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82919\source\repos\DowntimeSystem\PowerBi Dashboard\"/>
    </mc:Choice>
  </mc:AlternateContent>
  <xr:revisionPtr revIDLastSave="0" documentId="13_ncr:1_{38684707-2AAC-4F51-AB79-29D52ACF4589}" xr6:coauthVersionLast="47" xr6:coauthVersionMax="47" xr10:uidLastSave="{00000000-0000-0000-0000-000000000000}"/>
  <bookViews>
    <workbookView xWindow="-120" yWindow="-120" windowWidth="24240" windowHeight="13140" activeTab="3" xr2:uid="{E35EEC4A-DE65-4ACD-A483-88554E698151}"/>
  </bookViews>
  <sheets>
    <sheet name="Log" sheetId="1" r:id="rId1"/>
    <sheet name="Dashboard" sheetId="2" r:id="rId2"/>
    <sheet name="Spare part" sheetId="3" r:id="rId3"/>
    <sheet name="Spare data" sheetId="4" r:id="rId4"/>
  </sheets>
  <definedNames>
    <definedName name="_xlnm._FilterDatabase" localSheetId="0" hidden="1">Log!$A$1:$N$1463</definedName>
    <definedName name="_xlchart.v1.0" hidden="1">Dashboard!$B$3:$B$18</definedName>
    <definedName name="_xlchart.v1.1" hidden="1">Dashboard!$G$2</definedName>
    <definedName name="_xlchart.v1.2" hidden="1">Dashboard!$G$3:$G$18</definedName>
    <definedName name="_xlchart.v1.3" hidden="1">'Spare part'!$B$8:$B$15</definedName>
    <definedName name="_xlchart.v1.4" hidden="1">'Spare part'!$E$7</definedName>
    <definedName name="_xlchart.v1.5" hidden="1">'Spare part'!$E$8:$E$15</definedName>
    <definedName name="_xlchart.v1.6" hidden="1">'Spare part'!$F$7</definedName>
    <definedName name="_xlchart.v1.7" hidden="1">'Spare part'!$F$8:$F$15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4" l="1"/>
  <c r="K21" i="4" s="1"/>
  <c r="J20" i="4"/>
  <c r="K20" i="4" s="1"/>
  <c r="J19" i="4"/>
  <c r="K19" i="4" s="1"/>
  <c r="J18" i="4"/>
  <c r="K18" i="4" s="1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J10" i="4"/>
  <c r="M10" i="4" s="1"/>
  <c r="J9" i="4"/>
  <c r="K9" i="4" s="1"/>
  <c r="J8" i="4"/>
  <c r="M8" i="4" s="1"/>
  <c r="J7" i="4"/>
  <c r="M7" i="4" s="1"/>
  <c r="J6" i="4"/>
  <c r="M6" i="4" s="1"/>
  <c r="J5" i="4"/>
  <c r="K5" i="4" s="1"/>
  <c r="J4" i="4"/>
  <c r="M4" i="4" s="1"/>
  <c r="J3" i="4"/>
  <c r="M3" i="4" s="1"/>
  <c r="D41" i="3"/>
  <c r="E41" i="3" s="1"/>
  <c r="D42" i="3"/>
  <c r="E42" i="3" s="1"/>
  <c r="D43" i="3"/>
  <c r="E43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13" i="3"/>
  <c r="E13" i="3" s="1"/>
  <c r="D14" i="3"/>
  <c r="E14" i="3" s="1"/>
  <c r="D15" i="3"/>
  <c r="E15" i="3" s="1"/>
  <c r="D9" i="3"/>
  <c r="E9" i="3" s="1"/>
  <c r="D10" i="3"/>
  <c r="E10" i="3" s="1"/>
  <c r="D11" i="3"/>
  <c r="E11" i="3" s="1"/>
  <c r="D12" i="3"/>
  <c r="E12" i="3" s="1"/>
  <c r="D8" i="3"/>
  <c r="E8" i="3" s="1"/>
  <c r="C19" i="2"/>
  <c r="D20" i="2"/>
  <c r="E20" i="2"/>
  <c r="F20" i="2"/>
  <c r="C20" i="2"/>
  <c r="D19" i="2"/>
  <c r="E19" i="2"/>
  <c r="F19" i="2"/>
  <c r="L19" i="2"/>
  <c r="M19" i="2"/>
  <c r="O19" i="2"/>
  <c r="M21" i="2" s="1"/>
  <c r="P19" i="2"/>
  <c r="M22" i="2" s="1"/>
  <c r="R19" i="2"/>
  <c r="N21" i="2" s="1"/>
  <c r="S19" i="2"/>
  <c r="N22" i="2" s="1"/>
  <c r="N23" i="2" s="1"/>
  <c r="U19" i="2"/>
  <c r="O21" i="2" s="1"/>
  <c r="V19" i="2"/>
  <c r="O22" i="2" s="1"/>
  <c r="L21" i="2"/>
  <c r="L22" i="2"/>
  <c r="W4" i="2"/>
  <c r="W5" i="2"/>
  <c r="W6" i="2"/>
  <c r="W8" i="2"/>
  <c r="W9" i="2"/>
  <c r="W10" i="2"/>
  <c r="W11" i="2"/>
  <c r="W13" i="2"/>
  <c r="W16" i="2"/>
  <c r="W3" i="2"/>
  <c r="T4" i="2"/>
  <c r="T5" i="2"/>
  <c r="T6" i="2"/>
  <c r="T8" i="2"/>
  <c r="T9" i="2"/>
  <c r="T10" i="2"/>
  <c r="T19" i="2" s="1"/>
  <c r="T11" i="2"/>
  <c r="T3" i="2"/>
  <c r="Q4" i="2"/>
  <c r="Q5" i="2"/>
  <c r="Q6" i="2"/>
  <c r="Q8" i="2"/>
  <c r="Q10" i="2"/>
  <c r="Q19" i="2" s="1"/>
  <c r="Q12" i="2"/>
  <c r="Q13" i="2"/>
  <c r="Q14" i="2"/>
  <c r="Q16" i="2"/>
  <c r="Q18" i="2"/>
  <c r="Q3" i="2"/>
  <c r="N4" i="2"/>
  <c r="N5" i="2"/>
  <c r="N8" i="2"/>
  <c r="N10" i="2"/>
  <c r="N19" i="2" s="1"/>
  <c r="N11" i="2"/>
  <c r="N12" i="2"/>
  <c r="N7" i="2"/>
  <c r="N15" i="2"/>
  <c r="N16" i="2"/>
  <c r="N17" i="2"/>
  <c r="N3" i="2"/>
  <c r="H4" i="2"/>
  <c r="H5" i="2"/>
  <c r="H6" i="2"/>
  <c r="H7" i="2"/>
  <c r="H8" i="2"/>
  <c r="H9" i="2"/>
  <c r="H10" i="2"/>
  <c r="H15" i="2"/>
  <c r="H11" i="2"/>
  <c r="H12" i="2"/>
  <c r="H13" i="2"/>
  <c r="H14" i="2"/>
  <c r="H16" i="2"/>
  <c r="H17" i="2"/>
  <c r="H18" i="2"/>
  <c r="H3" i="2"/>
  <c r="I3" i="2" s="1"/>
  <c r="K624" i="1"/>
  <c r="M624" i="1" s="1"/>
  <c r="L624" i="1"/>
  <c r="N624" i="1"/>
  <c r="K625" i="1"/>
  <c r="M625" i="1" s="1"/>
  <c r="L625" i="1"/>
  <c r="N625" i="1"/>
  <c r="K626" i="1"/>
  <c r="M626" i="1" s="1"/>
  <c r="L626" i="1"/>
  <c r="N626" i="1"/>
  <c r="K627" i="1"/>
  <c r="M627" i="1" s="1"/>
  <c r="L627" i="1"/>
  <c r="N627" i="1"/>
  <c r="K628" i="1"/>
  <c r="M628" i="1" s="1"/>
  <c r="L628" i="1"/>
  <c r="N628" i="1"/>
  <c r="K629" i="1"/>
  <c r="M629" i="1" s="1"/>
  <c r="L629" i="1"/>
  <c r="N629" i="1"/>
  <c r="K630" i="1"/>
  <c r="M630" i="1" s="1"/>
  <c r="L630" i="1"/>
  <c r="N630" i="1"/>
  <c r="K631" i="1"/>
  <c r="M631" i="1" s="1"/>
  <c r="L631" i="1"/>
  <c r="N631" i="1"/>
  <c r="K632" i="1"/>
  <c r="M632" i="1" s="1"/>
  <c r="L632" i="1"/>
  <c r="N632" i="1"/>
  <c r="K633" i="1"/>
  <c r="M633" i="1" s="1"/>
  <c r="L633" i="1"/>
  <c r="N633" i="1"/>
  <c r="K634" i="1"/>
  <c r="L634" i="1"/>
  <c r="N634" i="1"/>
  <c r="K635" i="1"/>
  <c r="M635" i="1" s="1"/>
  <c r="L635" i="1"/>
  <c r="N635" i="1"/>
  <c r="K636" i="1"/>
  <c r="L636" i="1"/>
  <c r="N636" i="1"/>
  <c r="K637" i="1"/>
  <c r="M637" i="1" s="1"/>
  <c r="L637" i="1"/>
  <c r="N637" i="1"/>
  <c r="K638" i="1"/>
  <c r="L638" i="1"/>
  <c r="N638" i="1"/>
  <c r="K639" i="1"/>
  <c r="M639" i="1" s="1"/>
  <c r="L639" i="1"/>
  <c r="N639" i="1"/>
  <c r="K640" i="1"/>
  <c r="L640" i="1"/>
  <c r="N640" i="1"/>
  <c r="K641" i="1"/>
  <c r="M641" i="1" s="1"/>
  <c r="L641" i="1"/>
  <c r="N641" i="1"/>
  <c r="K642" i="1"/>
  <c r="L642" i="1"/>
  <c r="N642" i="1"/>
  <c r="K643" i="1"/>
  <c r="M643" i="1" s="1"/>
  <c r="L643" i="1"/>
  <c r="N643" i="1"/>
  <c r="K644" i="1"/>
  <c r="L644" i="1"/>
  <c r="N644" i="1"/>
  <c r="K645" i="1"/>
  <c r="M645" i="1" s="1"/>
  <c r="L645" i="1"/>
  <c r="N645" i="1"/>
  <c r="K646" i="1"/>
  <c r="L646" i="1"/>
  <c r="N646" i="1"/>
  <c r="K647" i="1"/>
  <c r="M647" i="1" s="1"/>
  <c r="L647" i="1"/>
  <c r="N647" i="1"/>
  <c r="K648" i="1"/>
  <c r="L648" i="1"/>
  <c r="N648" i="1"/>
  <c r="K649" i="1"/>
  <c r="M649" i="1" s="1"/>
  <c r="L649" i="1"/>
  <c r="N649" i="1"/>
  <c r="K650" i="1"/>
  <c r="L650" i="1"/>
  <c r="N650" i="1"/>
  <c r="K651" i="1"/>
  <c r="M651" i="1" s="1"/>
  <c r="L651" i="1"/>
  <c r="N651" i="1"/>
  <c r="K652" i="1"/>
  <c r="L652" i="1"/>
  <c r="N652" i="1"/>
  <c r="K653" i="1"/>
  <c r="M653" i="1" s="1"/>
  <c r="L653" i="1"/>
  <c r="N653" i="1"/>
  <c r="K654" i="1"/>
  <c r="L654" i="1"/>
  <c r="N654" i="1"/>
  <c r="K655" i="1"/>
  <c r="M655" i="1" s="1"/>
  <c r="L655" i="1"/>
  <c r="N655" i="1"/>
  <c r="K656" i="1"/>
  <c r="L656" i="1"/>
  <c r="N656" i="1"/>
  <c r="K657" i="1"/>
  <c r="M657" i="1" s="1"/>
  <c r="L657" i="1"/>
  <c r="N657" i="1"/>
  <c r="K658" i="1"/>
  <c r="L658" i="1"/>
  <c r="N658" i="1"/>
  <c r="K659" i="1"/>
  <c r="M659" i="1" s="1"/>
  <c r="L659" i="1"/>
  <c r="N659" i="1"/>
  <c r="K660" i="1"/>
  <c r="L660" i="1"/>
  <c r="N660" i="1"/>
  <c r="K661" i="1"/>
  <c r="M661" i="1" s="1"/>
  <c r="L661" i="1"/>
  <c r="N661" i="1"/>
  <c r="K662" i="1"/>
  <c r="L662" i="1"/>
  <c r="N662" i="1"/>
  <c r="K663" i="1"/>
  <c r="M663" i="1" s="1"/>
  <c r="L663" i="1"/>
  <c r="N663" i="1"/>
  <c r="K664" i="1"/>
  <c r="L664" i="1"/>
  <c r="N664" i="1"/>
  <c r="K665" i="1"/>
  <c r="M665" i="1" s="1"/>
  <c r="L665" i="1"/>
  <c r="N665" i="1"/>
  <c r="K666" i="1"/>
  <c r="L666" i="1"/>
  <c r="N666" i="1"/>
  <c r="K667" i="1"/>
  <c r="M667" i="1" s="1"/>
  <c r="L667" i="1"/>
  <c r="N667" i="1"/>
  <c r="K668" i="1"/>
  <c r="L668" i="1"/>
  <c r="N668" i="1"/>
  <c r="K669" i="1"/>
  <c r="M669" i="1" s="1"/>
  <c r="L669" i="1"/>
  <c r="N669" i="1"/>
  <c r="K670" i="1"/>
  <c r="L670" i="1"/>
  <c r="N670" i="1"/>
  <c r="K671" i="1"/>
  <c r="M671" i="1" s="1"/>
  <c r="L671" i="1"/>
  <c r="N671" i="1"/>
  <c r="K672" i="1"/>
  <c r="L672" i="1"/>
  <c r="N672" i="1"/>
  <c r="K673" i="1"/>
  <c r="M673" i="1" s="1"/>
  <c r="L673" i="1"/>
  <c r="N673" i="1"/>
  <c r="K674" i="1"/>
  <c r="L674" i="1"/>
  <c r="N674" i="1"/>
  <c r="K675" i="1"/>
  <c r="M675" i="1" s="1"/>
  <c r="L675" i="1"/>
  <c r="N675" i="1"/>
  <c r="K676" i="1"/>
  <c r="L676" i="1"/>
  <c r="N676" i="1"/>
  <c r="K677" i="1"/>
  <c r="M677" i="1" s="1"/>
  <c r="L677" i="1"/>
  <c r="N677" i="1"/>
  <c r="K678" i="1"/>
  <c r="L678" i="1"/>
  <c r="N678" i="1"/>
  <c r="K679" i="1"/>
  <c r="M679" i="1" s="1"/>
  <c r="L679" i="1"/>
  <c r="N679" i="1"/>
  <c r="K680" i="1"/>
  <c r="L680" i="1"/>
  <c r="N680" i="1"/>
  <c r="K681" i="1"/>
  <c r="M681" i="1" s="1"/>
  <c r="L681" i="1"/>
  <c r="N681" i="1"/>
  <c r="K682" i="1"/>
  <c r="L682" i="1"/>
  <c r="N682" i="1"/>
  <c r="K683" i="1"/>
  <c r="M683" i="1" s="1"/>
  <c r="L683" i="1"/>
  <c r="N683" i="1"/>
  <c r="K684" i="1"/>
  <c r="L684" i="1"/>
  <c r="N684" i="1"/>
  <c r="K685" i="1"/>
  <c r="M685" i="1" s="1"/>
  <c r="L685" i="1"/>
  <c r="N685" i="1"/>
  <c r="K686" i="1"/>
  <c r="L686" i="1"/>
  <c r="N686" i="1"/>
  <c r="K687" i="1"/>
  <c r="M687" i="1" s="1"/>
  <c r="L687" i="1"/>
  <c r="N687" i="1"/>
  <c r="K688" i="1"/>
  <c r="L688" i="1"/>
  <c r="N688" i="1"/>
  <c r="K689" i="1"/>
  <c r="M689" i="1" s="1"/>
  <c r="L689" i="1"/>
  <c r="N689" i="1"/>
  <c r="K690" i="1"/>
  <c r="L690" i="1"/>
  <c r="N690" i="1"/>
  <c r="K691" i="1"/>
  <c r="M691" i="1" s="1"/>
  <c r="L691" i="1"/>
  <c r="N691" i="1"/>
  <c r="K692" i="1"/>
  <c r="L692" i="1"/>
  <c r="N692" i="1"/>
  <c r="K693" i="1"/>
  <c r="M693" i="1" s="1"/>
  <c r="L693" i="1"/>
  <c r="N693" i="1"/>
  <c r="K694" i="1"/>
  <c r="L694" i="1"/>
  <c r="N694" i="1"/>
  <c r="K695" i="1"/>
  <c r="M695" i="1" s="1"/>
  <c r="L695" i="1"/>
  <c r="N695" i="1"/>
  <c r="K696" i="1"/>
  <c r="L696" i="1"/>
  <c r="N696" i="1"/>
  <c r="K697" i="1"/>
  <c r="M697" i="1" s="1"/>
  <c r="L697" i="1"/>
  <c r="N697" i="1"/>
  <c r="K698" i="1"/>
  <c r="L698" i="1"/>
  <c r="N698" i="1"/>
  <c r="K699" i="1"/>
  <c r="M699" i="1" s="1"/>
  <c r="L699" i="1"/>
  <c r="N699" i="1"/>
  <c r="K700" i="1"/>
  <c r="L700" i="1"/>
  <c r="N700" i="1"/>
  <c r="K701" i="1"/>
  <c r="M701" i="1" s="1"/>
  <c r="L701" i="1"/>
  <c r="N701" i="1"/>
  <c r="K702" i="1"/>
  <c r="L702" i="1"/>
  <c r="N702" i="1"/>
  <c r="K703" i="1"/>
  <c r="M703" i="1" s="1"/>
  <c r="L703" i="1"/>
  <c r="N703" i="1"/>
  <c r="K704" i="1"/>
  <c r="L704" i="1"/>
  <c r="N704" i="1"/>
  <c r="K705" i="1"/>
  <c r="M705" i="1" s="1"/>
  <c r="L705" i="1"/>
  <c r="N705" i="1"/>
  <c r="K706" i="1"/>
  <c r="L706" i="1"/>
  <c r="N706" i="1"/>
  <c r="K707" i="1"/>
  <c r="M707" i="1" s="1"/>
  <c r="L707" i="1"/>
  <c r="N707" i="1"/>
  <c r="K708" i="1"/>
  <c r="L708" i="1"/>
  <c r="N708" i="1"/>
  <c r="K709" i="1"/>
  <c r="M709" i="1" s="1"/>
  <c r="L709" i="1"/>
  <c r="N709" i="1"/>
  <c r="K710" i="1"/>
  <c r="M710" i="1" s="1"/>
  <c r="L710" i="1"/>
  <c r="N710" i="1"/>
  <c r="K711" i="1"/>
  <c r="M711" i="1" s="1"/>
  <c r="L711" i="1"/>
  <c r="N711" i="1"/>
  <c r="K712" i="1"/>
  <c r="M712" i="1" s="1"/>
  <c r="L712" i="1"/>
  <c r="N712" i="1"/>
  <c r="K713" i="1"/>
  <c r="M713" i="1" s="1"/>
  <c r="L713" i="1"/>
  <c r="N713" i="1"/>
  <c r="K714" i="1"/>
  <c r="M714" i="1" s="1"/>
  <c r="L714" i="1"/>
  <c r="N714" i="1"/>
  <c r="K715" i="1"/>
  <c r="M715" i="1" s="1"/>
  <c r="L715" i="1"/>
  <c r="N715" i="1"/>
  <c r="K716" i="1"/>
  <c r="M716" i="1" s="1"/>
  <c r="L716" i="1"/>
  <c r="N716" i="1"/>
  <c r="K717" i="1"/>
  <c r="M717" i="1" s="1"/>
  <c r="L717" i="1"/>
  <c r="N717" i="1"/>
  <c r="K718" i="1"/>
  <c r="M718" i="1" s="1"/>
  <c r="L718" i="1"/>
  <c r="N718" i="1"/>
  <c r="K719" i="1"/>
  <c r="M719" i="1" s="1"/>
  <c r="L719" i="1"/>
  <c r="N719" i="1"/>
  <c r="K720" i="1"/>
  <c r="M720" i="1" s="1"/>
  <c r="L720" i="1"/>
  <c r="N720" i="1"/>
  <c r="K721" i="1"/>
  <c r="M721" i="1" s="1"/>
  <c r="L721" i="1"/>
  <c r="N721" i="1"/>
  <c r="K722" i="1"/>
  <c r="M722" i="1" s="1"/>
  <c r="L722" i="1"/>
  <c r="N722" i="1"/>
  <c r="K723" i="1"/>
  <c r="M723" i="1" s="1"/>
  <c r="L723" i="1"/>
  <c r="N723" i="1"/>
  <c r="K724" i="1"/>
  <c r="M724" i="1" s="1"/>
  <c r="L724" i="1"/>
  <c r="N724" i="1"/>
  <c r="K725" i="1"/>
  <c r="M725" i="1" s="1"/>
  <c r="L725" i="1"/>
  <c r="N725" i="1"/>
  <c r="K726" i="1"/>
  <c r="M726" i="1" s="1"/>
  <c r="L726" i="1"/>
  <c r="N726" i="1"/>
  <c r="K727" i="1"/>
  <c r="M727" i="1" s="1"/>
  <c r="L727" i="1"/>
  <c r="N727" i="1"/>
  <c r="K728" i="1"/>
  <c r="M728" i="1" s="1"/>
  <c r="L728" i="1"/>
  <c r="N728" i="1"/>
  <c r="K729" i="1"/>
  <c r="M729" i="1" s="1"/>
  <c r="L729" i="1"/>
  <c r="N729" i="1"/>
  <c r="K730" i="1"/>
  <c r="M730" i="1" s="1"/>
  <c r="L730" i="1"/>
  <c r="N730" i="1"/>
  <c r="K731" i="1"/>
  <c r="M731" i="1" s="1"/>
  <c r="L731" i="1"/>
  <c r="N731" i="1"/>
  <c r="K732" i="1"/>
  <c r="M732" i="1" s="1"/>
  <c r="L732" i="1"/>
  <c r="N732" i="1"/>
  <c r="K733" i="1"/>
  <c r="M733" i="1" s="1"/>
  <c r="L733" i="1"/>
  <c r="N733" i="1"/>
  <c r="K734" i="1"/>
  <c r="M734" i="1" s="1"/>
  <c r="L734" i="1"/>
  <c r="N734" i="1"/>
  <c r="K735" i="1"/>
  <c r="M735" i="1" s="1"/>
  <c r="L735" i="1"/>
  <c r="N735" i="1"/>
  <c r="K736" i="1"/>
  <c r="M736" i="1" s="1"/>
  <c r="L736" i="1"/>
  <c r="N736" i="1"/>
  <c r="K737" i="1"/>
  <c r="M737" i="1" s="1"/>
  <c r="L737" i="1"/>
  <c r="N737" i="1"/>
  <c r="K738" i="1"/>
  <c r="M738" i="1" s="1"/>
  <c r="L738" i="1"/>
  <c r="N738" i="1"/>
  <c r="K739" i="1"/>
  <c r="M739" i="1" s="1"/>
  <c r="L739" i="1"/>
  <c r="N739" i="1"/>
  <c r="K740" i="1"/>
  <c r="M740" i="1" s="1"/>
  <c r="L740" i="1"/>
  <c r="N740" i="1"/>
  <c r="K741" i="1"/>
  <c r="M741" i="1" s="1"/>
  <c r="L741" i="1"/>
  <c r="N741" i="1"/>
  <c r="K742" i="1"/>
  <c r="M742" i="1" s="1"/>
  <c r="L742" i="1"/>
  <c r="N742" i="1"/>
  <c r="K743" i="1"/>
  <c r="M743" i="1" s="1"/>
  <c r="L743" i="1"/>
  <c r="N743" i="1"/>
  <c r="K744" i="1"/>
  <c r="L744" i="1"/>
  <c r="N744" i="1"/>
  <c r="K745" i="1"/>
  <c r="M745" i="1" s="1"/>
  <c r="L745" i="1"/>
  <c r="N745" i="1"/>
  <c r="K746" i="1"/>
  <c r="L746" i="1"/>
  <c r="N746" i="1"/>
  <c r="K747" i="1"/>
  <c r="M747" i="1" s="1"/>
  <c r="L747" i="1"/>
  <c r="N747" i="1"/>
  <c r="K748" i="1"/>
  <c r="L748" i="1"/>
  <c r="N748" i="1"/>
  <c r="K749" i="1"/>
  <c r="M749" i="1" s="1"/>
  <c r="L749" i="1"/>
  <c r="N749" i="1"/>
  <c r="K750" i="1"/>
  <c r="L750" i="1"/>
  <c r="N750" i="1"/>
  <c r="K751" i="1"/>
  <c r="M751" i="1" s="1"/>
  <c r="L751" i="1"/>
  <c r="N751" i="1"/>
  <c r="K752" i="1"/>
  <c r="L752" i="1"/>
  <c r="N752" i="1"/>
  <c r="K753" i="1"/>
  <c r="M753" i="1" s="1"/>
  <c r="L753" i="1"/>
  <c r="N753" i="1"/>
  <c r="K754" i="1"/>
  <c r="L754" i="1"/>
  <c r="N754" i="1"/>
  <c r="K755" i="1"/>
  <c r="M755" i="1" s="1"/>
  <c r="L755" i="1"/>
  <c r="N755" i="1"/>
  <c r="K756" i="1"/>
  <c r="L756" i="1"/>
  <c r="N756" i="1"/>
  <c r="K757" i="1"/>
  <c r="M757" i="1" s="1"/>
  <c r="L757" i="1"/>
  <c r="N757" i="1"/>
  <c r="K758" i="1"/>
  <c r="L758" i="1"/>
  <c r="N758" i="1"/>
  <c r="K759" i="1"/>
  <c r="M759" i="1" s="1"/>
  <c r="L759" i="1"/>
  <c r="N759" i="1"/>
  <c r="K760" i="1"/>
  <c r="L760" i="1"/>
  <c r="N760" i="1"/>
  <c r="K761" i="1"/>
  <c r="M761" i="1" s="1"/>
  <c r="L761" i="1"/>
  <c r="N761" i="1"/>
  <c r="K762" i="1"/>
  <c r="M762" i="1" s="1"/>
  <c r="L762" i="1"/>
  <c r="N762" i="1"/>
  <c r="K763" i="1"/>
  <c r="L763" i="1"/>
  <c r="N763" i="1"/>
  <c r="K764" i="1"/>
  <c r="M764" i="1" s="1"/>
  <c r="L764" i="1"/>
  <c r="N764" i="1"/>
  <c r="K765" i="1"/>
  <c r="L765" i="1"/>
  <c r="N765" i="1"/>
  <c r="K766" i="1"/>
  <c r="M766" i="1" s="1"/>
  <c r="L766" i="1"/>
  <c r="N766" i="1"/>
  <c r="K767" i="1"/>
  <c r="L767" i="1"/>
  <c r="N767" i="1"/>
  <c r="K768" i="1"/>
  <c r="M768" i="1" s="1"/>
  <c r="L768" i="1"/>
  <c r="N768" i="1"/>
  <c r="K769" i="1"/>
  <c r="L769" i="1"/>
  <c r="N769" i="1"/>
  <c r="K770" i="1"/>
  <c r="M770" i="1" s="1"/>
  <c r="L770" i="1"/>
  <c r="N770" i="1"/>
  <c r="K771" i="1"/>
  <c r="L771" i="1"/>
  <c r="N771" i="1"/>
  <c r="K772" i="1"/>
  <c r="M772" i="1" s="1"/>
  <c r="L772" i="1"/>
  <c r="N772" i="1"/>
  <c r="K773" i="1"/>
  <c r="L773" i="1"/>
  <c r="N773" i="1"/>
  <c r="K774" i="1"/>
  <c r="M774" i="1" s="1"/>
  <c r="L774" i="1"/>
  <c r="N774" i="1"/>
  <c r="K775" i="1"/>
  <c r="L775" i="1"/>
  <c r="N775" i="1"/>
  <c r="K776" i="1"/>
  <c r="M776" i="1" s="1"/>
  <c r="L776" i="1"/>
  <c r="N776" i="1"/>
  <c r="K777" i="1"/>
  <c r="L777" i="1"/>
  <c r="N777" i="1"/>
  <c r="K778" i="1"/>
  <c r="M778" i="1" s="1"/>
  <c r="L778" i="1"/>
  <c r="N778" i="1"/>
  <c r="K779" i="1"/>
  <c r="L779" i="1"/>
  <c r="N779" i="1"/>
  <c r="K780" i="1"/>
  <c r="M780" i="1" s="1"/>
  <c r="L780" i="1"/>
  <c r="N780" i="1"/>
  <c r="K781" i="1"/>
  <c r="L781" i="1"/>
  <c r="N781" i="1"/>
  <c r="K782" i="1"/>
  <c r="M782" i="1" s="1"/>
  <c r="L782" i="1"/>
  <c r="N782" i="1"/>
  <c r="K783" i="1"/>
  <c r="L783" i="1"/>
  <c r="N783" i="1"/>
  <c r="K784" i="1"/>
  <c r="M784" i="1" s="1"/>
  <c r="L784" i="1"/>
  <c r="N784" i="1"/>
  <c r="K785" i="1"/>
  <c r="L785" i="1"/>
  <c r="N785" i="1"/>
  <c r="K786" i="1"/>
  <c r="M786" i="1" s="1"/>
  <c r="L786" i="1"/>
  <c r="N786" i="1"/>
  <c r="K787" i="1"/>
  <c r="L787" i="1"/>
  <c r="N787" i="1"/>
  <c r="K788" i="1"/>
  <c r="M788" i="1" s="1"/>
  <c r="L788" i="1"/>
  <c r="N788" i="1"/>
  <c r="K789" i="1"/>
  <c r="L789" i="1"/>
  <c r="N789" i="1"/>
  <c r="K790" i="1"/>
  <c r="M790" i="1" s="1"/>
  <c r="L790" i="1"/>
  <c r="N790" i="1"/>
  <c r="K791" i="1"/>
  <c r="L791" i="1"/>
  <c r="N791" i="1"/>
  <c r="K792" i="1"/>
  <c r="M792" i="1" s="1"/>
  <c r="L792" i="1"/>
  <c r="N792" i="1"/>
  <c r="K793" i="1"/>
  <c r="L793" i="1"/>
  <c r="N793" i="1"/>
  <c r="K794" i="1"/>
  <c r="L794" i="1"/>
  <c r="M794" i="1"/>
  <c r="N794" i="1"/>
  <c r="K795" i="1"/>
  <c r="L795" i="1"/>
  <c r="N795" i="1"/>
  <c r="K796" i="1"/>
  <c r="L796" i="1"/>
  <c r="M795" i="1" s="1"/>
  <c r="M796" i="1"/>
  <c r="N796" i="1"/>
  <c r="K797" i="1"/>
  <c r="L797" i="1"/>
  <c r="N797" i="1"/>
  <c r="K798" i="1"/>
  <c r="L798" i="1"/>
  <c r="M797" i="1" s="1"/>
  <c r="M798" i="1"/>
  <c r="N798" i="1"/>
  <c r="K799" i="1"/>
  <c r="L799" i="1"/>
  <c r="N799" i="1"/>
  <c r="K800" i="1"/>
  <c r="L800" i="1"/>
  <c r="M799" i="1" s="1"/>
  <c r="M800" i="1"/>
  <c r="N800" i="1"/>
  <c r="K801" i="1"/>
  <c r="L801" i="1"/>
  <c r="N801" i="1"/>
  <c r="K802" i="1"/>
  <c r="L802" i="1"/>
  <c r="M801" i="1" s="1"/>
  <c r="M802" i="1"/>
  <c r="N802" i="1"/>
  <c r="K803" i="1"/>
  <c r="L803" i="1"/>
  <c r="N803" i="1"/>
  <c r="K804" i="1"/>
  <c r="L804" i="1"/>
  <c r="M803" i="1" s="1"/>
  <c r="M804" i="1"/>
  <c r="N804" i="1"/>
  <c r="K805" i="1"/>
  <c r="L805" i="1"/>
  <c r="N805" i="1"/>
  <c r="K806" i="1"/>
  <c r="L806" i="1"/>
  <c r="M805" i="1" s="1"/>
  <c r="M806" i="1"/>
  <c r="N806" i="1"/>
  <c r="K807" i="1"/>
  <c r="L807" i="1"/>
  <c r="N807" i="1"/>
  <c r="K808" i="1"/>
  <c r="L808" i="1"/>
  <c r="M807" i="1" s="1"/>
  <c r="M808" i="1"/>
  <c r="N808" i="1"/>
  <c r="K809" i="1"/>
  <c r="L809" i="1"/>
  <c r="N809" i="1"/>
  <c r="K810" i="1"/>
  <c r="L810" i="1"/>
  <c r="M809" i="1" s="1"/>
  <c r="M810" i="1"/>
  <c r="N810" i="1"/>
  <c r="K811" i="1"/>
  <c r="L811" i="1"/>
  <c r="N811" i="1"/>
  <c r="K812" i="1"/>
  <c r="L812" i="1"/>
  <c r="M811" i="1" s="1"/>
  <c r="M812" i="1"/>
  <c r="N812" i="1"/>
  <c r="K813" i="1"/>
  <c r="L813" i="1"/>
  <c r="N813" i="1"/>
  <c r="K814" i="1"/>
  <c r="L814" i="1"/>
  <c r="M813" i="1" s="1"/>
  <c r="M814" i="1"/>
  <c r="N814" i="1"/>
  <c r="K815" i="1"/>
  <c r="L815" i="1"/>
  <c r="N815" i="1"/>
  <c r="K816" i="1"/>
  <c r="L816" i="1"/>
  <c r="M815" i="1" s="1"/>
  <c r="M816" i="1"/>
  <c r="N816" i="1"/>
  <c r="K817" i="1"/>
  <c r="L817" i="1"/>
  <c r="N817" i="1"/>
  <c r="K818" i="1"/>
  <c r="L818" i="1"/>
  <c r="M817" i="1" s="1"/>
  <c r="M818" i="1"/>
  <c r="N818" i="1"/>
  <c r="K819" i="1"/>
  <c r="L819" i="1"/>
  <c r="N819" i="1"/>
  <c r="K820" i="1"/>
  <c r="L820" i="1"/>
  <c r="M819" i="1" s="1"/>
  <c r="M820" i="1"/>
  <c r="N820" i="1"/>
  <c r="K821" i="1"/>
  <c r="L821" i="1"/>
  <c r="N821" i="1"/>
  <c r="K822" i="1"/>
  <c r="L822" i="1"/>
  <c r="M821" i="1" s="1"/>
  <c r="M822" i="1"/>
  <c r="N822" i="1"/>
  <c r="K823" i="1"/>
  <c r="L823" i="1"/>
  <c r="N823" i="1"/>
  <c r="K824" i="1"/>
  <c r="L824" i="1"/>
  <c r="M823" i="1" s="1"/>
  <c r="M824" i="1"/>
  <c r="N824" i="1"/>
  <c r="K825" i="1"/>
  <c r="L825" i="1"/>
  <c r="N825" i="1"/>
  <c r="K826" i="1"/>
  <c r="L826" i="1"/>
  <c r="M825" i="1" s="1"/>
  <c r="M826" i="1"/>
  <c r="N826" i="1"/>
  <c r="K827" i="1"/>
  <c r="L827" i="1"/>
  <c r="M827" i="1"/>
  <c r="N827" i="1"/>
  <c r="K828" i="1"/>
  <c r="L828" i="1"/>
  <c r="M828" i="1"/>
  <c r="N828" i="1"/>
  <c r="K829" i="1"/>
  <c r="L829" i="1"/>
  <c r="N829" i="1"/>
  <c r="K830" i="1"/>
  <c r="L830" i="1"/>
  <c r="M829" i="1" s="1"/>
  <c r="M830" i="1"/>
  <c r="N830" i="1"/>
  <c r="K831" i="1"/>
  <c r="L831" i="1"/>
  <c r="M831" i="1"/>
  <c r="N831" i="1"/>
  <c r="K832" i="1"/>
  <c r="L832" i="1"/>
  <c r="M832" i="1"/>
  <c r="N832" i="1"/>
  <c r="K833" i="1"/>
  <c r="M833" i="1" s="1"/>
  <c r="L833" i="1"/>
  <c r="N833" i="1"/>
  <c r="K834" i="1"/>
  <c r="M834" i="1" s="1"/>
  <c r="L834" i="1"/>
  <c r="N834" i="1"/>
  <c r="K835" i="1"/>
  <c r="L835" i="1"/>
  <c r="N835" i="1"/>
  <c r="K836" i="1"/>
  <c r="M836" i="1" s="1"/>
  <c r="L836" i="1"/>
  <c r="N836" i="1"/>
  <c r="K837" i="1"/>
  <c r="M837" i="1" s="1"/>
  <c r="L837" i="1"/>
  <c r="N837" i="1"/>
  <c r="K838" i="1"/>
  <c r="M838" i="1" s="1"/>
  <c r="L838" i="1"/>
  <c r="N838" i="1"/>
  <c r="K839" i="1"/>
  <c r="M839" i="1" s="1"/>
  <c r="L839" i="1"/>
  <c r="N839" i="1"/>
  <c r="K840" i="1"/>
  <c r="M840" i="1" s="1"/>
  <c r="L840" i="1"/>
  <c r="N840" i="1"/>
  <c r="K841" i="1"/>
  <c r="L841" i="1"/>
  <c r="N841" i="1"/>
  <c r="K842" i="1"/>
  <c r="M842" i="1" s="1"/>
  <c r="L842" i="1"/>
  <c r="N842" i="1"/>
  <c r="K843" i="1"/>
  <c r="M843" i="1" s="1"/>
  <c r="L843" i="1"/>
  <c r="N843" i="1"/>
  <c r="K844" i="1"/>
  <c r="L844" i="1"/>
  <c r="N844" i="1"/>
  <c r="K845" i="1"/>
  <c r="M845" i="1" s="1"/>
  <c r="L845" i="1"/>
  <c r="N845" i="1"/>
  <c r="K846" i="1"/>
  <c r="M846" i="1" s="1"/>
  <c r="L846" i="1"/>
  <c r="N846" i="1"/>
  <c r="K847" i="1"/>
  <c r="L847" i="1"/>
  <c r="N847" i="1"/>
  <c r="K848" i="1"/>
  <c r="M848" i="1" s="1"/>
  <c r="L848" i="1"/>
  <c r="N848" i="1"/>
  <c r="K849" i="1"/>
  <c r="L849" i="1"/>
  <c r="N849" i="1"/>
  <c r="K850" i="1"/>
  <c r="M850" i="1" s="1"/>
  <c r="L850" i="1"/>
  <c r="N850" i="1"/>
  <c r="K851" i="1"/>
  <c r="M851" i="1" s="1"/>
  <c r="L851" i="1"/>
  <c r="N851" i="1"/>
  <c r="K852" i="1"/>
  <c r="M852" i="1" s="1"/>
  <c r="L852" i="1"/>
  <c r="N852" i="1"/>
  <c r="K853" i="1"/>
  <c r="M853" i="1" s="1"/>
  <c r="L853" i="1"/>
  <c r="N853" i="1"/>
  <c r="K854" i="1"/>
  <c r="L854" i="1"/>
  <c r="N854" i="1"/>
  <c r="K855" i="1"/>
  <c r="M855" i="1" s="1"/>
  <c r="L855" i="1"/>
  <c r="N855" i="1"/>
  <c r="K856" i="1"/>
  <c r="L856" i="1"/>
  <c r="N856" i="1"/>
  <c r="K857" i="1"/>
  <c r="M857" i="1" s="1"/>
  <c r="L857" i="1"/>
  <c r="N857" i="1"/>
  <c r="K858" i="1"/>
  <c r="L858" i="1"/>
  <c r="N858" i="1"/>
  <c r="K859" i="1"/>
  <c r="M859" i="1" s="1"/>
  <c r="L859" i="1"/>
  <c r="N859" i="1"/>
  <c r="K860" i="1"/>
  <c r="M860" i="1" s="1"/>
  <c r="L860" i="1"/>
  <c r="N860" i="1"/>
  <c r="K861" i="1"/>
  <c r="M861" i="1" s="1"/>
  <c r="L861" i="1"/>
  <c r="N861" i="1"/>
  <c r="K862" i="1"/>
  <c r="L862" i="1"/>
  <c r="N862" i="1"/>
  <c r="K863" i="1"/>
  <c r="M863" i="1" s="1"/>
  <c r="L863" i="1"/>
  <c r="N863" i="1"/>
  <c r="K864" i="1"/>
  <c r="M864" i="1" s="1"/>
  <c r="L864" i="1"/>
  <c r="N864" i="1"/>
  <c r="K865" i="1"/>
  <c r="L865" i="1"/>
  <c r="N865" i="1"/>
  <c r="K866" i="1"/>
  <c r="M866" i="1" s="1"/>
  <c r="L866" i="1"/>
  <c r="N866" i="1"/>
  <c r="K867" i="1"/>
  <c r="M867" i="1" s="1"/>
  <c r="L867" i="1"/>
  <c r="N867" i="1"/>
  <c r="K868" i="1"/>
  <c r="L868" i="1"/>
  <c r="N868" i="1"/>
  <c r="K869" i="1"/>
  <c r="M869" i="1" s="1"/>
  <c r="L869" i="1"/>
  <c r="N869" i="1"/>
  <c r="K870" i="1"/>
  <c r="M870" i="1" s="1"/>
  <c r="L870" i="1"/>
  <c r="N870" i="1"/>
  <c r="K871" i="1"/>
  <c r="L871" i="1"/>
  <c r="N871" i="1"/>
  <c r="K872" i="1"/>
  <c r="M872" i="1" s="1"/>
  <c r="L872" i="1"/>
  <c r="N872" i="1"/>
  <c r="K873" i="1"/>
  <c r="L873" i="1"/>
  <c r="N873" i="1"/>
  <c r="K874" i="1"/>
  <c r="M874" i="1" s="1"/>
  <c r="L874" i="1"/>
  <c r="N874" i="1"/>
  <c r="K875" i="1"/>
  <c r="M875" i="1" s="1"/>
  <c r="L875" i="1"/>
  <c r="N875" i="1"/>
  <c r="K876" i="1"/>
  <c r="L876" i="1"/>
  <c r="N876" i="1"/>
  <c r="K877" i="1"/>
  <c r="M877" i="1" s="1"/>
  <c r="L877" i="1"/>
  <c r="N877" i="1"/>
  <c r="K878" i="1"/>
  <c r="L878" i="1"/>
  <c r="N878" i="1"/>
  <c r="K879" i="1"/>
  <c r="M879" i="1" s="1"/>
  <c r="L879" i="1"/>
  <c r="N879" i="1"/>
  <c r="K880" i="1"/>
  <c r="L880" i="1"/>
  <c r="N880" i="1"/>
  <c r="K881" i="1"/>
  <c r="M881" i="1" s="1"/>
  <c r="L881" i="1"/>
  <c r="N881" i="1"/>
  <c r="K882" i="1"/>
  <c r="L882" i="1"/>
  <c r="N882" i="1"/>
  <c r="K883" i="1"/>
  <c r="M883" i="1" s="1"/>
  <c r="L883" i="1"/>
  <c r="N883" i="1"/>
  <c r="K884" i="1"/>
  <c r="L884" i="1"/>
  <c r="N884" i="1"/>
  <c r="K885" i="1"/>
  <c r="M885" i="1" s="1"/>
  <c r="L885" i="1"/>
  <c r="N885" i="1"/>
  <c r="K886" i="1"/>
  <c r="M886" i="1" s="1"/>
  <c r="L886" i="1"/>
  <c r="N886" i="1"/>
  <c r="K887" i="1"/>
  <c r="M887" i="1" s="1"/>
  <c r="L887" i="1"/>
  <c r="N887" i="1"/>
  <c r="K888" i="1"/>
  <c r="L888" i="1"/>
  <c r="N888" i="1"/>
  <c r="K889" i="1"/>
  <c r="M889" i="1" s="1"/>
  <c r="L889" i="1"/>
  <c r="N889" i="1"/>
  <c r="K890" i="1"/>
  <c r="L890" i="1"/>
  <c r="N890" i="1"/>
  <c r="K891" i="1"/>
  <c r="M891" i="1" s="1"/>
  <c r="L891" i="1"/>
  <c r="N891" i="1"/>
  <c r="K892" i="1"/>
  <c r="L892" i="1"/>
  <c r="N892" i="1"/>
  <c r="K893" i="1"/>
  <c r="M893" i="1" s="1"/>
  <c r="L893" i="1"/>
  <c r="N893" i="1"/>
  <c r="K894" i="1"/>
  <c r="M894" i="1" s="1"/>
  <c r="L894" i="1"/>
  <c r="N894" i="1"/>
  <c r="K895" i="1"/>
  <c r="L895" i="1"/>
  <c r="N895" i="1"/>
  <c r="K896" i="1"/>
  <c r="L896" i="1"/>
  <c r="M896" i="1"/>
  <c r="N896" i="1"/>
  <c r="K897" i="1"/>
  <c r="L897" i="1"/>
  <c r="N897" i="1"/>
  <c r="K898" i="1"/>
  <c r="M898" i="1" s="1"/>
  <c r="L898" i="1"/>
  <c r="N898" i="1"/>
  <c r="K899" i="1"/>
  <c r="M899" i="1" s="1"/>
  <c r="L899" i="1"/>
  <c r="N899" i="1"/>
  <c r="K900" i="1"/>
  <c r="L900" i="1"/>
  <c r="N900" i="1"/>
  <c r="K901" i="1"/>
  <c r="M901" i="1" s="1"/>
  <c r="L901" i="1"/>
  <c r="N901" i="1"/>
  <c r="K902" i="1"/>
  <c r="L902" i="1"/>
  <c r="N902" i="1"/>
  <c r="K903" i="1"/>
  <c r="M903" i="1" s="1"/>
  <c r="L903" i="1"/>
  <c r="N903" i="1"/>
  <c r="K904" i="1"/>
  <c r="M904" i="1" s="1"/>
  <c r="L904" i="1"/>
  <c r="N904" i="1"/>
  <c r="K905" i="1"/>
  <c r="M905" i="1" s="1"/>
  <c r="L905" i="1"/>
  <c r="N905" i="1"/>
  <c r="K906" i="1"/>
  <c r="L906" i="1"/>
  <c r="N906" i="1"/>
  <c r="K907" i="1"/>
  <c r="M907" i="1" s="1"/>
  <c r="L907" i="1"/>
  <c r="N907" i="1"/>
  <c r="K908" i="1"/>
  <c r="L908" i="1"/>
  <c r="N908" i="1"/>
  <c r="K909" i="1"/>
  <c r="M909" i="1" s="1"/>
  <c r="L909" i="1"/>
  <c r="N909" i="1"/>
  <c r="K910" i="1"/>
  <c r="M910" i="1" s="1"/>
  <c r="L910" i="1"/>
  <c r="N910" i="1"/>
  <c r="K911" i="1"/>
  <c r="L911" i="1"/>
  <c r="N911" i="1"/>
  <c r="K912" i="1"/>
  <c r="M912" i="1" s="1"/>
  <c r="L912" i="1"/>
  <c r="N912" i="1"/>
  <c r="K913" i="1"/>
  <c r="L913" i="1"/>
  <c r="N913" i="1"/>
  <c r="K914" i="1"/>
  <c r="M914" i="1" s="1"/>
  <c r="L914" i="1"/>
  <c r="N914" i="1"/>
  <c r="K915" i="1"/>
  <c r="M915" i="1" s="1"/>
  <c r="L915" i="1"/>
  <c r="N915" i="1"/>
  <c r="K916" i="1"/>
  <c r="M916" i="1" s="1"/>
  <c r="L916" i="1"/>
  <c r="N916" i="1"/>
  <c r="K917" i="1"/>
  <c r="L917" i="1"/>
  <c r="N917" i="1"/>
  <c r="K918" i="1"/>
  <c r="M918" i="1" s="1"/>
  <c r="L918" i="1"/>
  <c r="N918" i="1"/>
  <c r="K919" i="1"/>
  <c r="M919" i="1" s="1"/>
  <c r="L919" i="1"/>
  <c r="N919" i="1"/>
  <c r="K920" i="1"/>
  <c r="L920" i="1"/>
  <c r="N920" i="1"/>
  <c r="K921" i="1"/>
  <c r="M921" i="1" s="1"/>
  <c r="L921" i="1"/>
  <c r="N921" i="1"/>
  <c r="K922" i="1"/>
  <c r="L922" i="1"/>
  <c r="N922" i="1"/>
  <c r="K923" i="1"/>
  <c r="M923" i="1" s="1"/>
  <c r="L923" i="1"/>
  <c r="N923" i="1"/>
  <c r="K924" i="1"/>
  <c r="M924" i="1" s="1"/>
  <c r="L924" i="1"/>
  <c r="N924" i="1"/>
  <c r="K925" i="1"/>
  <c r="M925" i="1" s="1"/>
  <c r="L925" i="1"/>
  <c r="N925" i="1"/>
  <c r="K926" i="1"/>
  <c r="M926" i="1" s="1"/>
  <c r="L926" i="1"/>
  <c r="N926" i="1"/>
  <c r="K927" i="1"/>
  <c r="L927" i="1"/>
  <c r="N927" i="1"/>
  <c r="K928" i="1"/>
  <c r="M928" i="1" s="1"/>
  <c r="L928" i="1"/>
  <c r="N928" i="1"/>
  <c r="K929" i="1"/>
  <c r="M929" i="1" s="1"/>
  <c r="L929" i="1"/>
  <c r="N929" i="1"/>
  <c r="K930" i="1"/>
  <c r="M930" i="1" s="1"/>
  <c r="L930" i="1"/>
  <c r="N930" i="1"/>
  <c r="K931" i="1"/>
  <c r="L931" i="1"/>
  <c r="N931" i="1"/>
  <c r="K932" i="1"/>
  <c r="M932" i="1" s="1"/>
  <c r="L932" i="1"/>
  <c r="N932" i="1"/>
  <c r="K933" i="1"/>
  <c r="M933" i="1" s="1"/>
  <c r="L933" i="1"/>
  <c r="N933" i="1"/>
  <c r="K934" i="1"/>
  <c r="M934" i="1" s="1"/>
  <c r="L934" i="1"/>
  <c r="N934" i="1"/>
  <c r="K935" i="1"/>
  <c r="M935" i="1" s="1"/>
  <c r="L935" i="1"/>
  <c r="N935" i="1"/>
  <c r="K936" i="1"/>
  <c r="L936" i="1"/>
  <c r="N936" i="1"/>
  <c r="K937" i="1"/>
  <c r="M937" i="1" s="1"/>
  <c r="L937" i="1"/>
  <c r="N937" i="1"/>
  <c r="K938" i="1"/>
  <c r="M938" i="1" s="1"/>
  <c r="L938" i="1"/>
  <c r="N938" i="1"/>
  <c r="K939" i="1"/>
  <c r="M939" i="1" s="1"/>
  <c r="L939" i="1"/>
  <c r="N939" i="1"/>
  <c r="K940" i="1"/>
  <c r="L940" i="1"/>
  <c r="N940" i="1"/>
  <c r="K941" i="1"/>
  <c r="M941" i="1" s="1"/>
  <c r="L941" i="1"/>
  <c r="N941" i="1"/>
  <c r="K942" i="1"/>
  <c r="L942" i="1"/>
  <c r="N942" i="1"/>
  <c r="K943" i="1"/>
  <c r="M943" i="1" s="1"/>
  <c r="L943" i="1"/>
  <c r="N943" i="1"/>
  <c r="K944" i="1"/>
  <c r="M944" i="1" s="1"/>
  <c r="L944" i="1"/>
  <c r="N944" i="1"/>
  <c r="K945" i="1"/>
  <c r="L945" i="1"/>
  <c r="N945" i="1"/>
  <c r="K946" i="1"/>
  <c r="M946" i="1" s="1"/>
  <c r="L946" i="1"/>
  <c r="N946" i="1"/>
  <c r="K947" i="1"/>
  <c r="M947" i="1" s="1"/>
  <c r="L947" i="1"/>
  <c r="N947" i="1"/>
  <c r="K948" i="1"/>
  <c r="M948" i="1" s="1"/>
  <c r="L948" i="1"/>
  <c r="N948" i="1"/>
  <c r="K949" i="1"/>
  <c r="M949" i="1" s="1"/>
  <c r="L949" i="1"/>
  <c r="N949" i="1"/>
  <c r="K950" i="1"/>
  <c r="L950" i="1"/>
  <c r="N950" i="1"/>
  <c r="K951" i="1"/>
  <c r="M951" i="1" s="1"/>
  <c r="L951" i="1"/>
  <c r="N951" i="1"/>
  <c r="K952" i="1"/>
  <c r="L952" i="1"/>
  <c r="N952" i="1"/>
  <c r="K953" i="1"/>
  <c r="M953" i="1" s="1"/>
  <c r="L953" i="1"/>
  <c r="N953" i="1"/>
  <c r="K954" i="1"/>
  <c r="L954" i="1"/>
  <c r="N954" i="1"/>
  <c r="K955" i="1"/>
  <c r="M955" i="1" s="1"/>
  <c r="L955" i="1"/>
  <c r="N955" i="1"/>
  <c r="K956" i="1"/>
  <c r="M956" i="1" s="1"/>
  <c r="L956" i="1"/>
  <c r="N956" i="1"/>
  <c r="K957" i="1"/>
  <c r="L957" i="1"/>
  <c r="N957" i="1"/>
  <c r="K958" i="1"/>
  <c r="M958" i="1" s="1"/>
  <c r="L958" i="1"/>
  <c r="N958" i="1"/>
  <c r="K959" i="1"/>
  <c r="L959" i="1"/>
  <c r="N959" i="1"/>
  <c r="K960" i="1"/>
  <c r="M960" i="1" s="1"/>
  <c r="L960" i="1"/>
  <c r="N960" i="1"/>
  <c r="K961" i="1"/>
  <c r="L961" i="1"/>
  <c r="N961" i="1"/>
  <c r="K962" i="1"/>
  <c r="M962" i="1" s="1"/>
  <c r="L962" i="1"/>
  <c r="N962" i="1"/>
  <c r="K963" i="1"/>
  <c r="M963" i="1" s="1"/>
  <c r="L963" i="1"/>
  <c r="N963" i="1"/>
  <c r="K964" i="1"/>
  <c r="L964" i="1"/>
  <c r="N964" i="1"/>
  <c r="K965" i="1"/>
  <c r="M965" i="1" s="1"/>
  <c r="L965" i="1"/>
  <c r="N965" i="1"/>
  <c r="K966" i="1"/>
  <c r="M966" i="1" s="1"/>
  <c r="L966" i="1"/>
  <c r="N966" i="1"/>
  <c r="K967" i="1"/>
  <c r="M967" i="1" s="1"/>
  <c r="L967" i="1"/>
  <c r="N967" i="1"/>
  <c r="K968" i="1"/>
  <c r="L968" i="1"/>
  <c r="N968" i="1"/>
  <c r="K969" i="1"/>
  <c r="M969" i="1" s="1"/>
  <c r="L969" i="1"/>
  <c r="N969" i="1"/>
  <c r="K970" i="1"/>
  <c r="M970" i="1" s="1"/>
  <c r="L970" i="1"/>
  <c r="N970" i="1"/>
  <c r="K971" i="1"/>
  <c r="L971" i="1"/>
  <c r="N971" i="1"/>
  <c r="K972" i="1"/>
  <c r="M972" i="1" s="1"/>
  <c r="L972" i="1"/>
  <c r="N972" i="1"/>
  <c r="K973" i="1"/>
  <c r="L973" i="1"/>
  <c r="N973" i="1"/>
  <c r="K974" i="1"/>
  <c r="M974" i="1" s="1"/>
  <c r="L974" i="1"/>
  <c r="N974" i="1"/>
  <c r="K975" i="1"/>
  <c r="L975" i="1"/>
  <c r="N975" i="1"/>
  <c r="K976" i="1"/>
  <c r="M976" i="1" s="1"/>
  <c r="L976" i="1"/>
  <c r="N976" i="1"/>
  <c r="K977" i="1"/>
  <c r="M977" i="1" s="1"/>
  <c r="L977" i="1"/>
  <c r="N977" i="1"/>
  <c r="K978" i="1"/>
  <c r="M978" i="1" s="1"/>
  <c r="L978" i="1"/>
  <c r="N978" i="1"/>
  <c r="K979" i="1"/>
  <c r="L979" i="1"/>
  <c r="N979" i="1"/>
  <c r="K980" i="1"/>
  <c r="M980" i="1" s="1"/>
  <c r="L980" i="1"/>
  <c r="N980" i="1"/>
  <c r="K981" i="1"/>
  <c r="L981" i="1"/>
  <c r="N981" i="1"/>
  <c r="K982" i="1"/>
  <c r="M982" i="1" s="1"/>
  <c r="L982" i="1"/>
  <c r="N982" i="1"/>
  <c r="K983" i="1"/>
  <c r="L983" i="1"/>
  <c r="N983" i="1"/>
  <c r="K984" i="1"/>
  <c r="M984" i="1" s="1"/>
  <c r="L984" i="1"/>
  <c r="N984" i="1"/>
  <c r="K985" i="1"/>
  <c r="L985" i="1"/>
  <c r="N985" i="1"/>
  <c r="K986" i="1"/>
  <c r="M986" i="1" s="1"/>
  <c r="L986" i="1"/>
  <c r="N986" i="1"/>
  <c r="K987" i="1"/>
  <c r="L987" i="1"/>
  <c r="N987" i="1"/>
  <c r="K988" i="1"/>
  <c r="M988" i="1" s="1"/>
  <c r="L988" i="1"/>
  <c r="N988" i="1"/>
  <c r="K989" i="1"/>
  <c r="L989" i="1"/>
  <c r="N989" i="1"/>
  <c r="K990" i="1"/>
  <c r="M990" i="1" s="1"/>
  <c r="L990" i="1"/>
  <c r="N990" i="1"/>
  <c r="K991" i="1"/>
  <c r="L991" i="1"/>
  <c r="N991" i="1"/>
  <c r="K992" i="1"/>
  <c r="M992" i="1" s="1"/>
  <c r="L992" i="1"/>
  <c r="N992" i="1"/>
  <c r="K993" i="1"/>
  <c r="L993" i="1"/>
  <c r="N993" i="1"/>
  <c r="K994" i="1"/>
  <c r="M994" i="1" s="1"/>
  <c r="L994" i="1"/>
  <c r="N994" i="1"/>
  <c r="K995" i="1"/>
  <c r="L995" i="1"/>
  <c r="N995" i="1"/>
  <c r="K996" i="1"/>
  <c r="M996" i="1" s="1"/>
  <c r="L996" i="1"/>
  <c r="N996" i="1"/>
  <c r="K997" i="1"/>
  <c r="L997" i="1"/>
  <c r="N997" i="1"/>
  <c r="K998" i="1"/>
  <c r="M998" i="1" s="1"/>
  <c r="L998" i="1"/>
  <c r="N998" i="1"/>
  <c r="K999" i="1"/>
  <c r="L999" i="1"/>
  <c r="N999" i="1"/>
  <c r="K1000" i="1"/>
  <c r="M1000" i="1" s="1"/>
  <c r="L1000" i="1"/>
  <c r="N1000" i="1"/>
  <c r="K1001" i="1"/>
  <c r="L1001" i="1"/>
  <c r="N1001" i="1"/>
  <c r="K1002" i="1"/>
  <c r="M1002" i="1" s="1"/>
  <c r="L1002" i="1"/>
  <c r="N1002" i="1"/>
  <c r="K1003" i="1"/>
  <c r="L1003" i="1"/>
  <c r="N1003" i="1"/>
  <c r="K1004" i="1"/>
  <c r="M1004" i="1" s="1"/>
  <c r="L1004" i="1"/>
  <c r="N1004" i="1"/>
  <c r="K1005" i="1"/>
  <c r="L1005" i="1"/>
  <c r="N1005" i="1"/>
  <c r="K1006" i="1"/>
  <c r="M1006" i="1" s="1"/>
  <c r="L1006" i="1"/>
  <c r="N1006" i="1"/>
  <c r="K1007" i="1"/>
  <c r="L1007" i="1"/>
  <c r="N1007" i="1"/>
  <c r="K1008" i="1"/>
  <c r="M1008" i="1" s="1"/>
  <c r="L1008" i="1"/>
  <c r="N1008" i="1"/>
  <c r="K1009" i="1"/>
  <c r="L1009" i="1"/>
  <c r="N1009" i="1"/>
  <c r="K1010" i="1"/>
  <c r="M1010" i="1" s="1"/>
  <c r="L1010" i="1"/>
  <c r="N1010" i="1"/>
  <c r="K1011" i="1"/>
  <c r="M1011" i="1" s="1"/>
  <c r="L1011" i="1"/>
  <c r="N1011" i="1"/>
  <c r="K1012" i="1"/>
  <c r="L1012" i="1"/>
  <c r="N1012" i="1"/>
  <c r="K1013" i="1"/>
  <c r="M1013" i="1" s="1"/>
  <c r="L1013" i="1"/>
  <c r="N1013" i="1"/>
  <c r="K1014" i="1"/>
  <c r="L1014" i="1"/>
  <c r="N1014" i="1"/>
  <c r="K1015" i="1"/>
  <c r="M1015" i="1" s="1"/>
  <c r="L1015" i="1"/>
  <c r="N1015" i="1"/>
  <c r="K1016" i="1"/>
  <c r="L1016" i="1"/>
  <c r="N1016" i="1"/>
  <c r="K1017" i="1"/>
  <c r="M1017" i="1" s="1"/>
  <c r="L1017" i="1"/>
  <c r="N1017" i="1"/>
  <c r="K1018" i="1"/>
  <c r="L1018" i="1"/>
  <c r="N1018" i="1"/>
  <c r="K1019" i="1"/>
  <c r="M1019" i="1" s="1"/>
  <c r="L1019" i="1"/>
  <c r="N1019" i="1"/>
  <c r="K1020" i="1"/>
  <c r="L1020" i="1"/>
  <c r="N1020" i="1"/>
  <c r="K1021" i="1"/>
  <c r="M1021" i="1" s="1"/>
  <c r="L1021" i="1"/>
  <c r="N1021" i="1"/>
  <c r="K1022" i="1"/>
  <c r="L1022" i="1"/>
  <c r="N1022" i="1"/>
  <c r="K1023" i="1"/>
  <c r="M1023" i="1" s="1"/>
  <c r="L1023" i="1"/>
  <c r="N1023" i="1"/>
  <c r="K1024" i="1"/>
  <c r="M1024" i="1" s="1"/>
  <c r="L1024" i="1"/>
  <c r="N1024" i="1"/>
  <c r="K1025" i="1"/>
  <c r="L1025" i="1"/>
  <c r="N1025" i="1"/>
  <c r="K1026" i="1"/>
  <c r="M1026" i="1" s="1"/>
  <c r="L1026" i="1"/>
  <c r="N1026" i="1"/>
  <c r="K1027" i="1"/>
  <c r="M1027" i="1" s="1"/>
  <c r="L1027" i="1"/>
  <c r="N1027" i="1"/>
  <c r="K1028" i="1"/>
  <c r="L1028" i="1"/>
  <c r="N1028" i="1"/>
  <c r="K1029" i="1"/>
  <c r="M1029" i="1" s="1"/>
  <c r="L1029" i="1"/>
  <c r="N1029" i="1"/>
  <c r="K1030" i="1"/>
  <c r="M1030" i="1" s="1"/>
  <c r="L1030" i="1"/>
  <c r="N1030" i="1"/>
  <c r="K1031" i="1"/>
  <c r="M1031" i="1" s="1"/>
  <c r="L1031" i="1"/>
  <c r="N1031" i="1"/>
  <c r="K1032" i="1"/>
  <c r="M1032" i="1" s="1"/>
  <c r="L1032" i="1"/>
  <c r="N1032" i="1"/>
  <c r="K1033" i="1"/>
  <c r="M1033" i="1" s="1"/>
  <c r="L1033" i="1"/>
  <c r="N1033" i="1"/>
  <c r="K1034" i="1"/>
  <c r="L1034" i="1"/>
  <c r="N1034" i="1"/>
  <c r="K1035" i="1"/>
  <c r="M1035" i="1" s="1"/>
  <c r="L1035" i="1"/>
  <c r="N1035" i="1"/>
  <c r="K1036" i="1"/>
  <c r="M1036" i="1" s="1"/>
  <c r="L1036" i="1"/>
  <c r="N1036" i="1"/>
  <c r="K1037" i="1"/>
  <c r="M1037" i="1" s="1"/>
  <c r="L1037" i="1"/>
  <c r="N1037" i="1"/>
  <c r="K1038" i="1"/>
  <c r="M1038" i="1" s="1"/>
  <c r="L1038" i="1"/>
  <c r="N1038" i="1"/>
  <c r="K1039" i="1"/>
  <c r="L1039" i="1"/>
  <c r="N1039" i="1"/>
  <c r="K1040" i="1"/>
  <c r="M1040" i="1" s="1"/>
  <c r="L1040" i="1"/>
  <c r="N1040" i="1"/>
  <c r="K1041" i="1"/>
  <c r="L1041" i="1"/>
  <c r="N1041" i="1"/>
  <c r="K1042" i="1"/>
  <c r="M1042" i="1" s="1"/>
  <c r="L1042" i="1"/>
  <c r="N1042" i="1"/>
  <c r="K1043" i="1"/>
  <c r="M1043" i="1" s="1"/>
  <c r="L1043" i="1"/>
  <c r="N1043" i="1"/>
  <c r="K1044" i="1"/>
  <c r="M1044" i="1" s="1"/>
  <c r="L1044" i="1"/>
  <c r="N1044" i="1"/>
  <c r="K1045" i="1"/>
  <c r="M1045" i="1" s="1"/>
  <c r="L1045" i="1"/>
  <c r="N1045" i="1"/>
  <c r="K1046" i="1"/>
  <c r="M1046" i="1" s="1"/>
  <c r="L1046" i="1"/>
  <c r="N1046" i="1"/>
  <c r="K1047" i="1"/>
  <c r="M1047" i="1" s="1"/>
  <c r="L1047" i="1"/>
  <c r="N1047" i="1"/>
  <c r="K1048" i="1"/>
  <c r="L1048" i="1"/>
  <c r="N1048" i="1"/>
  <c r="K1049" i="1"/>
  <c r="M1049" i="1" s="1"/>
  <c r="L1049" i="1"/>
  <c r="N1049" i="1"/>
  <c r="K1050" i="1"/>
  <c r="L1050" i="1"/>
  <c r="N1050" i="1"/>
  <c r="K1051" i="1"/>
  <c r="M1051" i="1" s="1"/>
  <c r="L1051" i="1"/>
  <c r="N1051" i="1"/>
  <c r="K1052" i="1"/>
  <c r="M1052" i="1" s="1"/>
  <c r="L1052" i="1"/>
  <c r="N1052" i="1"/>
  <c r="K1053" i="1"/>
  <c r="M1053" i="1" s="1"/>
  <c r="L1053" i="1"/>
  <c r="N1053" i="1"/>
  <c r="K1054" i="1"/>
  <c r="L1054" i="1"/>
  <c r="N1054" i="1"/>
  <c r="K1055" i="1"/>
  <c r="M1055" i="1" s="1"/>
  <c r="L1055" i="1"/>
  <c r="N1055" i="1"/>
  <c r="K1056" i="1"/>
  <c r="M1056" i="1" s="1"/>
  <c r="L1056" i="1"/>
  <c r="N1056" i="1"/>
  <c r="K1057" i="1"/>
  <c r="M1057" i="1" s="1"/>
  <c r="L1057" i="1"/>
  <c r="N1057" i="1"/>
  <c r="K1058" i="1"/>
  <c r="M1058" i="1" s="1"/>
  <c r="L1058" i="1"/>
  <c r="N1058" i="1"/>
  <c r="K1059" i="1"/>
  <c r="M1059" i="1" s="1"/>
  <c r="L1059" i="1"/>
  <c r="N1059" i="1"/>
  <c r="K1060" i="1"/>
  <c r="M1060" i="1" s="1"/>
  <c r="L1060" i="1"/>
  <c r="N1060" i="1"/>
  <c r="K1061" i="1"/>
  <c r="L1061" i="1"/>
  <c r="M1061" i="1"/>
  <c r="N1061" i="1"/>
  <c r="K1062" i="1"/>
  <c r="L1062" i="1"/>
  <c r="N1062" i="1"/>
  <c r="K1063" i="1"/>
  <c r="L1063" i="1"/>
  <c r="M1062" i="1" s="1"/>
  <c r="M1063" i="1"/>
  <c r="N1063" i="1"/>
  <c r="K1064" i="1"/>
  <c r="L1064" i="1"/>
  <c r="M1064" i="1"/>
  <c r="N1064" i="1"/>
  <c r="K1065" i="1"/>
  <c r="L1065" i="1"/>
  <c r="N1065" i="1"/>
  <c r="K1066" i="1"/>
  <c r="L1066" i="1"/>
  <c r="M1065" i="1" s="1"/>
  <c r="M1066" i="1"/>
  <c r="N1066" i="1"/>
  <c r="K1067" i="1"/>
  <c r="L1067" i="1"/>
  <c r="M1067" i="1"/>
  <c r="N1067" i="1"/>
  <c r="K1068" i="1"/>
  <c r="L1068" i="1"/>
  <c r="M1068" i="1"/>
  <c r="N1068" i="1"/>
  <c r="K1069" i="1"/>
  <c r="L1069" i="1"/>
  <c r="N1069" i="1"/>
  <c r="K1070" i="1"/>
  <c r="L1070" i="1"/>
  <c r="M1069" i="1" s="1"/>
  <c r="M1070" i="1"/>
  <c r="N1070" i="1"/>
  <c r="K1071" i="1"/>
  <c r="L1071" i="1"/>
  <c r="M1071" i="1"/>
  <c r="N1071" i="1"/>
  <c r="K1072" i="1"/>
  <c r="L1072" i="1"/>
  <c r="M1072" i="1"/>
  <c r="N1072" i="1"/>
  <c r="K1073" i="1"/>
  <c r="L1073" i="1"/>
  <c r="M1073" i="1"/>
  <c r="N1073" i="1"/>
  <c r="K1074" i="1"/>
  <c r="L1074" i="1"/>
  <c r="N1074" i="1"/>
  <c r="K1075" i="1"/>
  <c r="L1075" i="1"/>
  <c r="M1074" i="1" s="1"/>
  <c r="M1075" i="1"/>
  <c r="N1075" i="1"/>
  <c r="K1076" i="1"/>
  <c r="L1076" i="1"/>
  <c r="M1076" i="1"/>
  <c r="N1076" i="1"/>
  <c r="K1077" i="1"/>
  <c r="L1077" i="1"/>
  <c r="M1077" i="1"/>
  <c r="N1077" i="1"/>
  <c r="K1078" i="1"/>
  <c r="L1078" i="1"/>
  <c r="M1078" i="1"/>
  <c r="N1078" i="1"/>
  <c r="K1079" i="1"/>
  <c r="L1079" i="1"/>
  <c r="M1079" i="1"/>
  <c r="N1079" i="1"/>
  <c r="K1080" i="1"/>
  <c r="L1080" i="1"/>
  <c r="N1080" i="1"/>
  <c r="K1081" i="1"/>
  <c r="L1081" i="1"/>
  <c r="M1080" i="1" s="1"/>
  <c r="M1081" i="1"/>
  <c r="N1081" i="1"/>
  <c r="K1082" i="1"/>
  <c r="L1082" i="1"/>
  <c r="M1082" i="1"/>
  <c r="N1082" i="1"/>
  <c r="K1083" i="1"/>
  <c r="L1083" i="1"/>
  <c r="M1083" i="1"/>
  <c r="N1083" i="1"/>
  <c r="K1084" i="1"/>
  <c r="L1084" i="1"/>
  <c r="M1084" i="1"/>
  <c r="N1084" i="1"/>
  <c r="K1085" i="1"/>
  <c r="L1085" i="1"/>
  <c r="M1085" i="1"/>
  <c r="N1085" i="1"/>
  <c r="K1086" i="1"/>
  <c r="L1086" i="1"/>
  <c r="M1086" i="1"/>
  <c r="N1086" i="1"/>
  <c r="K1087" i="1"/>
  <c r="L1087" i="1"/>
  <c r="M1087" i="1"/>
  <c r="N1087" i="1"/>
  <c r="K1088" i="1"/>
  <c r="L1088" i="1"/>
  <c r="M1088" i="1"/>
  <c r="N1088" i="1"/>
  <c r="K1089" i="1"/>
  <c r="L1089" i="1"/>
  <c r="M1089" i="1"/>
  <c r="N1089" i="1"/>
  <c r="K1090" i="1"/>
  <c r="L1090" i="1"/>
  <c r="M1090" i="1"/>
  <c r="N1090" i="1"/>
  <c r="K1091" i="1"/>
  <c r="L1091" i="1"/>
  <c r="M1091" i="1"/>
  <c r="N1091" i="1"/>
  <c r="K1092" i="1"/>
  <c r="L1092" i="1"/>
  <c r="M1092" i="1"/>
  <c r="N1092" i="1"/>
  <c r="K1093" i="1"/>
  <c r="L1093" i="1"/>
  <c r="M1093" i="1"/>
  <c r="N1093" i="1"/>
  <c r="K1094" i="1"/>
  <c r="L1094" i="1"/>
  <c r="M1094" i="1"/>
  <c r="N1094" i="1"/>
  <c r="K1095" i="1"/>
  <c r="L1095" i="1"/>
  <c r="M1095" i="1"/>
  <c r="N1095" i="1"/>
  <c r="K1096" i="1"/>
  <c r="L1096" i="1"/>
  <c r="M1096" i="1"/>
  <c r="N1096" i="1"/>
  <c r="K1097" i="1"/>
  <c r="M1097" i="1" s="1"/>
  <c r="L1097" i="1"/>
  <c r="N1097" i="1"/>
  <c r="K1098" i="1"/>
  <c r="L1098" i="1"/>
  <c r="N1098" i="1"/>
  <c r="K1099" i="1"/>
  <c r="M1099" i="1" s="1"/>
  <c r="L1099" i="1"/>
  <c r="N1099" i="1"/>
  <c r="K1100" i="1"/>
  <c r="L1100" i="1"/>
  <c r="N1100" i="1"/>
  <c r="K1101" i="1"/>
  <c r="M1101" i="1" s="1"/>
  <c r="L1101" i="1"/>
  <c r="N1101" i="1"/>
  <c r="K1102" i="1"/>
  <c r="M1102" i="1" s="1"/>
  <c r="L1102" i="1"/>
  <c r="N1102" i="1"/>
  <c r="K1103" i="1"/>
  <c r="L1103" i="1"/>
  <c r="N1103" i="1"/>
  <c r="K1104" i="1"/>
  <c r="M1104" i="1" s="1"/>
  <c r="L1104" i="1"/>
  <c r="N1104" i="1"/>
  <c r="K1105" i="1"/>
  <c r="L1105" i="1"/>
  <c r="N1105" i="1"/>
  <c r="K1106" i="1"/>
  <c r="M1106" i="1" s="1"/>
  <c r="L1106" i="1"/>
  <c r="N1106" i="1"/>
  <c r="K1107" i="1"/>
  <c r="L1107" i="1"/>
  <c r="N1107" i="1"/>
  <c r="K1108" i="1"/>
  <c r="M1108" i="1" s="1"/>
  <c r="L1108" i="1"/>
  <c r="N1108" i="1"/>
  <c r="K1109" i="1"/>
  <c r="M1109" i="1" s="1"/>
  <c r="L1109" i="1"/>
  <c r="N1109" i="1"/>
  <c r="K1110" i="1"/>
  <c r="M1110" i="1" s="1"/>
  <c r="L1110" i="1"/>
  <c r="N1110" i="1"/>
  <c r="K1111" i="1"/>
  <c r="L1111" i="1"/>
  <c r="N1111" i="1"/>
  <c r="K1112" i="1"/>
  <c r="M1112" i="1" s="1"/>
  <c r="L1112" i="1"/>
  <c r="N1112" i="1"/>
  <c r="K1113" i="1"/>
  <c r="L1113" i="1"/>
  <c r="N1113" i="1"/>
  <c r="K1114" i="1"/>
  <c r="M1114" i="1" s="1"/>
  <c r="L1114" i="1"/>
  <c r="N1114" i="1"/>
  <c r="K1115" i="1"/>
  <c r="M1115" i="1" s="1"/>
  <c r="L1115" i="1"/>
  <c r="N1115" i="1"/>
  <c r="K1116" i="1"/>
  <c r="L1116" i="1"/>
  <c r="N1116" i="1"/>
  <c r="K1117" i="1"/>
  <c r="M1117" i="1" s="1"/>
  <c r="L1117" i="1"/>
  <c r="N1117" i="1"/>
  <c r="K1118" i="1"/>
  <c r="L1118" i="1"/>
  <c r="N1118" i="1"/>
  <c r="K1119" i="1"/>
  <c r="M1119" i="1" s="1"/>
  <c r="L1119" i="1"/>
  <c r="N1119" i="1"/>
  <c r="K1120" i="1"/>
  <c r="M1120" i="1" s="1"/>
  <c r="L1120" i="1"/>
  <c r="N1120" i="1"/>
  <c r="K1121" i="1"/>
  <c r="L1121" i="1"/>
  <c r="N1121" i="1"/>
  <c r="K1122" i="1"/>
  <c r="M1122" i="1" s="1"/>
  <c r="L1122" i="1"/>
  <c r="N1122" i="1"/>
  <c r="K1123" i="1"/>
  <c r="M1123" i="1" s="1"/>
  <c r="L1123" i="1"/>
  <c r="N1123" i="1"/>
  <c r="K1124" i="1"/>
  <c r="L1124" i="1"/>
  <c r="N1124" i="1"/>
  <c r="K1125" i="1"/>
  <c r="M1125" i="1" s="1"/>
  <c r="L1125" i="1"/>
  <c r="N1125" i="1"/>
  <c r="K1126" i="1"/>
  <c r="M1126" i="1" s="1"/>
  <c r="L1126" i="1"/>
  <c r="N1126" i="1"/>
  <c r="K1127" i="1"/>
  <c r="L1127" i="1"/>
  <c r="N1127" i="1"/>
  <c r="K1128" i="1"/>
  <c r="M1128" i="1" s="1"/>
  <c r="L1128" i="1"/>
  <c r="N1128" i="1"/>
  <c r="K1129" i="1"/>
  <c r="L1129" i="1"/>
  <c r="N1129" i="1"/>
  <c r="K1130" i="1"/>
  <c r="M1130" i="1" s="1"/>
  <c r="L1130" i="1"/>
  <c r="N1130" i="1"/>
  <c r="K1131" i="1"/>
  <c r="L1131" i="1"/>
  <c r="N1131" i="1"/>
  <c r="K1132" i="1"/>
  <c r="M1132" i="1" s="1"/>
  <c r="L1132" i="1"/>
  <c r="N1132" i="1"/>
  <c r="K1133" i="1"/>
  <c r="M1133" i="1" s="1"/>
  <c r="L1133" i="1"/>
  <c r="N1133" i="1"/>
  <c r="K1134" i="1"/>
  <c r="M1134" i="1" s="1"/>
  <c r="L1134" i="1"/>
  <c r="N1134" i="1"/>
  <c r="K1135" i="1"/>
  <c r="L1135" i="1"/>
  <c r="N1135" i="1"/>
  <c r="K1136" i="1"/>
  <c r="M1136" i="1" s="1"/>
  <c r="L1136" i="1"/>
  <c r="N1136" i="1"/>
  <c r="K1137" i="1"/>
  <c r="L1137" i="1"/>
  <c r="N1137" i="1"/>
  <c r="K1138" i="1"/>
  <c r="M1138" i="1" s="1"/>
  <c r="L1138" i="1"/>
  <c r="N1138" i="1"/>
  <c r="K1139" i="1"/>
  <c r="M1139" i="1" s="1"/>
  <c r="L1139" i="1"/>
  <c r="N1139" i="1"/>
  <c r="K1140" i="1"/>
  <c r="M1140" i="1" s="1"/>
  <c r="L1140" i="1"/>
  <c r="N1140" i="1"/>
  <c r="K1141" i="1"/>
  <c r="M1141" i="1" s="1"/>
  <c r="L1141" i="1"/>
  <c r="N1141" i="1"/>
  <c r="K1142" i="1"/>
  <c r="L1142" i="1"/>
  <c r="N1142" i="1"/>
  <c r="K1143" i="1"/>
  <c r="M1143" i="1" s="1"/>
  <c r="L1143" i="1"/>
  <c r="N1143" i="1"/>
  <c r="K1144" i="1"/>
  <c r="L1144" i="1"/>
  <c r="N1144" i="1"/>
  <c r="K1145" i="1"/>
  <c r="M1145" i="1" s="1"/>
  <c r="L1145" i="1"/>
  <c r="N1145" i="1"/>
  <c r="K1146" i="1"/>
  <c r="L1146" i="1"/>
  <c r="N1146" i="1"/>
  <c r="K1147" i="1"/>
  <c r="M1147" i="1" s="1"/>
  <c r="L1147" i="1"/>
  <c r="N1147" i="1"/>
  <c r="K1148" i="1"/>
  <c r="L1148" i="1"/>
  <c r="N1148" i="1"/>
  <c r="K1149" i="1"/>
  <c r="M1149" i="1" s="1"/>
  <c r="L1149" i="1"/>
  <c r="N1149" i="1"/>
  <c r="K1150" i="1"/>
  <c r="L1150" i="1"/>
  <c r="N1150" i="1"/>
  <c r="K1151" i="1"/>
  <c r="M1151" i="1" s="1"/>
  <c r="L1151" i="1"/>
  <c r="N1151" i="1"/>
  <c r="K1152" i="1"/>
  <c r="L1152" i="1"/>
  <c r="N1152" i="1"/>
  <c r="K1153" i="1"/>
  <c r="M1153" i="1" s="1"/>
  <c r="L1153" i="1"/>
  <c r="N1153" i="1"/>
  <c r="K1154" i="1"/>
  <c r="L1154" i="1"/>
  <c r="N1154" i="1"/>
  <c r="K1155" i="1"/>
  <c r="M1155" i="1" s="1"/>
  <c r="L1155" i="1"/>
  <c r="N1155" i="1"/>
  <c r="K1156" i="1"/>
  <c r="L1156" i="1"/>
  <c r="N1156" i="1"/>
  <c r="K1157" i="1"/>
  <c r="M1157" i="1" s="1"/>
  <c r="L1157" i="1"/>
  <c r="N1157" i="1"/>
  <c r="K1158" i="1"/>
  <c r="L1158" i="1"/>
  <c r="N1158" i="1"/>
  <c r="K1159" i="1"/>
  <c r="M1159" i="1" s="1"/>
  <c r="L1159" i="1"/>
  <c r="N1159" i="1"/>
  <c r="K1160" i="1"/>
  <c r="L1160" i="1"/>
  <c r="N1160" i="1"/>
  <c r="K1161" i="1"/>
  <c r="M1161" i="1" s="1"/>
  <c r="L1161" i="1"/>
  <c r="N1161" i="1"/>
  <c r="K1162" i="1"/>
  <c r="L1162" i="1"/>
  <c r="N1162" i="1"/>
  <c r="K1163" i="1"/>
  <c r="M1163" i="1" s="1"/>
  <c r="L1163" i="1"/>
  <c r="N1163" i="1"/>
  <c r="K1164" i="1"/>
  <c r="L1164" i="1"/>
  <c r="N1164" i="1"/>
  <c r="K1165" i="1"/>
  <c r="M1165" i="1" s="1"/>
  <c r="L1165" i="1"/>
  <c r="N1165" i="1"/>
  <c r="K1166" i="1"/>
  <c r="L1166" i="1"/>
  <c r="N1166" i="1"/>
  <c r="K1167" i="1"/>
  <c r="M1167" i="1" s="1"/>
  <c r="L1167" i="1"/>
  <c r="N1167" i="1"/>
  <c r="K1168" i="1"/>
  <c r="L1168" i="1"/>
  <c r="N1168" i="1"/>
  <c r="K1169" i="1"/>
  <c r="M1169" i="1" s="1"/>
  <c r="L1169" i="1"/>
  <c r="N1169" i="1"/>
  <c r="K1170" i="1"/>
  <c r="L1170" i="1"/>
  <c r="N1170" i="1"/>
  <c r="K1171" i="1"/>
  <c r="M1171" i="1" s="1"/>
  <c r="L1171" i="1"/>
  <c r="N1171" i="1"/>
  <c r="K1172" i="1"/>
  <c r="L1172" i="1"/>
  <c r="N1172" i="1"/>
  <c r="K1173" i="1"/>
  <c r="M1173" i="1" s="1"/>
  <c r="L1173" i="1"/>
  <c r="N1173" i="1"/>
  <c r="K1174" i="1"/>
  <c r="L1174" i="1"/>
  <c r="N1174" i="1"/>
  <c r="K1175" i="1"/>
  <c r="M1175" i="1" s="1"/>
  <c r="L1175" i="1"/>
  <c r="N1175" i="1"/>
  <c r="K1176" i="1"/>
  <c r="L1176" i="1"/>
  <c r="N1176" i="1"/>
  <c r="K1177" i="1"/>
  <c r="M1177" i="1" s="1"/>
  <c r="L1177" i="1"/>
  <c r="N1177" i="1"/>
  <c r="K1178" i="1"/>
  <c r="L1178" i="1"/>
  <c r="N1178" i="1"/>
  <c r="K1179" i="1"/>
  <c r="M1179" i="1" s="1"/>
  <c r="L1179" i="1"/>
  <c r="N1179" i="1"/>
  <c r="K1180" i="1"/>
  <c r="L1180" i="1"/>
  <c r="N1180" i="1"/>
  <c r="K1181" i="1"/>
  <c r="M1181" i="1" s="1"/>
  <c r="L1181" i="1"/>
  <c r="N1181" i="1"/>
  <c r="K1182" i="1"/>
  <c r="L1182" i="1"/>
  <c r="N1182" i="1"/>
  <c r="K1183" i="1"/>
  <c r="M1183" i="1" s="1"/>
  <c r="L1183" i="1"/>
  <c r="N1183" i="1"/>
  <c r="K1184" i="1"/>
  <c r="L1184" i="1"/>
  <c r="N1184" i="1"/>
  <c r="K1185" i="1"/>
  <c r="M1185" i="1" s="1"/>
  <c r="L1185" i="1"/>
  <c r="N1185" i="1"/>
  <c r="K1186" i="1"/>
  <c r="L1186" i="1"/>
  <c r="N1186" i="1"/>
  <c r="K1187" i="1"/>
  <c r="M1187" i="1" s="1"/>
  <c r="L1187" i="1"/>
  <c r="N1187" i="1"/>
  <c r="K1188" i="1"/>
  <c r="M1188" i="1" s="1"/>
  <c r="L1188" i="1"/>
  <c r="N1188" i="1"/>
  <c r="K1189" i="1"/>
  <c r="M1189" i="1" s="1"/>
  <c r="L1189" i="1"/>
  <c r="N1189" i="1"/>
  <c r="K1190" i="1"/>
  <c r="L1190" i="1"/>
  <c r="N1190" i="1"/>
  <c r="K1191" i="1"/>
  <c r="M1191" i="1" s="1"/>
  <c r="L1191" i="1"/>
  <c r="N1191" i="1"/>
  <c r="K1192" i="1"/>
  <c r="L1192" i="1"/>
  <c r="N1192" i="1"/>
  <c r="K1193" i="1"/>
  <c r="M1193" i="1" s="1"/>
  <c r="L1193" i="1"/>
  <c r="N1193" i="1"/>
  <c r="K1194" i="1"/>
  <c r="L1194" i="1"/>
  <c r="N1194" i="1"/>
  <c r="K1195" i="1"/>
  <c r="M1195" i="1" s="1"/>
  <c r="L1195" i="1"/>
  <c r="N1195" i="1"/>
  <c r="K1196" i="1"/>
  <c r="L1196" i="1"/>
  <c r="N1196" i="1"/>
  <c r="K1197" i="1"/>
  <c r="M1197" i="1" s="1"/>
  <c r="L1197" i="1"/>
  <c r="N1197" i="1"/>
  <c r="K1198" i="1"/>
  <c r="M1198" i="1" s="1"/>
  <c r="L1198" i="1"/>
  <c r="N1198" i="1"/>
  <c r="K1199" i="1"/>
  <c r="L1199" i="1"/>
  <c r="N1199" i="1"/>
  <c r="K1200" i="1"/>
  <c r="M1200" i="1" s="1"/>
  <c r="L1200" i="1"/>
  <c r="N1200" i="1"/>
  <c r="K1201" i="1"/>
  <c r="L1201" i="1"/>
  <c r="N1201" i="1"/>
  <c r="K1202" i="1"/>
  <c r="M1202" i="1" s="1"/>
  <c r="L1202" i="1"/>
  <c r="N1202" i="1"/>
  <c r="K1203" i="1"/>
  <c r="L1203" i="1"/>
  <c r="N1203" i="1"/>
  <c r="K1204" i="1"/>
  <c r="M1204" i="1" s="1"/>
  <c r="L1204" i="1"/>
  <c r="N1204" i="1"/>
  <c r="K1205" i="1"/>
  <c r="L1205" i="1"/>
  <c r="N1205" i="1"/>
  <c r="K1206" i="1"/>
  <c r="M1206" i="1" s="1"/>
  <c r="L1206" i="1"/>
  <c r="N1206" i="1"/>
  <c r="K1207" i="1"/>
  <c r="L1207" i="1"/>
  <c r="N1207" i="1"/>
  <c r="K1208" i="1"/>
  <c r="M1208" i="1" s="1"/>
  <c r="L1208" i="1"/>
  <c r="N1208" i="1"/>
  <c r="K1209" i="1"/>
  <c r="L1209" i="1"/>
  <c r="N1209" i="1"/>
  <c r="K1210" i="1"/>
  <c r="M1210" i="1" s="1"/>
  <c r="L1210" i="1"/>
  <c r="N1210" i="1"/>
  <c r="K1211" i="1"/>
  <c r="L1211" i="1"/>
  <c r="N1211" i="1"/>
  <c r="K1212" i="1"/>
  <c r="M1212" i="1" s="1"/>
  <c r="L1212" i="1"/>
  <c r="N1212" i="1"/>
  <c r="K1213" i="1"/>
  <c r="L1213" i="1"/>
  <c r="N1213" i="1"/>
  <c r="K1214" i="1"/>
  <c r="M1214" i="1" s="1"/>
  <c r="L1214" i="1"/>
  <c r="N1214" i="1"/>
  <c r="K1215" i="1"/>
  <c r="L1215" i="1"/>
  <c r="N1215" i="1"/>
  <c r="K1216" i="1"/>
  <c r="M1216" i="1" s="1"/>
  <c r="L1216" i="1"/>
  <c r="N1216" i="1"/>
  <c r="K1217" i="1"/>
  <c r="L1217" i="1"/>
  <c r="N1217" i="1"/>
  <c r="K1218" i="1"/>
  <c r="M1218" i="1" s="1"/>
  <c r="L1218" i="1"/>
  <c r="N1218" i="1"/>
  <c r="K1219" i="1"/>
  <c r="L1219" i="1"/>
  <c r="N1219" i="1"/>
  <c r="K1220" i="1"/>
  <c r="M1220" i="1" s="1"/>
  <c r="L1220" i="1"/>
  <c r="N1220" i="1"/>
  <c r="K1221" i="1"/>
  <c r="L1221" i="1"/>
  <c r="N1221" i="1"/>
  <c r="K1222" i="1"/>
  <c r="M1222" i="1" s="1"/>
  <c r="L1222" i="1"/>
  <c r="N1222" i="1"/>
  <c r="K1223" i="1"/>
  <c r="L1223" i="1"/>
  <c r="N1223" i="1"/>
  <c r="K1224" i="1"/>
  <c r="M1224" i="1" s="1"/>
  <c r="L1224" i="1"/>
  <c r="N1224" i="1"/>
  <c r="K1225" i="1"/>
  <c r="L1225" i="1"/>
  <c r="N1225" i="1"/>
  <c r="K1226" i="1"/>
  <c r="M1226" i="1" s="1"/>
  <c r="L1226" i="1"/>
  <c r="N1226" i="1"/>
  <c r="K1227" i="1"/>
  <c r="L1227" i="1"/>
  <c r="N1227" i="1"/>
  <c r="K1228" i="1"/>
  <c r="M1228" i="1" s="1"/>
  <c r="L1228" i="1"/>
  <c r="N1228" i="1"/>
  <c r="K1229" i="1"/>
  <c r="L1229" i="1"/>
  <c r="N1229" i="1"/>
  <c r="K1230" i="1"/>
  <c r="M1230" i="1" s="1"/>
  <c r="L1230" i="1"/>
  <c r="N1230" i="1"/>
  <c r="K1231" i="1"/>
  <c r="L1231" i="1"/>
  <c r="N1231" i="1"/>
  <c r="K1232" i="1"/>
  <c r="M1232" i="1" s="1"/>
  <c r="L1232" i="1"/>
  <c r="N1232" i="1"/>
  <c r="K1233" i="1"/>
  <c r="L1233" i="1"/>
  <c r="N1233" i="1"/>
  <c r="K1234" i="1"/>
  <c r="M1234" i="1" s="1"/>
  <c r="L1234" i="1"/>
  <c r="N1234" i="1"/>
  <c r="K1235" i="1"/>
  <c r="L1235" i="1"/>
  <c r="N1235" i="1"/>
  <c r="K1236" i="1"/>
  <c r="M1236" i="1" s="1"/>
  <c r="L1236" i="1"/>
  <c r="N1236" i="1"/>
  <c r="K1237" i="1"/>
  <c r="L1237" i="1"/>
  <c r="N1237" i="1"/>
  <c r="K1238" i="1"/>
  <c r="M1238" i="1" s="1"/>
  <c r="L1238" i="1"/>
  <c r="N1238" i="1"/>
  <c r="K1239" i="1"/>
  <c r="L1239" i="1"/>
  <c r="N1239" i="1"/>
  <c r="K1240" i="1"/>
  <c r="M1240" i="1" s="1"/>
  <c r="L1240" i="1"/>
  <c r="N1240" i="1"/>
  <c r="K1241" i="1"/>
  <c r="L1241" i="1"/>
  <c r="N1241" i="1"/>
  <c r="K1242" i="1"/>
  <c r="M1242" i="1" s="1"/>
  <c r="L1242" i="1"/>
  <c r="N1242" i="1"/>
  <c r="K1243" i="1"/>
  <c r="L1243" i="1"/>
  <c r="N1243" i="1"/>
  <c r="K1244" i="1"/>
  <c r="M1244" i="1" s="1"/>
  <c r="L1244" i="1"/>
  <c r="N1244" i="1"/>
  <c r="K1245" i="1"/>
  <c r="M1245" i="1" s="1"/>
  <c r="L1245" i="1"/>
  <c r="N1245" i="1"/>
  <c r="K1246" i="1"/>
  <c r="L1246" i="1"/>
  <c r="N1246" i="1"/>
  <c r="K1247" i="1"/>
  <c r="M1247" i="1" s="1"/>
  <c r="L1247" i="1"/>
  <c r="N1247" i="1"/>
  <c r="K1248" i="1"/>
  <c r="M1248" i="1" s="1"/>
  <c r="L1248" i="1"/>
  <c r="N1248" i="1"/>
  <c r="K1249" i="1"/>
  <c r="L1249" i="1"/>
  <c r="N1249" i="1"/>
  <c r="K1250" i="1"/>
  <c r="M1250" i="1" s="1"/>
  <c r="L1250" i="1"/>
  <c r="N1250" i="1"/>
  <c r="K1251" i="1"/>
  <c r="L1251" i="1"/>
  <c r="N1251" i="1"/>
  <c r="K1252" i="1"/>
  <c r="M1252" i="1" s="1"/>
  <c r="L1252" i="1"/>
  <c r="N1252" i="1"/>
  <c r="K1253" i="1"/>
  <c r="L1253" i="1"/>
  <c r="N1253" i="1"/>
  <c r="K1254" i="1"/>
  <c r="M1254" i="1" s="1"/>
  <c r="L1254" i="1"/>
  <c r="N1254" i="1"/>
  <c r="K1255" i="1"/>
  <c r="L1255" i="1"/>
  <c r="N1255" i="1"/>
  <c r="K1256" i="1"/>
  <c r="M1256" i="1" s="1"/>
  <c r="L1256" i="1"/>
  <c r="N1256" i="1"/>
  <c r="K1257" i="1"/>
  <c r="L1257" i="1"/>
  <c r="N1257" i="1"/>
  <c r="K1258" i="1"/>
  <c r="M1258" i="1" s="1"/>
  <c r="L1258" i="1"/>
  <c r="N1258" i="1"/>
  <c r="K1259" i="1"/>
  <c r="M1259" i="1" s="1"/>
  <c r="L1259" i="1"/>
  <c r="N1259" i="1"/>
  <c r="K1260" i="1"/>
  <c r="M1260" i="1" s="1"/>
  <c r="L1260" i="1"/>
  <c r="N1260" i="1"/>
  <c r="K1261" i="1"/>
  <c r="M1261" i="1" s="1"/>
  <c r="L1261" i="1"/>
  <c r="N1261" i="1"/>
  <c r="K1262" i="1"/>
  <c r="M1262" i="1" s="1"/>
  <c r="L1262" i="1"/>
  <c r="N1262" i="1"/>
  <c r="K1263" i="1"/>
  <c r="M1263" i="1" s="1"/>
  <c r="L1263" i="1"/>
  <c r="N1263" i="1"/>
  <c r="K1264" i="1"/>
  <c r="L1264" i="1"/>
  <c r="N1264" i="1"/>
  <c r="K1265" i="1"/>
  <c r="M1265" i="1" s="1"/>
  <c r="L1265" i="1"/>
  <c r="N1265" i="1"/>
  <c r="K1266" i="1"/>
  <c r="M1266" i="1" s="1"/>
  <c r="L1266" i="1"/>
  <c r="N1266" i="1"/>
  <c r="K1267" i="1"/>
  <c r="M1267" i="1" s="1"/>
  <c r="L1267" i="1"/>
  <c r="N1267" i="1"/>
  <c r="K1268" i="1"/>
  <c r="L1268" i="1"/>
  <c r="N1268" i="1"/>
  <c r="K1269" i="1"/>
  <c r="M1269" i="1" s="1"/>
  <c r="L1269" i="1"/>
  <c r="N1269" i="1"/>
  <c r="K1270" i="1"/>
  <c r="M1270" i="1" s="1"/>
  <c r="L1270" i="1"/>
  <c r="N1270" i="1"/>
  <c r="K1271" i="1"/>
  <c r="M1271" i="1" s="1"/>
  <c r="L1271" i="1"/>
  <c r="N1271" i="1"/>
  <c r="K1272" i="1"/>
  <c r="M1272" i="1" s="1"/>
  <c r="L1272" i="1"/>
  <c r="N1272" i="1"/>
  <c r="K1273" i="1"/>
  <c r="M1273" i="1" s="1"/>
  <c r="L1273" i="1"/>
  <c r="N1273" i="1"/>
  <c r="K1274" i="1"/>
  <c r="M1274" i="1" s="1"/>
  <c r="L1274" i="1"/>
  <c r="N1274" i="1"/>
  <c r="K1275" i="1"/>
  <c r="M1275" i="1" s="1"/>
  <c r="L1275" i="1"/>
  <c r="N1275" i="1"/>
  <c r="K1276" i="1"/>
  <c r="M1276" i="1" s="1"/>
  <c r="L1276" i="1"/>
  <c r="N1276" i="1"/>
  <c r="K1277" i="1"/>
  <c r="M1277" i="1" s="1"/>
  <c r="L1277" i="1"/>
  <c r="N1277" i="1"/>
  <c r="K1278" i="1"/>
  <c r="M1278" i="1" s="1"/>
  <c r="L1278" i="1"/>
  <c r="N1278" i="1"/>
  <c r="K1279" i="1"/>
  <c r="M1279" i="1" s="1"/>
  <c r="L1279" i="1"/>
  <c r="N1279" i="1"/>
  <c r="K1280" i="1"/>
  <c r="M1280" i="1" s="1"/>
  <c r="L1280" i="1"/>
  <c r="N1280" i="1"/>
  <c r="K1281" i="1"/>
  <c r="M1281" i="1" s="1"/>
  <c r="L1281" i="1"/>
  <c r="N1281" i="1"/>
  <c r="K1282" i="1"/>
  <c r="M1282" i="1" s="1"/>
  <c r="L1282" i="1"/>
  <c r="N1282" i="1"/>
  <c r="K1283" i="1"/>
  <c r="M1283" i="1" s="1"/>
  <c r="L1283" i="1"/>
  <c r="N1283" i="1"/>
  <c r="K1284" i="1"/>
  <c r="M1284" i="1" s="1"/>
  <c r="L1284" i="1"/>
  <c r="N1284" i="1"/>
  <c r="K1285" i="1"/>
  <c r="M1285" i="1" s="1"/>
  <c r="L1285" i="1"/>
  <c r="N1285" i="1"/>
  <c r="K1286" i="1"/>
  <c r="M1286" i="1" s="1"/>
  <c r="L1286" i="1"/>
  <c r="N1286" i="1"/>
  <c r="K1287" i="1"/>
  <c r="M1287" i="1" s="1"/>
  <c r="L1287" i="1"/>
  <c r="N1287" i="1"/>
  <c r="K1288" i="1"/>
  <c r="M1288" i="1" s="1"/>
  <c r="L1288" i="1"/>
  <c r="N1288" i="1"/>
  <c r="K1289" i="1"/>
  <c r="M1289" i="1" s="1"/>
  <c r="L1289" i="1"/>
  <c r="N1289" i="1"/>
  <c r="K1290" i="1"/>
  <c r="M1290" i="1" s="1"/>
  <c r="L1290" i="1"/>
  <c r="N1290" i="1"/>
  <c r="K1291" i="1"/>
  <c r="M1291" i="1" s="1"/>
  <c r="L1291" i="1"/>
  <c r="N1291" i="1"/>
  <c r="K1292" i="1"/>
  <c r="L1292" i="1"/>
  <c r="N1292" i="1"/>
  <c r="K1293" i="1"/>
  <c r="M1293" i="1" s="1"/>
  <c r="L1293" i="1"/>
  <c r="N1293" i="1"/>
  <c r="K1294" i="1"/>
  <c r="M1294" i="1" s="1"/>
  <c r="L1294" i="1"/>
  <c r="N1294" i="1"/>
  <c r="K1295" i="1"/>
  <c r="L1295" i="1"/>
  <c r="N1295" i="1"/>
  <c r="K1296" i="1"/>
  <c r="M1296" i="1" s="1"/>
  <c r="L1296" i="1"/>
  <c r="N1296" i="1"/>
  <c r="K1297" i="1"/>
  <c r="M1297" i="1" s="1"/>
  <c r="L1297" i="1"/>
  <c r="N1297" i="1"/>
  <c r="K1298" i="1"/>
  <c r="M1298" i="1" s="1"/>
  <c r="L1298" i="1"/>
  <c r="N1298" i="1"/>
  <c r="K1299" i="1"/>
  <c r="L1299" i="1"/>
  <c r="N1299" i="1"/>
  <c r="K1300" i="1"/>
  <c r="M1300" i="1" s="1"/>
  <c r="L1300" i="1"/>
  <c r="N1300" i="1"/>
  <c r="K1301" i="1"/>
  <c r="L1301" i="1"/>
  <c r="N1301" i="1"/>
  <c r="K1302" i="1"/>
  <c r="M1302" i="1" s="1"/>
  <c r="L1302" i="1"/>
  <c r="N1302" i="1"/>
  <c r="K1303" i="1"/>
  <c r="L1303" i="1"/>
  <c r="N1303" i="1"/>
  <c r="K1304" i="1"/>
  <c r="M1304" i="1" s="1"/>
  <c r="L1304" i="1"/>
  <c r="N1304" i="1"/>
  <c r="K1305" i="1"/>
  <c r="M1305" i="1" s="1"/>
  <c r="L1305" i="1"/>
  <c r="N1305" i="1"/>
  <c r="K1306" i="1"/>
  <c r="L1306" i="1"/>
  <c r="N1306" i="1"/>
  <c r="K1307" i="1"/>
  <c r="M1307" i="1" s="1"/>
  <c r="L1307" i="1"/>
  <c r="N1307" i="1"/>
  <c r="K1308" i="1"/>
  <c r="L1308" i="1"/>
  <c r="N1308" i="1"/>
  <c r="K1309" i="1"/>
  <c r="M1309" i="1" s="1"/>
  <c r="L1309" i="1"/>
  <c r="N1309" i="1"/>
  <c r="K1310" i="1"/>
  <c r="L1310" i="1"/>
  <c r="N1310" i="1"/>
  <c r="K1311" i="1"/>
  <c r="M1311" i="1" s="1"/>
  <c r="L1311" i="1"/>
  <c r="N1311" i="1"/>
  <c r="K1312" i="1"/>
  <c r="L1312" i="1"/>
  <c r="N1312" i="1"/>
  <c r="K1313" i="1"/>
  <c r="M1313" i="1" s="1"/>
  <c r="L1313" i="1"/>
  <c r="N1313" i="1"/>
  <c r="K1314" i="1"/>
  <c r="M1314" i="1" s="1"/>
  <c r="L1314" i="1"/>
  <c r="N1314" i="1"/>
  <c r="K1315" i="1"/>
  <c r="L1315" i="1"/>
  <c r="N1315" i="1"/>
  <c r="K1316" i="1"/>
  <c r="M1316" i="1" s="1"/>
  <c r="L1316" i="1"/>
  <c r="N1316" i="1"/>
  <c r="K1317" i="1"/>
  <c r="M1317" i="1" s="1"/>
  <c r="L1317" i="1"/>
  <c r="N1317" i="1"/>
  <c r="K1318" i="1"/>
  <c r="L1318" i="1"/>
  <c r="N1318" i="1"/>
  <c r="K1319" i="1"/>
  <c r="M1319" i="1" s="1"/>
  <c r="L1319" i="1"/>
  <c r="N1319" i="1"/>
  <c r="K1320" i="1"/>
  <c r="L1320" i="1"/>
  <c r="N1320" i="1"/>
  <c r="K1321" i="1"/>
  <c r="M1321" i="1" s="1"/>
  <c r="L1321" i="1"/>
  <c r="N1321" i="1"/>
  <c r="K1322" i="1"/>
  <c r="M1322" i="1" s="1"/>
  <c r="L1322" i="1"/>
  <c r="N1322" i="1"/>
  <c r="K1323" i="1"/>
  <c r="L1323" i="1"/>
  <c r="N1323" i="1"/>
  <c r="K1324" i="1"/>
  <c r="M1324" i="1" s="1"/>
  <c r="L1324" i="1"/>
  <c r="N1324" i="1"/>
  <c r="K1325" i="1"/>
  <c r="M1325" i="1" s="1"/>
  <c r="L1325" i="1"/>
  <c r="N1325" i="1"/>
  <c r="K1326" i="1"/>
  <c r="L1326" i="1"/>
  <c r="N1326" i="1"/>
  <c r="K1327" i="1"/>
  <c r="M1327" i="1" s="1"/>
  <c r="L1327" i="1"/>
  <c r="N1327" i="1"/>
  <c r="K1328" i="1"/>
  <c r="M1328" i="1" s="1"/>
  <c r="L1328" i="1"/>
  <c r="N1328" i="1"/>
  <c r="K1329" i="1"/>
  <c r="L1329" i="1"/>
  <c r="N1329" i="1"/>
  <c r="K1330" i="1"/>
  <c r="M1330" i="1" s="1"/>
  <c r="L1330" i="1"/>
  <c r="N1330" i="1"/>
  <c r="K1331" i="1"/>
  <c r="L1331" i="1"/>
  <c r="N1331" i="1"/>
  <c r="K1332" i="1"/>
  <c r="M1332" i="1" s="1"/>
  <c r="L1332" i="1"/>
  <c r="N1332" i="1"/>
  <c r="K1333" i="1"/>
  <c r="L1333" i="1"/>
  <c r="N1333" i="1"/>
  <c r="K1334" i="1"/>
  <c r="M1334" i="1" s="1"/>
  <c r="L1334" i="1"/>
  <c r="N1334" i="1"/>
  <c r="K1335" i="1"/>
  <c r="L1335" i="1"/>
  <c r="N1335" i="1"/>
  <c r="K1336" i="1"/>
  <c r="M1336" i="1" s="1"/>
  <c r="L1336" i="1"/>
  <c r="N1336" i="1"/>
  <c r="K1337" i="1"/>
  <c r="L1337" i="1"/>
  <c r="N1337" i="1"/>
  <c r="K1338" i="1"/>
  <c r="M1338" i="1" s="1"/>
  <c r="L1338" i="1"/>
  <c r="N1338" i="1"/>
  <c r="K1339" i="1"/>
  <c r="M1339" i="1" s="1"/>
  <c r="L1339" i="1"/>
  <c r="N1339" i="1"/>
  <c r="K1340" i="1"/>
  <c r="L1340" i="1"/>
  <c r="N1340" i="1"/>
  <c r="K1341" i="1"/>
  <c r="M1341" i="1" s="1"/>
  <c r="L1341" i="1"/>
  <c r="N1341" i="1"/>
  <c r="K1342" i="1"/>
  <c r="L1342" i="1"/>
  <c r="N1342" i="1"/>
  <c r="K1343" i="1"/>
  <c r="M1343" i="1" s="1"/>
  <c r="L1343" i="1"/>
  <c r="N1343" i="1"/>
  <c r="K1344" i="1"/>
  <c r="M1344" i="1" s="1"/>
  <c r="L1344" i="1"/>
  <c r="N1344" i="1"/>
  <c r="K1345" i="1"/>
  <c r="M1345" i="1" s="1"/>
  <c r="L1345" i="1"/>
  <c r="N1345" i="1"/>
  <c r="K1346" i="1"/>
  <c r="L1346" i="1"/>
  <c r="N1346" i="1"/>
  <c r="K1347" i="1"/>
  <c r="M1347" i="1" s="1"/>
  <c r="L1347" i="1"/>
  <c r="N1347" i="1"/>
  <c r="K1348" i="1"/>
  <c r="M1348" i="1" s="1"/>
  <c r="L1348" i="1"/>
  <c r="N1348" i="1"/>
  <c r="K1349" i="1"/>
  <c r="M1349" i="1" s="1"/>
  <c r="L1349" i="1"/>
  <c r="N1349" i="1"/>
  <c r="K1350" i="1"/>
  <c r="L1350" i="1"/>
  <c r="N1350" i="1"/>
  <c r="K1351" i="1"/>
  <c r="M1351" i="1" s="1"/>
  <c r="L1351" i="1"/>
  <c r="N1351" i="1"/>
  <c r="K1352" i="1"/>
  <c r="L1352" i="1"/>
  <c r="N1352" i="1"/>
  <c r="K1353" i="1"/>
  <c r="M1353" i="1" s="1"/>
  <c r="L1353" i="1"/>
  <c r="N1353" i="1"/>
  <c r="K1354" i="1"/>
  <c r="M1354" i="1" s="1"/>
  <c r="L1354" i="1"/>
  <c r="N1354" i="1"/>
  <c r="K1355" i="1"/>
  <c r="M1355" i="1" s="1"/>
  <c r="L1355" i="1"/>
  <c r="N1355" i="1"/>
  <c r="K1356" i="1"/>
  <c r="M1356" i="1" s="1"/>
  <c r="L1356" i="1"/>
  <c r="N1356" i="1"/>
  <c r="K1357" i="1"/>
  <c r="M1357" i="1" s="1"/>
  <c r="L1357" i="1"/>
  <c r="N1357" i="1"/>
  <c r="K1358" i="1"/>
  <c r="M1358" i="1" s="1"/>
  <c r="L1358" i="1"/>
  <c r="N1358" i="1"/>
  <c r="K1359" i="1"/>
  <c r="M1359" i="1" s="1"/>
  <c r="L1359" i="1"/>
  <c r="N1359" i="1"/>
  <c r="K1360" i="1"/>
  <c r="M1360" i="1" s="1"/>
  <c r="L1360" i="1"/>
  <c r="N1360" i="1"/>
  <c r="K1361" i="1"/>
  <c r="L1361" i="1"/>
  <c r="N1361" i="1"/>
  <c r="K1362" i="1"/>
  <c r="M1362" i="1" s="1"/>
  <c r="L1362" i="1"/>
  <c r="N1362" i="1"/>
  <c r="K1363" i="1"/>
  <c r="L1363" i="1"/>
  <c r="N1363" i="1"/>
  <c r="K1364" i="1"/>
  <c r="M1364" i="1" s="1"/>
  <c r="L1364" i="1"/>
  <c r="N1364" i="1"/>
  <c r="K1365" i="1"/>
  <c r="L1365" i="1"/>
  <c r="N1365" i="1"/>
  <c r="K1366" i="1"/>
  <c r="M1366" i="1" s="1"/>
  <c r="L1366" i="1"/>
  <c r="N1366" i="1"/>
  <c r="K1367" i="1"/>
  <c r="L1367" i="1"/>
  <c r="N1367" i="1"/>
  <c r="K1368" i="1"/>
  <c r="M1368" i="1" s="1"/>
  <c r="L1368" i="1"/>
  <c r="N1368" i="1"/>
  <c r="K1369" i="1"/>
  <c r="L1369" i="1"/>
  <c r="N1369" i="1"/>
  <c r="K1370" i="1"/>
  <c r="M1370" i="1" s="1"/>
  <c r="L1370" i="1"/>
  <c r="N1370" i="1"/>
  <c r="K1371" i="1"/>
  <c r="L1371" i="1"/>
  <c r="N1371" i="1"/>
  <c r="K1372" i="1"/>
  <c r="M1372" i="1" s="1"/>
  <c r="L1372" i="1"/>
  <c r="N1372" i="1"/>
  <c r="K1373" i="1"/>
  <c r="L1373" i="1"/>
  <c r="N1373" i="1"/>
  <c r="K1374" i="1"/>
  <c r="M1374" i="1" s="1"/>
  <c r="L1374" i="1"/>
  <c r="N1374" i="1"/>
  <c r="K1375" i="1"/>
  <c r="L1375" i="1"/>
  <c r="N1375" i="1"/>
  <c r="K1376" i="1"/>
  <c r="M1376" i="1" s="1"/>
  <c r="L1376" i="1"/>
  <c r="N1376" i="1"/>
  <c r="K1377" i="1"/>
  <c r="L1377" i="1"/>
  <c r="N1377" i="1"/>
  <c r="K1378" i="1"/>
  <c r="M1378" i="1" s="1"/>
  <c r="L1378" i="1"/>
  <c r="N1378" i="1"/>
  <c r="K1379" i="1"/>
  <c r="M1379" i="1" s="1"/>
  <c r="L1379" i="1"/>
  <c r="N1379" i="1"/>
  <c r="K1380" i="1"/>
  <c r="M1380" i="1" s="1"/>
  <c r="L1380" i="1"/>
  <c r="N1380" i="1"/>
  <c r="K1381" i="1"/>
  <c r="M1381" i="1" s="1"/>
  <c r="L1381" i="1"/>
  <c r="N1381" i="1"/>
  <c r="K1382" i="1"/>
  <c r="M1382" i="1" s="1"/>
  <c r="L1382" i="1"/>
  <c r="N1382" i="1"/>
  <c r="K1383" i="1"/>
  <c r="L1383" i="1"/>
  <c r="N1383" i="1"/>
  <c r="K1384" i="1"/>
  <c r="M1384" i="1" s="1"/>
  <c r="L1384" i="1"/>
  <c r="N1384" i="1"/>
  <c r="K1385" i="1"/>
  <c r="L1385" i="1"/>
  <c r="N1385" i="1"/>
  <c r="K1386" i="1"/>
  <c r="M1386" i="1" s="1"/>
  <c r="L1386" i="1"/>
  <c r="N1386" i="1"/>
  <c r="K1387" i="1"/>
  <c r="L1387" i="1"/>
  <c r="N1387" i="1"/>
  <c r="K1388" i="1"/>
  <c r="M1388" i="1" s="1"/>
  <c r="L1388" i="1"/>
  <c r="N1388" i="1"/>
  <c r="K1389" i="1"/>
  <c r="L1389" i="1"/>
  <c r="N1389" i="1"/>
  <c r="K1390" i="1"/>
  <c r="M1390" i="1" s="1"/>
  <c r="L1390" i="1"/>
  <c r="N1390" i="1"/>
  <c r="K1391" i="1"/>
  <c r="L1391" i="1"/>
  <c r="N1391" i="1"/>
  <c r="K1392" i="1"/>
  <c r="M1392" i="1" s="1"/>
  <c r="L1392" i="1"/>
  <c r="N1392" i="1"/>
  <c r="K1393" i="1"/>
  <c r="L1393" i="1"/>
  <c r="N1393" i="1"/>
  <c r="K1394" i="1"/>
  <c r="M1394" i="1" s="1"/>
  <c r="L1394" i="1"/>
  <c r="N1394" i="1"/>
  <c r="K1395" i="1"/>
  <c r="M1395" i="1" s="1"/>
  <c r="L1395" i="1"/>
  <c r="N1395" i="1"/>
  <c r="K1396" i="1"/>
  <c r="L1396" i="1"/>
  <c r="N1396" i="1"/>
  <c r="K1397" i="1"/>
  <c r="M1397" i="1" s="1"/>
  <c r="L1397" i="1"/>
  <c r="N1397" i="1"/>
  <c r="K1398" i="1"/>
  <c r="L1398" i="1"/>
  <c r="N1398" i="1"/>
  <c r="K1399" i="1"/>
  <c r="M1399" i="1" s="1"/>
  <c r="L1399" i="1"/>
  <c r="N1399" i="1"/>
  <c r="K1400" i="1"/>
  <c r="M1400" i="1" s="1"/>
  <c r="L1400" i="1"/>
  <c r="N1400" i="1"/>
  <c r="K1401" i="1"/>
  <c r="M1401" i="1" s="1"/>
  <c r="L1401" i="1"/>
  <c r="N1401" i="1"/>
  <c r="K1402" i="1"/>
  <c r="L1402" i="1"/>
  <c r="N1402" i="1"/>
  <c r="K1403" i="1"/>
  <c r="M1403" i="1" s="1"/>
  <c r="L1403" i="1"/>
  <c r="N1403" i="1"/>
  <c r="K1404" i="1"/>
  <c r="L1404" i="1"/>
  <c r="N1404" i="1"/>
  <c r="K1405" i="1"/>
  <c r="M1405" i="1" s="1"/>
  <c r="L1405" i="1"/>
  <c r="N1405" i="1"/>
  <c r="K1406" i="1"/>
  <c r="M1406" i="1" s="1"/>
  <c r="L1406" i="1"/>
  <c r="N1406" i="1"/>
  <c r="K1407" i="1"/>
  <c r="M1407" i="1" s="1"/>
  <c r="L1407" i="1"/>
  <c r="N1407" i="1"/>
  <c r="K1408" i="1"/>
  <c r="M1408" i="1" s="1"/>
  <c r="L1408" i="1"/>
  <c r="N1408" i="1"/>
  <c r="K1409" i="1"/>
  <c r="M1409" i="1" s="1"/>
  <c r="L1409" i="1"/>
  <c r="N1409" i="1"/>
  <c r="K1410" i="1"/>
  <c r="L1410" i="1"/>
  <c r="N1410" i="1"/>
  <c r="K1411" i="1"/>
  <c r="M1411" i="1" s="1"/>
  <c r="L1411" i="1"/>
  <c r="N1411" i="1"/>
  <c r="K1412" i="1"/>
  <c r="L1412" i="1"/>
  <c r="N1412" i="1"/>
  <c r="K1413" i="1"/>
  <c r="M1413" i="1" s="1"/>
  <c r="L1413" i="1"/>
  <c r="N1413" i="1"/>
  <c r="K1414" i="1"/>
  <c r="L1414" i="1"/>
  <c r="N1414" i="1"/>
  <c r="K1415" i="1"/>
  <c r="M1415" i="1" s="1"/>
  <c r="L1415" i="1"/>
  <c r="N1415" i="1"/>
  <c r="K1416" i="1"/>
  <c r="M1416" i="1" s="1"/>
  <c r="L1416" i="1"/>
  <c r="N1416" i="1"/>
  <c r="K1417" i="1"/>
  <c r="M1417" i="1" s="1"/>
  <c r="L1417" i="1"/>
  <c r="N1417" i="1"/>
  <c r="K1418" i="1"/>
  <c r="M1418" i="1" s="1"/>
  <c r="L1418" i="1"/>
  <c r="N1418" i="1"/>
  <c r="K1419" i="1"/>
  <c r="M1419" i="1" s="1"/>
  <c r="L1419" i="1"/>
  <c r="N1419" i="1"/>
  <c r="K1420" i="1"/>
  <c r="M1420" i="1" s="1"/>
  <c r="L1420" i="1"/>
  <c r="N1420" i="1"/>
  <c r="K1421" i="1"/>
  <c r="M1421" i="1" s="1"/>
  <c r="L1421" i="1"/>
  <c r="N1421" i="1"/>
  <c r="K1422" i="1"/>
  <c r="M1422" i="1" s="1"/>
  <c r="L1422" i="1"/>
  <c r="N1422" i="1"/>
  <c r="K1423" i="1"/>
  <c r="M1423" i="1" s="1"/>
  <c r="L1423" i="1"/>
  <c r="N1423" i="1"/>
  <c r="K1424" i="1"/>
  <c r="M1424" i="1" s="1"/>
  <c r="L1424" i="1"/>
  <c r="N1424" i="1"/>
  <c r="K1425" i="1"/>
  <c r="M1425" i="1" s="1"/>
  <c r="L1425" i="1"/>
  <c r="N1425" i="1"/>
  <c r="K1426" i="1"/>
  <c r="M1426" i="1" s="1"/>
  <c r="L1426" i="1"/>
  <c r="N1426" i="1"/>
  <c r="K1427" i="1"/>
  <c r="M1427" i="1" s="1"/>
  <c r="L1427" i="1"/>
  <c r="N1427" i="1"/>
  <c r="K1428" i="1"/>
  <c r="M1428" i="1" s="1"/>
  <c r="L1428" i="1"/>
  <c r="N1428" i="1"/>
  <c r="K1429" i="1"/>
  <c r="M1429" i="1" s="1"/>
  <c r="L1429" i="1"/>
  <c r="N1429" i="1"/>
  <c r="K1430" i="1"/>
  <c r="M1430" i="1" s="1"/>
  <c r="L1430" i="1"/>
  <c r="N1430" i="1"/>
  <c r="K1431" i="1"/>
  <c r="M1431" i="1" s="1"/>
  <c r="L1431" i="1"/>
  <c r="N1431" i="1"/>
  <c r="K1432" i="1"/>
  <c r="M1432" i="1" s="1"/>
  <c r="L1432" i="1"/>
  <c r="N1432" i="1"/>
  <c r="K1433" i="1"/>
  <c r="M1433" i="1" s="1"/>
  <c r="L1433" i="1"/>
  <c r="N1433" i="1"/>
  <c r="K1434" i="1"/>
  <c r="M1434" i="1" s="1"/>
  <c r="L1434" i="1"/>
  <c r="N1434" i="1"/>
  <c r="K1435" i="1"/>
  <c r="M1435" i="1" s="1"/>
  <c r="L1435" i="1"/>
  <c r="N1435" i="1"/>
  <c r="K1436" i="1"/>
  <c r="M1436" i="1" s="1"/>
  <c r="L1436" i="1"/>
  <c r="N1436" i="1"/>
  <c r="K1437" i="1"/>
  <c r="M1437" i="1" s="1"/>
  <c r="L1437" i="1"/>
  <c r="N1437" i="1"/>
  <c r="K1438" i="1"/>
  <c r="M1438" i="1" s="1"/>
  <c r="L1438" i="1"/>
  <c r="N1438" i="1"/>
  <c r="K1439" i="1"/>
  <c r="M1439" i="1" s="1"/>
  <c r="L1439" i="1"/>
  <c r="N1439" i="1"/>
  <c r="K1440" i="1"/>
  <c r="M1440" i="1" s="1"/>
  <c r="L1440" i="1"/>
  <c r="N1440" i="1"/>
  <c r="K1441" i="1"/>
  <c r="M1441" i="1" s="1"/>
  <c r="L1441" i="1"/>
  <c r="N1441" i="1"/>
  <c r="K1442" i="1"/>
  <c r="M1442" i="1" s="1"/>
  <c r="L1442" i="1"/>
  <c r="N1442" i="1"/>
  <c r="K1443" i="1"/>
  <c r="M1443" i="1" s="1"/>
  <c r="L1443" i="1"/>
  <c r="N1443" i="1"/>
  <c r="K1444" i="1"/>
  <c r="M1444" i="1" s="1"/>
  <c r="L1444" i="1"/>
  <c r="N1444" i="1"/>
  <c r="K1445" i="1"/>
  <c r="M1445" i="1" s="1"/>
  <c r="L1445" i="1"/>
  <c r="N1445" i="1"/>
  <c r="K1446" i="1"/>
  <c r="M1446" i="1" s="1"/>
  <c r="L1446" i="1"/>
  <c r="N1446" i="1"/>
  <c r="K1447" i="1"/>
  <c r="M1447" i="1" s="1"/>
  <c r="L1447" i="1"/>
  <c r="N1447" i="1"/>
  <c r="K1448" i="1"/>
  <c r="M1448" i="1" s="1"/>
  <c r="L1448" i="1"/>
  <c r="N1448" i="1"/>
  <c r="K1449" i="1"/>
  <c r="M1449" i="1" s="1"/>
  <c r="L1449" i="1"/>
  <c r="N1449" i="1"/>
  <c r="K1450" i="1"/>
  <c r="M1450" i="1" s="1"/>
  <c r="L1450" i="1"/>
  <c r="N1450" i="1"/>
  <c r="K1451" i="1"/>
  <c r="M1451" i="1" s="1"/>
  <c r="L1451" i="1"/>
  <c r="N1451" i="1"/>
  <c r="K1452" i="1"/>
  <c r="M1452" i="1" s="1"/>
  <c r="L1452" i="1"/>
  <c r="N1452" i="1"/>
  <c r="K1453" i="1"/>
  <c r="M1453" i="1" s="1"/>
  <c r="L1453" i="1"/>
  <c r="N1453" i="1"/>
  <c r="K1454" i="1"/>
  <c r="M1454" i="1" s="1"/>
  <c r="L1454" i="1"/>
  <c r="N1454" i="1"/>
  <c r="K1455" i="1"/>
  <c r="M1455" i="1" s="1"/>
  <c r="L1455" i="1"/>
  <c r="N1455" i="1"/>
  <c r="K1456" i="1"/>
  <c r="M1456" i="1" s="1"/>
  <c r="L1456" i="1"/>
  <c r="N1456" i="1"/>
  <c r="K1457" i="1"/>
  <c r="M1457" i="1" s="1"/>
  <c r="L1457" i="1"/>
  <c r="N1457" i="1"/>
  <c r="K1458" i="1"/>
  <c r="M1458" i="1" s="1"/>
  <c r="L1458" i="1"/>
  <c r="N1458" i="1"/>
  <c r="K1459" i="1"/>
  <c r="M1459" i="1" s="1"/>
  <c r="L1459" i="1"/>
  <c r="N1459" i="1"/>
  <c r="K1460" i="1"/>
  <c r="M1460" i="1" s="1"/>
  <c r="L1460" i="1"/>
  <c r="N1460" i="1"/>
  <c r="K1461" i="1"/>
  <c r="M1461" i="1" s="1"/>
  <c r="L1461" i="1"/>
  <c r="N1461" i="1"/>
  <c r="K1462" i="1"/>
  <c r="M1462" i="1" s="1"/>
  <c r="L1462" i="1"/>
  <c r="N1462" i="1"/>
  <c r="K1463" i="1"/>
  <c r="M1463" i="1" s="1"/>
  <c r="L1463" i="1"/>
  <c r="N1463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J2" i="1"/>
  <c r="K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M17" i="4" l="1"/>
  <c r="M16" i="4"/>
  <c r="M21" i="4"/>
  <c r="M13" i="4"/>
  <c r="M20" i="4"/>
  <c r="M12" i="4"/>
  <c r="M19" i="4"/>
  <c r="M15" i="4"/>
  <c r="M11" i="4"/>
  <c r="M18" i="4"/>
  <c r="M14" i="4"/>
  <c r="M5" i="4"/>
  <c r="K8" i="4"/>
  <c r="M9" i="4"/>
  <c r="K4" i="4"/>
  <c r="K3" i="4"/>
  <c r="K7" i="4"/>
  <c r="K6" i="4"/>
  <c r="K10" i="4"/>
  <c r="W19" i="2"/>
  <c r="E21" i="2"/>
  <c r="C21" i="2"/>
  <c r="D21" i="2"/>
  <c r="M23" i="2"/>
  <c r="L23" i="2"/>
  <c r="O23" i="2"/>
  <c r="I4" i="2"/>
  <c r="I5" i="2" s="1"/>
  <c r="I6" i="2" s="1"/>
  <c r="I7" i="2" s="1"/>
  <c r="I8" i="2" s="1"/>
  <c r="I9" i="2" s="1"/>
  <c r="I10" i="2" s="1"/>
  <c r="I15" i="2" s="1"/>
  <c r="I11" i="2" s="1"/>
  <c r="I12" i="2" s="1"/>
  <c r="I13" i="2" s="1"/>
  <c r="I14" i="2" s="1"/>
  <c r="I16" i="2" s="1"/>
  <c r="I17" i="2" s="1"/>
  <c r="I18" i="2" s="1"/>
  <c r="F21" i="2"/>
  <c r="M1391" i="1"/>
  <c r="M1387" i="1"/>
  <c r="M1383" i="1"/>
  <c r="M1375" i="1"/>
  <c r="M1371" i="1"/>
  <c r="M1367" i="1"/>
  <c r="M1363" i="1"/>
  <c r="M1335" i="1"/>
  <c r="M1331" i="1"/>
  <c r="M1323" i="1"/>
  <c r="M1315" i="1"/>
  <c r="M1303" i="1"/>
  <c r="M1299" i="1"/>
  <c r="M1295" i="1"/>
  <c r="M1255" i="1"/>
  <c r="M1251" i="1"/>
  <c r="M1243" i="1"/>
  <c r="M1239" i="1"/>
  <c r="M1235" i="1"/>
  <c r="M1231" i="1"/>
  <c r="M1227" i="1"/>
  <c r="M1223" i="1"/>
  <c r="M1219" i="1"/>
  <c r="M1215" i="1"/>
  <c r="M1211" i="1"/>
  <c r="M1207" i="1"/>
  <c r="M1203" i="1"/>
  <c r="M1199" i="1"/>
  <c r="M1135" i="1"/>
  <c r="M1131" i="1"/>
  <c r="M1127" i="1"/>
  <c r="M1111" i="1"/>
  <c r="M1107" i="1"/>
  <c r="M1103" i="1"/>
  <c r="M1048" i="1"/>
  <c r="M1028" i="1"/>
  <c r="M1020" i="1"/>
  <c r="M1016" i="1"/>
  <c r="M1012" i="1"/>
  <c r="M968" i="1"/>
  <c r="M964" i="1"/>
  <c r="M952" i="1"/>
  <c r="M940" i="1"/>
  <c r="M936" i="1"/>
  <c r="M920" i="1"/>
  <c r="M908" i="1"/>
  <c r="M900" i="1"/>
  <c r="M895" i="1"/>
  <c r="M871" i="1"/>
  <c r="M847" i="1"/>
  <c r="M835" i="1"/>
  <c r="M793" i="1"/>
  <c r="M789" i="1"/>
  <c r="M785" i="1"/>
  <c r="M781" i="1"/>
  <c r="M777" i="1"/>
  <c r="M773" i="1"/>
  <c r="M769" i="1"/>
  <c r="M765" i="1"/>
  <c r="M1412" i="1"/>
  <c r="M1404" i="1"/>
  <c r="M1396" i="1"/>
  <c r="M1352" i="1"/>
  <c r="M1340" i="1"/>
  <c r="M1320" i="1"/>
  <c r="M1312" i="1"/>
  <c r="M1308" i="1"/>
  <c r="M1292" i="1"/>
  <c r="M1268" i="1"/>
  <c r="M1264" i="1"/>
  <c r="M1196" i="1"/>
  <c r="M1192" i="1"/>
  <c r="M1184" i="1"/>
  <c r="M1180" i="1"/>
  <c r="M1176" i="1"/>
  <c r="M1172" i="1"/>
  <c r="M1168" i="1"/>
  <c r="M1164" i="1"/>
  <c r="M1160" i="1"/>
  <c r="M1156" i="1"/>
  <c r="M1152" i="1"/>
  <c r="M1148" i="1"/>
  <c r="M1144" i="1"/>
  <c r="M1124" i="1"/>
  <c r="M1116" i="1"/>
  <c r="M1100" i="1"/>
  <c r="M1393" i="1"/>
  <c r="M1389" i="1"/>
  <c r="M1385" i="1"/>
  <c r="M1377" i="1"/>
  <c r="M1373" i="1"/>
  <c r="M1369" i="1"/>
  <c r="M1365" i="1"/>
  <c r="M1361" i="1"/>
  <c r="M1337" i="1"/>
  <c r="M1333" i="1"/>
  <c r="M1329" i="1"/>
  <c r="M1301" i="1"/>
  <c r="M1257" i="1"/>
  <c r="M1253" i="1"/>
  <c r="M1249" i="1"/>
  <c r="M1241" i="1"/>
  <c r="M1237" i="1"/>
  <c r="M1233" i="1"/>
  <c r="M1229" i="1"/>
  <c r="M1225" i="1"/>
  <c r="M1221" i="1"/>
  <c r="M1217" i="1"/>
  <c r="M1213" i="1"/>
  <c r="M1209" i="1"/>
  <c r="M1205" i="1"/>
  <c r="M1201" i="1"/>
  <c r="M1137" i="1"/>
  <c r="M1129" i="1"/>
  <c r="M1121" i="1"/>
  <c r="M1113" i="1"/>
  <c r="M1105" i="1"/>
  <c r="M1414" i="1"/>
  <c r="M1410" i="1"/>
  <c r="M1402" i="1"/>
  <c r="M1398" i="1"/>
  <c r="M1350" i="1"/>
  <c r="M1346" i="1"/>
  <c r="M1342" i="1"/>
  <c r="M1326" i="1"/>
  <c r="M1318" i="1"/>
  <c r="M1310" i="1"/>
  <c r="M1306" i="1"/>
  <c r="M1246" i="1"/>
  <c r="M1194" i="1"/>
  <c r="M1190" i="1"/>
  <c r="M1186" i="1"/>
  <c r="M1182" i="1"/>
  <c r="M1178" i="1"/>
  <c r="M1174" i="1"/>
  <c r="M1170" i="1"/>
  <c r="M1166" i="1"/>
  <c r="M1162" i="1"/>
  <c r="M1158" i="1"/>
  <c r="M1154" i="1"/>
  <c r="M1150" i="1"/>
  <c r="M1146" i="1"/>
  <c r="M1142" i="1"/>
  <c r="M1118" i="1"/>
  <c r="M1098" i="1"/>
  <c r="M1041" i="1"/>
  <c r="M1025" i="1"/>
  <c r="M1009" i="1"/>
  <c r="M1005" i="1"/>
  <c r="M1001" i="1"/>
  <c r="M997" i="1"/>
  <c r="M993" i="1"/>
  <c r="M989" i="1"/>
  <c r="M985" i="1"/>
  <c r="M981" i="1"/>
  <c r="M973" i="1"/>
  <c r="M961" i="1"/>
  <c r="M957" i="1"/>
  <c r="M945" i="1"/>
  <c r="M917" i="1"/>
  <c r="M913" i="1"/>
  <c r="M897" i="1"/>
  <c r="M1054" i="1"/>
  <c r="M1050" i="1"/>
  <c r="M1034" i="1"/>
  <c r="M1022" i="1"/>
  <c r="M1018" i="1"/>
  <c r="M1014" i="1"/>
  <c r="M954" i="1"/>
  <c r="M950" i="1"/>
  <c r="M942" i="1"/>
  <c r="M922" i="1"/>
  <c r="M906" i="1"/>
  <c r="M902" i="1"/>
  <c r="M1039" i="1"/>
  <c r="M1007" i="1"/>
  <c r="M1003" i="1"/>
  <c r="M999" i="1"/>
  <c r="M995" i="1"/>
  <c r="M991" i="1"/>
  <c r="M987" i="1"/>
  <c r="M983" i="1"/>
  <c r="M979" i="1"/>
  <c r="M975" i="1"/>
  <c r="M971" i="1"/>
  <c r="M959" i="1"/>
  <c r="M931" i="1"/>
  <c r="M927" i="1"/>
  <c r="M911" i="1"/>
  <c r="M892" i="1"/>
  <c r="M888" i="1"/>
  <c r="M884" i="1"/>
  <c r="M880" i="1"/>
  <c r="M876" i="1"/>
  <c r="M868" i="1"/>
  <c r="M856" i="1"/>
  <c r="M844" i="1"/>
  <c r="M873" i="1"/>
  <c r="M865" i="1"/>
  <c r="M849" i="1"/>
  <c r="M841" i="1"/>
  <c r="M890" i="1"/>
  <c r="M882" i="1"/>
  <c r="M878" i="1"/>
  <c r="M862" i="1"/>
  <c r="M858" i="1"/>
  <c r="M854" i="1"/>
  <c r="M758" i="1"/>
  <c r="M754" i="1"/>
  <c r="M750" i="1"/>
  <c r="M746" i="1"/>
  <c r="M791" i="1"/>
  <c r="M787" i="1"/>
  <c r="M783" i="1"/>
  <c r="M779" i="1"/>
  <c r="M775" i="1"/>
  <c r="M771" i="1"/>
  <c r="M767" i="1"/>
  <c r="M763" i="1"/>
  <c r="M760" i="1"/>
  <c r="M756" i="1"/>
  <c r="M752" i="1"/>
  <c r="M748" i="1"/>
  <c r="M744" i="1"/>
  <c r="M706" i="1"/>
  <c r="M702" i="1"/>
  <c r="M698" i="1"/>
  <c r="M694" i="1"/>
  <c r="M690" i="1"/>
  <c r="M686" i="1"/>
  <c r="M682" i="1"/>
  <c r="M678" i="1"/>
  <c r="M674" i="1"/>
  <c r="M670" i="1"/>
  <c r="M666" i="1"/>
  <c r="M662" i="1"/>
  <c r="M658" i="1"/>
  <c r="M654" i="1"/>
  <c r="M650" i="1"/>
  <c r="M646" i="1"/>
  <c r="M642" i="1"/>
  <c r="M638" i="1"/>
  <c r="M634" i="1"/>
  <c r="M708" i="1"/>
  <c r="M704" i="1"/>
  <c r="M700" i="1"/>
  <c r="M696" i="1"/>
  <c r="M692" i="1"/>
  <c r="M688" i="1"/>
  <c r="M684" i="1"/>
  <c r="M680" i="1"/>
  <c r="M676" i="1"/>
  <c r="M672" i="1"/>
  <c r="M668" i="1"/>
  <c r="M664" i="1"/>
  <c r="M660" i="1"/>
  <c r="M656" i="1"/>
  <c r="M652" i="1"/>
  <c r="M648" i="1"/>
  <c r="M644" i="1"/>
  <c r="M640" i="1"/>
  <c r="M636" i="1"/>
  <c r="K619" i="1"/>
  <c r="L618" i="1"/>
  <c r="K611" i="1"/>
  <c r="M611" i="1" s="1"/>
  <c r="L610" i="1"/>
  <c r="K603" i="1"/>
  <c r="M603" i="1" s="1"/>
  <c r="L602" i="1"/>
  <c r="K595" i="1"/>
  <c r="M595" i="1" s="1"/>
  <c r="L594" i="1"/>
  <c r="K587" i="1"/>
  <c r="L586" i="1"/>
  <c r="K579" i="1"/>
  <c r="M579" i="1" s="1"/>
  <c r="L578" i="1"/>
  <c r="K571" i="1"/>
  <c r="L570" i="1"/>
  <c r="K563" i="1"/>
  <c r="M563" i="1" s="1"/>
  <c r="L562" i="1"/>
  <c r="K622" i="1"/>
  <c r="M622" i="1" s="1"/>
  <c r="L621" i="1"/>
  <c r="K618" i="1"/>
  <c r="M618" i="1" s="1"/>
  <c r="L617" i="1"/>
  <c r="K614" i="1"/>
  <c r="M614" i="1" s="1"/>
  <c r="L613" i="1"/>
  <c r="K610" i="1"/>
  <c r="L609" i="1"/>
  <c r="K606" i="1"/>
  <c r="L605" i="1"/>
  <c r="K602" i="1"/>
  <c r="L601" i="1"/>
  <c r="K598" i="1"/>
  <c r="L597" i="1"/>
  <c r="K594" i="1"/>
  <c r="L593" i="1"/>
  <c r="K590" i="1"/>
  <c r="M590" i="1" s="1"/>
  <c r="L589" i="1"/>
  <c r="K586" i="1"/>
  <c r="M586" i="1" s="1"/>
  <c r="L585" i="1"/>
  <c r="K582" i="1"/>
  <c r="M582" i="1" s="1"/>
  <c r="L581" i="1"/>
  <c r="K578" i="1"/>
  <c r="M578" i="1" s="1"/>
  <c r="L577" i="1"/>
  <c r="K574" i="1"/>
  <c r="M574" i="1" s="1"/>
  <c r="L573" i="1"/>
  <c r="K570" i="1"/>
  <c r="M570" i="1" s="1"/>
  <c r="L569" i="1"/>
  <c r="K566" i="1"/>
  <c r="M566" i="1" s="1"/>
  <c r="L565" i="1"/>
  <c r="K562" i="1"/>
  <c r="M562" i="1" s="1"/>
  <c r="L561" i="1"/>
  <c r="K558" i="1"/>
  <c r="M558" i="1" s="1"/>
  <c r="K621" i="1"/>
  <c r="L620" i="1"/>
  <c r="K617" i="1"/>
  <c r="M617" i="1" s="1"/>
  <c r="L616" i="1"/>
  <c r="K613" i="1"/>
  <c r="M613" i="1" s="1"/>
  <c r="L612" i="1"/>
  <c r="K609" i="1"/>
  <c r="M609" i="1" s="1"/>
  <c r="L608" i="1"/>
  <c r="K605" i="1"/>
  <c r="M605" i="1" s="1"/>
  <c r="L604" i="1"/>
  <c r="K601" i="1"/>
  <c r="M601" i="1" s="1"/>
  <c r="L600" i="1"/>
  <c r="K597" i="1"/>
  <c r="M597" i="1" s="1"/>
  <c r="L596" i="1"/>
  <c r="K593" i="1"/>
  <c r="M593" i="1" s="1"/>
  <c r="L592" i="1"/>
  <c r="K589" i="1"/>
  <c r="L588" i="1"/>
  <c r="K585" i="1"/>
  <c r="M585" i="1" s="1"/>
  <c r="L584" i="1"/>
  <c r="K581" i="1"/>
  <c r="L580" i="1"/>
  <c r="K577" i="1"/>
  <c r="M577" i="1" s="1"/>
  <c r="L576" i="1"/>
  <c r="K573" i="1"/>
  <c r="L572" i="1"/>
  <c r="K569" i="1"/>
  <c r="M569" i="1" s="1"/>
  <c r="L568" i="1"/>
  <c r="K565" i="1"/>
  <c r="L564" i="1"/>
  <c r="K561" i="1"/>
  <c r="M561" i="1" s="1"/>
  <c r="L560" i="1"/>
  <c r="K623" i="1"/>
  <c r="L622" i="1"/>
  <c r="K615" i="1"/>
  <c r="L614" i="1"/>
  <c r="K607" i="1"/>
  <c r="M607" i="1" s="1"/>
  <c r="L606" i="1"/>
  <c r="K599" i="1"/>
  <c r="M599" i="1" s="1"/>
  <c r="L598" i="1"/>
  <c r="K591" i="1"/>
  <c r="L590" i="1"/>
  <c r="K583" i="1"/>
  <c r="L582" i="1"/>
  <c r="K575" i="1"/>
  <c r="L574" i="1"/>
  <c r="K567" i="1"/>
  <c r="L566" i="1"/>
  <c r="K559" i="1"/>
  <c r="L558" i="1"/>
  <c r="L623" i="1"/>
  <c r="K620" i="1"/>
  <c r="M620" i="1" s="1"/>
  <c r="L619" i="1"/>
  <c r="K616" i="1"/>
  <c r="M616" i="1" s="1"/>
  <c r="L615" i="1"/>
  <c r="K612" i="1"/>
  <c r="M612" i="1" s="1"/>
  <c r="L611" i="1"/>
  <c r="K608" i="1"/>
  <c r="M608" i="1" s="1"/>
  <c r="L607" i="1"/>
  <c r="K604" i="1"/>
  <c r="M604" i="1" s="1"/>
  <c r="L603" i="1"/>
  <c r="K600" i="1"/>
  <c r="M600" i="1" s="1"/>
  <c r="L599" i="1"/>
  <c r="K596" i="1"/>
  <c r="M596" i="1" s="1"/>
  <c r="L595" i="1"/>
  <c r="K592" i="1"/>
  <c r="M592" i="1" s="1"/>
  <c r="L591" i="1"/>
  <c r="K588" i="1"/>
  <c r="M588" i="1" s="1"/>
  <c r="L587" i="1"/>
  <c r="K584" i="1"/>
  <c r="M584" i="1" s="1"/>
  <c r="L583" i="1"/>
  <c r="K580" i="1"/>
  <c r="M580" i="1" s="1"/>
  <c r="L579" i="1"/>
  <c r="K576" i="1"/>
  <c r="M576" i="1" s="1"/>
  <c r="L575" i="1"/>
  <c r="K572" i="1"/>
  <c r="M572" i="1" s="1"/>
  <c r="L571" i="1"/>
  <c r="K568" i="1"/>
  <c r="M568" i="1" s="1"/>
  <c r="L567" i="1"/>
  <c r="K564" i="1"/>
  <c r="M564" i="1" s="1"/>
  <c r="L563" i="1"/>
  <c r="K560" i="1"/>
  <c r="M560" i="1" s="1"/>
  <c r="L559" i="1"/>
  <c r="K3" i="1"/>
  <c r="L557" i="1"/>
  <c r="K554" i="1"/>
  <c r="M554" i="1" s="1"/>
  <c r="L553" i="1"/>
  <c r="K550" i="1"/>
  <c r="M550" i="1" s="1"/>
  <c r="L549" i="1"/>
  <c r="K546" i="1"/>
  <c r="L545" i="1"/>
  <c r="K542" i="1"/>
  <c r="L541" i="1"/>
  <c r="K538" i="1"/>
  <c r="L537" i="1"/>
  <c r="K534" i="1"/>
  <c r="L533" i="1"/>
  <c r="K530" i="1"/>
  <c r="M530" i="1" s="1"/>
  <c r="L529" i="1"/>
  <c r="K526" i="1"/>
  <c r="M526" i="1" s="1"/>
  <c r="L525" i="1"/>
  <c r="K522" i="1"/>
  <c r="M522" i="1" s="1"/>
  <c r="L521" i="1"/>
  <c r="K518" i="1"/>
  <c r="M518" i="1" s="1"/>
  <c r="L517" i="1"/>
  <c r="K514" i="1"/>
  <c r="M514" i="1" s="1"/>
  <c r="L513" i="1"/>
  <c r="K510" i="1"/>
  <c r="L509" i="1"/>
  <c r="K506" i="1"/>
  <c r="L505" i="1"/>
  <c r="K502" i="1"/>
  <c r="L501" i="1"/>
  <c r="K498" i="1"/>
  <c r="M498" i="1" s="1"/>
  <c r="L497" i="1"/>
  <c r="K494" i="1"/>
  <c r="M494" i="1" s="1"/>
  <c r="L493" i="1"/>
  <c r="K490" i="1"/>
  <c r="M490" i="1" s="1"/>
  <c r="L489" i="1"/>
  <c r="K486" i="1"/>
  <c r="L485" i="1"/>
  <c r="K482" i="1"/>
  <c r="M482" i="1" s="1"/>
  <c r="L481" i="1"/>
  <c r="K478" i="1"/>
  <c r="M478" i="1" s="1"/>
  <c r="L477" i="1"/>
  <c r="K474" i="1"/>
  <c r="M474" i="1" s="1"/>
  <c r="L473" i="1"/>
  <c r="K470" i="1"/>
  <c r="L469" i="1"/>
  <c r="K466" i="1"/>
  <c r="L465" i="1"/>
  <c r="K462" i="1"/>
  <c r="M462" i="1" s="1"/>
  <c r="L461" i="1"/>
  <c r="K458" i="1"/>
  <c r="M458" i="1" s="1"/>
  <c r="L457" i="1"/>
  <c r="K454" i="1"/>
  <c r="L453" i="1"/>
  <c r="K450" i="1"/>
  <c r="L449" i="1"/>
  <c r="K446" i="1"/>
  <c r="L445" i="1"/>
  <c r="K442" i="1"/>
  <c r="M442" i="1" s="1"/>
  <c r="L441" i="1"/>
  <c r="K438" i="1"/>
  <c r="M438" i="1" s="1"/>
  <c r="L437" i="1"/>
  <c r="K434" i="1"/>
  <c r="L433" i="1"/>
  <c r="K430" i="1"/>
  <c r="M430" i="1" s="1"/>
  <c r="L429" i="1"/>
  <c r="K426" i="1"/>
  <c r="M426" i="1" s="1"/>
  <c r="L425" i="1"/>
  <c r="K422" i="1"/>
  <c r="M422" i="1" s="1"/>
  <c r="L421" i="1"/>
  <c r="K418" i="1"/>
  <c r="L417" i="1"/>
  <c r="K414" i="1"/>
  <c r="L413" i="1"/>
  <c r="K410" i="1"/>
  <c r="L409" i="1"/>
  <c r="K406" i="1"/>
  <c r="L405" i="1"/>
  <c r="K402" i="1"/>
  <c r="M402" i="1" s="1"/>
  <c r="L401" i="1"/>
  <c r="K398" i="1"/>
  <c r="M398" i="1" s="1"/>
  <c r="L397" i="1"/>
  <c r="K394" i="1"/>
  <c r="M394" i="1" s="1"/>
  <c r="L393" i="1"/>
  <c r="K390" i="1"/>
  <c r="L389" i="1"/>
  <c r="K386" i="1"/>
  <c r="L385" i="1"/>
  <c r="K382" i="1"/>
  <c r="M382" i="1" s="1"/>
  <c r="L381" i="1"/>
  <c r="K378" i="1"/>
  <c r="M378" i="1" s="1"/>
  <c r="L377" i="1"/>
  <c r="K374" i="1"/>
  <c r="M374" i="1" s="1"/>
  <c r="L373" i="1"/>
  <c r="K370" i="1"/>
  <c r="M370" i="1" s="1"/>
  <c r="L369" i="1"/>
  <c r="K366" i="1"/>
  <c r="M366" i="1" s="1"/>
  <c r="L365" i="1"/>
  <c r="K362" i="1"/>
  <c r="M362" i="1" s="1"/>
  <c r="L361" i="1"/>
  <c r="K358" i="1"/>
  <c r="M358" i="1" s="1"/>
  <c r="L357" i="1"/>
  <c r="K354" i="1"/>
  <c r="M354" i="1" s="1"/>
  <c r="L353" i="1"/>
  <c r="K350" i="1"/>
  <c r="M350" i="1" s="1"/>
  <c r="L349" i="1"/>
  <c r="K346" i="1"/>
  <c r="M346" i="1" s="1"/>
  <c r="L345" i="1"/>
  <c r="K342" i="1"/>
  <c r="M342" i="1" s="1"/>
  <c r="L341" i="1"/>
  <c r="K338" i="1"/>
  <c r="M338" i="1" s="1"/>
  <c r="L337" i="1"/>
  <c r="K334" i="1"/>
  <c r="M334" i="1" s="1"/>
  <c r="L333" i="1"/>
  <c r="K330" i="1"/>
  <c r="M330" i="1" s="1"/>
  <c r="L329" i="1"/>
  <c r="K326" i="1"/>
  <c r="M326" i="1" s="1"/>
  <c r="L325" i="1"/>
  <c r="K322" i="1"/>
  <c r="M322" i="1" s="1"/>
  <c r="L321" i="1"/>
  <c r="K318" i="1"/>
  <c r="L317" i="1"/>
  <c r="K314" i="1"/>
  <c r="M314" i="1" s="1"/>
  <c r="L313" i="1"/>
  <c r="K310" i="1"/>
  <c r="L309" i="1"/>
  <c r="K306" i="1"/>
  <c r="L305" i="1"/>
  <c r="K302" i="1"/>
  <c r="L301" i="1"/>
  <c r="K298" i="1"/>
  <c r="L297" i="1"/>
  <c r="K294" i="1"/>
  <c r="L293" i="1"/>
  <c r="K290" i="1"/>
  <c r="L289" i="1"/>
  <c r="K286" i="1"/>
  <c r="M286" i="1" s="1"/>
  <c r="L285" i="1"/>
  <c r="K282" i="1"/>
  <c r="L281" i="1"/>
  <c r="K278" i="1"/>
  <c r="M278" i="1" s="1"/>
  <c r="L277" i="1"/>
  <c r="K274" i="1"/>
  <c r="M274" i="1" s="1"/>
  <c r="L273" i="1"/>
  <c r="K270" i="1"/>
  <c r="L269" i="1"/>
  <c r="K266" i="1"/>
  <c r="L265" i="1"/>
  <c r="K262" i="1"/>
  <c r="L261" i="1"/>
  <c r="K258" i="1"/>
  <c r="L257" i="1"/>
  <c r="K254" i="1"/>
  <c r="L253" i="1"/>
  <c r="K250" i="1"/>
  <c r="M250" i="1" s="1"/>
  <c r="L249" i="1"/>
  <c r="K246" i="1"/>
  <c r="L245" i="1"/>
  <c r="K242" i="1"/>
  <c r="M242" i="1" s="1"/>
  <c r="L241" i="1"/>
  <c r="K238" i="1"/>
  <c r="M238" i="1" s="1"/>
  <c r="L237" i="1"/>
  <c r="K234" i="1"/>
  <c r="M234" i="1" s="1"/>
  <c r="L233" i="1"/>
  <c r="K230" i="1"/>
  <c r="L229" i="1"/>
  <c r="K226" i="1"/>
  <c r="M226" i="1" s="1"/>
  <c r="L225" i="1"/>
  <c r="K222" i="1"/>
  <c r="M222" i="1" s="1"/>
  <c r="L221" i="1"/>
  <c r="K218" i="1"/>
  <c r="M218" i="1" s="1"/>
  <c r="L217" i="1"/>
  <c r="K214" i="1"/>
  <c r="M214" i="1" s="1"/>
  <c r="L213" i="1"/>
  <c r="K210" i="1"/>
  <c r="M210" i="1" s="1"/>
  <c r="L209" i="1"/>
  <c r="K206" i="1"/>
  <c r="L205" i="1"/>
  <c r="K202" i="1"/>
  <c r="M202" i="1" s="1"/>
  <c r="L201" i="1"/>
  <c r="K198" i="1"/>
  <c r="M198" i="1" s="1"/>
  <c r="L197" i="1"/>
  <c r="K194" i="1"/>
  <c r="M194" i="1" s="1"/>
  <c r="L193" i="1"/>
  <c r="K190" i="1"/>
  <c r="M190" i="1" s="1"/>
  <c r="L189" i="1"/>
  <c r="K186" i="1"/>
  <c r="M186" i="1" s="1"/>
  <c r="L185" i="1"/>
  <c r="K182" i="1"/>
  <c r="M182" i="1" s="1"/>
  <c r="L181" i="1"/>
  <c r="K178" i="1"/>
  <c r="M178" i="1" s="1"/>
  <c r="L177" i="1"/>
  <c r="K174" i="1"/>
  <c r="M174" i="1" s="1"/>
  <c r="L173" i="1"/>
  <c r="K170" i="1"/>
  <c r="M170" i="1" s="1"/>
  <c r="L169" i="1"/>
  <c r="K166" i="1"/>
  <c r="M166" i="1" s="1"/>
  <c r="L165" i="1"/>
  <c r="K162" i="1"/>
  <c r="M162" i="1" s="1"/>
  <c r="L161" i="1"/>
  <c r="K158" i="1"/>
  <c r="M158" i="1" s="1"/>
  <c r="L157" i="1"/>
  <c r="K154" i="1"/>
  <c r="M154" i="1" s="1"/>
  <c r="L153" i="1"/>
  <c r="K150" i="1"/>
  <c r="M150" i="1" s="1"/>
  <c r="L149" i="1"/>
  <c r="K146" i="1"/>
  <c r="M146" i="1" s="1"/>
  <c r="L145" i="1"/>
  <c r="K142" i="1"/>
  <c r="M142" i="1" s="1"/>
  <c r="L141" i="1"/>
  <c r="K138" i="1"/>
  <c r="M138" i="1" s="1"/>
  <c r="L137" i="1"/>
  <c r="K134" i="1"/>
  <c r="M134" i="1" s="1"/>
  <c r="L133" i="1"/>
  <c r="K130" i="1"/>
  <c r="M130" i="1" s="1"/>
  <c r="L129" i="1"/>
  <c r="K126" i="1"/>
  <c r="M126" i="1" s="1"/>
  <c r="L125" i="1"/>
  <c r="K122" i="1"/>
  <c r="M122" i="1" s="1"/>
  <c r="L121" i="1"/>
  <c r="K118" i="1"/>
  <c r="M118" i="1" s="1"/>
  <c r="L117" i="1"/>
  <c r="K114" i="1"/>
  <c r="M114" i="1" s="1"/>
  <c r="L113" i="1"/>
  <c r="K110" i="1"/>
  <c r="L109" i="1"/>
  <c r="K106" i="1"/>
  <c r="L105" i="1"/>
  <c r="K102" i="1"/>
  <c r="L101" i="1"/>
  <c r="K98" i="1"/>
  <c r="L97" i="1"/>
  <c r="K94" i="1"/>
  <c r="L93" i="1"/>
  <c r="K90" i="1"/>
  <c r="L89" i="1"/>
  <c r="K86" i="1"/>
  <c r="L85" i="1"/>
  <c r="K82" i="1"/>
  <c r="L81" i="1"/>
  <c r="K78" i="1"/>
  <c r="L77" i="1"/>
  <c r="K74" i="1"/>
  <c r="L73" i="1"/>
  <c r="K70" i="1"/>
  <c r="L69" i="1"/>
  <c r="K66" i="1"/>
  <c r="L65" i="1"/>
  <c r="K62" i="1"/>
  <c r="L61" i="1"/>
  <c r="K58" i="1"/>
  <c r="L57" i="1"/>
  <c r="K54" i="1"/>
  <c r="L53" i="1"/>
  <c r="K50" i="1"/>
  <c r="L49" i="1"/>
  <c r="K46" i="1"/>
  <c r="L45" i="1"/>
  <c r="K42" i="1"/>
  <c r="L41" i="1"/>
  <c r="K38" i="1"/>
  <c r="L37" i="1"/>
  <c r="K34" i="1"/>
  <c r="L33" i="1"/>
  <c r="K30" i="1"/>
  <c r="L29" i="1"/>
  <c r="K26" i="1"/>
  <c r="L25" i="1"/>
  <c r="K22" i="1"/>
  <c r="L21" i="1"/>
  <c r="K18" i="1"/>
  <c r="L17" i="1"/>
  <c r="K14" i="1"/>
  <c r="L13" i="1"/>
  <c r="K10" i="1"/>
  <c r="L9" i="1"/>
  <c r="K6" i="1"/>
  <c r="L5" i="1"/>
  <c r="K557" i="1"/>
  <c r="L556" i="1"/>
  <c r="K553" i="1"/>
  <c r="L552" i="1"/>
  <c r="K549" i="1"/>
  <c r="M549" i="1" s="1"/>
  <c r="L548" i="1"/>
  <c r="K545" i="1"/>
  <c r="M545" i="1" s="1"/>
  <c r="L544" i="1"/>
  <c r="K541" i="1"/>
  <c r="M541" i="1" s="1"/>
  <c r="L540" i="1"/>
  <c r="K537" i="1"/>
  <c r="M537" i="1" s="1"/>
  <c r="L536" i="1"/>
  <c r="K533" i="1"/>
  <c r="M533" i="1" s="1"/>
  <c r="L532" i="1"/>
  <c r="K529" i="1"/>
  <c r="M529" i="1" s="1"/>
  <c r="L528" i="1"/>
  <c r="K525" i="1"/>
  <c r="L524" i="1"/>
  <c r="K521" i="1"/>
  <c r="L520" i="1"/>
  <c r="K517" i="1"/>
  <c r="L516" i="1"/>
  <c r="K513" i="1"/>
  <c r="L512" i="1"/>
  <c r="K509" i="1"/>
  <c r="M509" i="1" s="1"/>
  <c r="L508" i="1"/>
  <c r="K505" i="1"/>
  <c r="M505" i="1" s="1"/>
  <c r="L504" i="1"/>
  <c r="K501" i="1"/>
  <c r="M501" i="1" s="1"/>
  <c r="L500" i="1"/>
  <c r="K497" i="1"/>
  <c r="L496" i="1"/>
  <c r="K493" i="1"/>
  <c r="L492" i="1"/>
  <c r="K489" i="1"/>
  <c r="L488" i="1"/>
  <c r="K485" i="1"/>
  <c r="M485" i="1" s="1"/>
  <c r="L484" i="1"/>
  <c r="K481" i="1"/>
  <c r="L480" i="1"/>
  <c r="K477" i="1"/>
  <c r="M477" i="1" s="1"/>
  <c r="L476" i="1"/>
  <c r="K473" i="1"/>
  <c r="M473" i="1" s="1"/>
  <c r="L472" i="1"/>
  <c r="K469" i="1"/>
  <c r="M469" i="1" s="1"/>
  <c r="L468" i="1"/>
  <c r="K465" i="1"/>
  <c r="M465" i="1" s="1"/>
  <c r="L464" i="1"/>
  <c r="K461" i="1"/>
  <c r="L460" i="1"/>
  <c r="K457" i="1"/>
  <c r="M457" i="1" s="1"/>
  <c r="L456" i="1"/>
  <c r="K453" i="1"/>
  <c r="M453" i="1" s="1"/>
  <c r="L452" i="1"/>
  <c r="K449" i="1"/>
  <c r="M449" i="1" s="1"/>
  <c r="L448" i="1"/>
  <c r="K445" i="1"/>
  <c r="M445" i="1" s="1"/>
  <c r="L444" i="1"/>
  <c r="K441" i="1"/>
  <c r="L440" i="1"/>
  <c r="K437" i="1"/>
  <c r="M437" i="1" s="1"/>
  <c r="L436" i="1"/>
  <c r="K433" i="1"/>
  <c r="M433" i="1" s="1"/>
  <c r="L432" i="1"/>
  <c r="K429" i="1"/>
  <c r="L428" i="1"/>
  <c r="K425" i="1"/>
  <c r="L424" i="1"/>
  <c r="K421" i="1"/>
  <c r="L420" i="1"/>
  <c r="K417" i="1"/>
  <c r="M417" i="1" s="1"/>
  <c r="L416" i="1"/>
  <c r="K413" i="1"/>
  <c r="M413" i="1" s="1"/>
  <c r="L412" i="1"/>
  <c r="K409" i="1"/>
  <c r="M409" i="1" s="1"/>
  <c r="L408" i="1"/>
  <c r="K405" i="1"/>
  <c r="M405" i="1" s="1"/>
  <c r="L404" i="1"/>
  <c r="K401" i="1"/>
  <c r="L400" i="1"/>
  <c r="K397" i="1"/>
  <c r="L396" i="1"/>
  <c r="K393" i="1"/>
  <c r="L392" i="1"/>
  <c r="K389" i="1"/>
  <c r="M389" i="1" s="1"/>
  <c r="L388" i="1"/>
  <c r="K385" i="1"/>
  <c r="M385" i="1" s="1"/>
  <c r="L384" i="1"/>
  <c r="K381" i="1"/>
  <c r="L380" i="1"/>
  <c r="K377" i="1"/>
  <c r="L376" i="1"/>
  <c r="K373" i="1"/>
  <c r="L372" i="1"/>
  <c r="K369" i="1"/>
  <c r="L368" i="1"/>
  <c r="K365" i="1"/>
  <c r="L364" i="1"/>
  <c r="K361" i="1"/>
  <c r="L360" i="1"/>
  <c r="K357" i="1"/>
  <c r="L356" i="1"/>
  <c r="K353" i="1"/>
  <c r="L352" i="1"/>
  <c r="K349" i="1"/>
  <c r="L348" i="1"/>
  <c r="K345" i="1"/>
  <c r="L344" i="1"/>
  <c r="K341" i="1"/>
  <c r="L340" i="1"/>
  <c r="K337" i="1"/>
  <c r="L336" i="1"/>
  <c r="K333" i="1"/>
  <c r="M333" i="1" s="1"/>
  <c r="L332" i="1"/>
  <c r="K329" i="1"/>
  <c r="L328" i="1"/>
  <c r="K325" i="1"/>
  <c r="L324" i="1"/>
  <c r="K321" i="1"/>
  <c r="M321" i="1" s="1"/>
  <c r="L320" i="1"/>
  <c r="K317" i="1"/>
  <c r="M317" i="1" s="1"/>
  <c r="L316" i="1"/>
  <c r="K313" i="1"/>
  <c r="L312" i="1"/>
  <c r="K309" i="1"/>
  <c r="M309" i="1" s="1"/>
  <c r="L308" i="1"/>
  <c r="K305" i="1"/>
  <c r="M305" i="1" s="1"/>
  <c r="L304" i="1"/>
  <c r="K301" i="1"/>
  <c r="M301" i="1" s="1"/>
  <c r="L300" i="1"/>
  <c r="K297" i="1"/>
  <c r="M297" i="1" s="1"/>
  <c r="L296" i="1"/>
  <c r="K293" i="1"/>
  <c r="M293" i="1" s="1"/>
  <c r="L292" i="1"/>
  <c r="K289" i="1"/>
  <c r="M289" i="1" s="1"/>
  <c r="L288" i="1"/>
  <c r="K285" i="1"/>
  <c r="M285" i="1" s="1"/>
  <c r="L284" i="1"/>
  <c r="K281" i="1"/>
  <c r="M281" i="1" s="1"/>
  <c r="L280" i="1"/>
  <c r="K277" i="1"/>
  <c r="M277" i="1" s="1"/>
  <c r="L276" i="1"/>
  <c r="K273" i="1"/>
  <c r="M273" i="1" s="1"/>
  <c r="L272" i="1"/>
  <c r="K269" i="1"/>
  <c r="M269" i="1" s="1"/>
  <c r="L268" i="1"/>
  <c r="K265" i="1"/>
  <c r="M265" i="1" s="1"/>
  <c r="L264" i="1"/>
  <c r="K261" i="1"/>
  <c r="M261" i="1" s="1"/>
  <c r="L260" i="1"/>
  <c r="K257" i="1"/>
  <c r="M257" i="1" s="1"/>
  <c r="L256" i="1"/>
  <c r="K253" i="1"/>
  <c r="M253" i="1" s="1"/>
  <c r="L252" i="1"/>
  <c r="K249" i="1"/>
  <c r="M249" i="1" s="1"/>
  <c r="L248" i="1"/>
  <c r="K245" i="1"/>
  <c r="M245" i="1" s="1"/>
  <c r="L244" i="1"/>
  <c r="K241" i="1"/>
  <c r="L240" i="1"/>
  <c r="K237" i="1"/>
  <c r="M237" i="1" s="1"/>
  <c r="L236" i="1"/>
  <c r="K233" i="1"/>
  <c r="L232" i="1"/>
  <c r="K229" i="1"/>
  <c r="M229" i="1" s="1"/>
  <c r="L228" i="1"/>
  <c r="K225" i="1"/>
  <c r="L224" i="1"/>
  <c r="K221" i="1"/>
  <c r="L220" i="1"/>
  <c r="K217" i="1"/>
  <c r="L216" i="1"/>
  <c r="K213" i="1"/>
  <c r="L212" i="1"/>
  <c r="K209" i="1"/>
  <c r="L208" i="1"/>
  <c r="K205" i="1"/>
  <c r="M205" i="1" s="1"/>
  <c r="L204" i="1"/>
  <c r="K201" i="1"/>
  <c r="L200" i="1"/>
  <c r="K197" i="1"/>
  <c r="L196" i="1"/>
  <c r="K193" i="1"/>
  <c r="L192" i="1"/>
  <c r="K189" i="1"/>
  <c r="L188" i="1"/>
  <c r="K185" i="1"/>
  <c r="L184" i="1"/>
  <c r="K181" i="1"/>
  <c r="L180" i="1"/>
  <c r="K177" i="1"/>
  <c r="L176" i="1"/>
  <c r="K173" i="1"/>
  <c r="L172" i="1"/>
  <c r="K169" i="1"/>
  <c r="L168" i="1"/>
  <c r="K165" i="1"/>
  <c r="L164" i="1"/>
  <c r="K161" i="1"/>
  <c r="L160" i="1"/>
  <c r="K157" i="1"/>
  <c r="L156" i="1"/>
  <c r="K153" i="1"/>
  <c r="L152" i="1"/>
  <c r="K149" i="1"/>
  <c r="L148" i="1"/>
  <c r="K145" i="1"/>
  <c r="L144" i="1"/>
  <c r="K141" i="1"/>
  <c r="L140" i="1"/>
  <c r="K137" i="1"/>
  <c r="L136" i="1"/>
  <c r="K133" i="1"/>
  <c r="L132" i="1"/>
  <c r="K129" i="1"/>
  <c r="L128" i="1"/>
  <c r="K125" i="1"/>
  <c r="L124" i="1"/>
  <c r="K121" i="1"/>
  <c r="L120" i="1"/>
  <c r="K117" i="1"/>
  <c r="L116" i="1"/>
  <c r="K113" i="1"/>
  <c r="M113" i="1" s="1"/>
  <c r="L112" i="1"/>
  <c r="K109" i="1"/>
  <c r="M109" i="1" s="1"/>
  <c r="L108" i="1"/>
  <c r="K105" i="1"/>
  <c r="M105" i="1" s="1"/>
  <c r="L104" i="1"/>
  <c r="K101" i="1"/>
  <c r="M101" i="1" s="1"/>
  <c r="L100" i="1"/>
  <c r="K97" i="1"/>
  <c r="M97" i="1" s="1"/>
  <c r="L96" i="1"/>
  <c r="K93" i="1"/>
  <c r="M93" i="1" s="1"/>
  <c r="L92" i="1"/>
  <c r="K89" i="1"/>
  <c r="M89" i="1" s="1"/>
  <c r="L88" i="1"/>
  <c r="K85" i="1"/>
  <c r="M85" i="1" s="1"/>
  <c r="L84" i="1"/>
  <c r="K81" i="1"/>
  <c r="M81" i="1" s="1"/>
  <c r="L80" i="1"/>
  <c r="K77" i="1"/>
  <c r="M77" i="1" s="1"/>
  <c r="L76" i="1"/>
  <c r="K73" i="1"/>
  <c r="M73" i="1" s="1"/>
  <c r="L72" i="1"/>
  <c r="K69" i="1"/>
  <c r="M69" i="1" s="1"/>
  <c r="L68" i="1"/>
  <c r="K65" i="1"/>
  <c r="M65" i="1" s="1"/>
  <c r="L64" i="1"/>
  <c r="K61" i="1"/>
  <c r="M61" i="1" s="1"/>
  <c r="L60" i="1"/>
  <c r="K57" i="1"/>
  <c r="M57" i="1" s="1"/>
  <c r="L56" i="1"/>
  <c r="K53" i="1"/>
  <c r="M53" i="1" s="1"/>
  <c r="L52" i="1"/>
  <c r="K49" i="1"/>
  <c r="M49" i="1" s="1"/>
  <c r="L48" i="1"/>
  <c r="K45" i="1"/>
  <c r="M45" i="1" s="1"/>
  <c r="L44" i="1"/>
  <c r="K41" i="1"/>
  <c r="M41" i="1" s="1"/>
  <c r="L40" i="1"/>
  <c r="K37" i="1"/>
  <c r="M37" i="1" s="1"/>
  <c r="L36" i="1"/>
  <c r="K33" i="1"/>
  <c r="M33" i="1" s="1"/>
  <c r="L32" i="1"/>
  <c r="K29" i="1"/>
  <c r="M29" i="1" s="1"/>
  <c r="L28" i="1"/>
  <c r="K25" i="1"/>
  <c r="M25" i="1" s="1"/>
  <c r="L24" i="1"/>
  <c r="K21" i="1"/>
  <c r="M21" i="1" s="1"/>
  <c r="L20" i="1"/>
  <c r="K17" i="1"/>
  <c r="M17" i="1" s="1"/>
  <c r="L16" i="1"/>
  <c r="K13" i="1"/>
  <c r="M13" i="1" s="1"/>
  <c r="L12" i="1"/>
  <c r="K9" i="1"/>
  <c r="M9" i="1" s="1"/>
  <c r="L8" i="1"/>
  <c r="K5" i="1"/>
  <c r="M5" i="1" s="1"/>
  <c r="L4" i="1"/>
  <c r="K556" i="1"/>
  <c r="M556" i="1" s="1"/>
  <c r="L555" i="1"/>
  <c r="K552" i="1"/>
  <c r="M552" i="1" s="1"/>
  <c r="L551" i="1"/>
  <c r="K548" i="1"/>
  <c r="M548" i="1" s="1"/>
  <c r="L547" i="1"/>
  <c r="K544" i="1"/>
  <c r="L543" i="1"/>
  <c r="K540" i="1"/>
  <c r="M540" i="1" s="1"/>
  <c r="L539" i="1"/>
  <c r="K536" i="1"/>
  <c r="L535" i="1"/>
  <c r="K532" i="1"/>
  <c r="M532" i="1" s="1"/>
  <c r="L531" i="1"/>
  <c r="K528" i="1"/>
  <c r="M528" i="1" s="1"/>
  <c r="L527" i="1"/>
  <c r="K524" i="1"/>
  <c r="M524" i="1" s="1"/>
  <c r="L523" i="1"/>
  <c r="K520" i="1"/>
  <c r="M520" i="1" s="1"/>
  <c r="L519" i="1"/>
  <c r="K516" i="1"/>
  <c r="M516" i="1" s="1"/>
  <c r="L515" i="1"/>
  <c r="K512" i="1"/>
  <c r="M512" i="1" s="1"/>
  <c r="L511" i="1"/>
  <c r="K508" i="1"/>
  <c r="M508" i="1" s="1"/>
  <c r="L507" i="1"/>
  <c r="K504" i="1"/>
  <c r="L503" i="1"/>
  <c r="K500" i="1"/>
  <c r="M500" i="1" s="1"/>
  <c r="L499" i="1"/>
  <c r="K496" i="1"/>
  <c r="M496" i="1" s="1"/>
  <c r="L495" i="1"/>
  <c r="K492" i="1"/>
  <c r="M492" i="1" s="1"/>
  <c r="L491" i="1"/>
  <c r="K488" i="1"/>
  <c r="M488" i="1" s="1"/>
  <c r="L487" i="1"/>
  <c r="K484" i="1"/>
  <c r="M484" i="1" s="1"/>
  <c r="L483" i="1"/>
  <c r="K480" i="1"/>
  <c r="M480" i="1" s="1"/>
  <c r="L479" i="1"/>
  <c r="K476" i="1"/>
  <c r="M476" i="1" s="1"/>
  <c r="L475" i="1"/>
  <c r="K472" i="1"/>
  <c r="L471" i="1"/>
  <c r="K468" i="1"/>
  <c r="M468" i="1" s="1"/>
  <c r="L467" i="1"/>
  <c r="K464" i="1"/>
  <c r="L463" i="1"/>
  <c r="K460" i="1"/>
  <c r="M460" i="1" s="1"/>
  <c r="L459" i="1"/>
  <c r="K456" i="1"/>
  <c r="L455" i="1"/>
  <c r="K452" i="1"/>
  <c r="M452" i="1" s="1"/>
  <c r="L451" i="1"/>
  <c r="K448" i="1"/>
  <c r="L447" i="1"/>
  <c r="K444" i="1"/>
  <c r="M444" i="1" s="1"/>
  <c r="L443" i="1"/>
  <c r="K440" i="1"/>
  <c r="M440" i="1" s="1"/>
  <c r="L439" i="1"/>
  <c r="K436" i="1"/>
  <c r="M436" i="1" s="1"/>
  <c r="L435" i="1"/>
  <c r="K432" i="1"/>
  <c r="M432" i="1" s="1"/>
  <c r="L431" i="1"/>
  <c r="K428" i="1"/>
  <c r="M428" i="1" s="1"/>
  <c r="L427" i="1"/>
  <c r="K424" i="1"/>
  <c r="M424" i="1" s="1"/>
  <c r="L423" i="1"/>
  <c r="K420" i="1"/>
  <c r="M420" i="1" s="1"/>
  <c r="L419" i="1"/>
  <c r="K416" i="1"/>
  <c r="L415" i="1"/>
  <c r="K412" i="1"/>
  <c r="M412" i="1" s="1"/>
  <c r="L411" i="1"/>
  <c r="K408" i="1"/>
  <c r="L407" i="1"/>
  <c r="K404" i="1"/>
  <c r="M404" i="1" s="1"/>
  <c r="L403" i="1"/>
  <c r="K400" i="1"/>
  <c r="M400" i="1" s="1"/>
  <c r="L399" i="1"/>
  <c r="K396" i="1"/>
  <c r="M396" i="1" s="1"/>
  <c r="L395" i="1"/>
  <c r="K392" i="1"/>
  <c r="M392" i="1" s="1"/>
  <c r="L391" i="1"/>
  <c r="K388" i="1"/>
  <c r="M388" i="1" s="1"/>
  <c r="L387" i="1"/>
  <c r="K384" i="1"/>
  <c r="M384" i="1" s="1"/>
  <c r="L383" i="1"/>
  <c r="K380" i="1"/>
  <c r="M380" i="1" s="1"/>
  <c r="L379" i="1"/>
  <c r="K376" i="1"/>
  <c r="M376" i="1" s="1"/>
  <c r="L375" i="1"/>
  <c r="K372" i="1"/>
  <c r="M372" i="1" s="1"/>
  <c r="L371" i="1"/>
  <c r="K368" i="1"/>
  <c r="M368" i="1" s="1"/>
  <c r="L367" i="1"/>
  <c r="K364" i="1"/>
  <c r="M364" i="1" s="1"/>
  <c r="L363" i="1"/>
  <c r="K360" i="1"/>
  <c r="M360" i="1" s="1"/>
  <c r="L359" i="1"/>
  <c r="K356" i="1"/>
  <c r="M356" i="1" s="1"/>
  <c r="L355" i="1"/>
  <c r="K352" i="1"/>
  <c r="M352" i="1" s="1"/>
  <c r="L351" i="1"/>
  <c r="K348" i="1"/>
  <c r="M348" i="1" s="1"/>
  <c r="L347" i="1"/>
  <c r="K344" i="1"/>
  <c r="M344" i="1" s="1"/>
  <c r="L343" i="1"/>
  <c r="K340" i="1"/>
  <c r="M340" i="1" s="1"/>
  <c r="L339" i="1"/>
  <c r="K336" i="1"/>
  <c r="M336" i="1" s="1"/>
  <c r="L335" i="1"/>
  <c r="K332" i="1"/>
  <c r="M332" i="1" s="1"/>
  <c r="L331" i="1"/>
  <c r="K328" i="1"/>
  <c r="M328" i="1" s="1"/>
  <c r="L327" i="1"/>
  <c r="K324" i="1"/>
  <c r="M324" i="1" s="1"/>
  <c r="L323" i="1"/>
  <c r="K320" i="1"/>
  <c r="L319" i="1"/>
  <c r="K316" i="1"/>
  <c r="M316" i="1" s="1"/>
  <c r="L315" i="1"/>
  <c r="K312" i="1"/>
  <c r="M312" i="1" s="1"/>
  <c r="L311" i="1"/>
  <c r="K308" i="1"/>
  <c r="M308" i="1" s="1"/>
  <c r="L307" i="1"/>
  <c r="K304" i="1"/>
  <c r="L303" i="1"/>
  <c r="K300" i="1"/>
  <c r="M300" i="1" s="1"/>
  <c r="L299" i="1"/>
  <c r="K296" i="1"/>
  <c r="L295" i="1"/>
  <c r="K292" i="1"/>
  <c r="M292" i="1" s="1"/>
  <c r="L291" i="1"/>
  <c r="K288" i="1"/>
  <c r="M288" i="1" s="1"/>
  <c r="L287" i="1"/>
  <c r="K284" i="1"/>
  <c r="M284" i="1" s="1"/>
  <c r="L283" i="1"/>
  <c r="K280" i="1"/>
  <c r="M280" i="1" s="1"/>
  <c r="L279" i="1"/>
  <c r="K276" i="1"/>
  <c r="M276" i="1" s="1"/>
  <c r="L275" i="1"/>
  <c r="K272" i="1"/>
  <c r="L271" i="1"/>
  <c r="K268" i="1"/>
  <c r="M268" i="1" s="1"/>
  <c r="L267" i="1"/>
  <c r="K264" i="1"/>
  <c r="L263" i="1"/>
  <c r="K260" i="1"/>
  <c r="M260" i="1" s="1"/>
  <c r="L259" i="1"/>
  <c r="K256" i="1"/>
  <c r="L255" i="1"/>
  <c r="K252" i="1"/>
  <c r="M252" i="1" s="1"/>
  <c r="L251" i="1"/>
  <c r="K248" i="1"/>
  <c r="M248" i="1" s="1"/>
  <c r="L247" i="1"/>
  <c r="K244" i="1"/>
  <c r="M244" i="1" s="1"/>
  <c r="L243" i="1"/>
  <c r="K240" i="1"/>
  <c r="M240" i="1" s="1"/>
  <c r="L239" i="1"/>
  <c r="K236" i="1"/>
  <c r="M236" i="1" s="1"/>
  <c r="L235" i="1"/>
  <c r="K232" i="1"/>
  <c r="M232" i="1" s="1"/>
  <c r="L231" i="1"/>
  <c r="K228" i="1"/>
  <c r="M228" i="1" s="1"/>
  <c r="L227" i="1"/>
  <c r="K224" i="1"/>
  <c r="M224" i="1" s="1"/>
  <c r="L223" i="1"/>
  <c r="K220" i="1"/>
  <c r="M220" i="1" s="1"/>
  <c r="L219" i="1"/>
  <c r="K216" i="1"/>
  <c r="M216" i="1" s="1"/>
  <c r="L215" i="1"/>
  <c r="K212" i="1"/>
  <c r="M212" i="1" s="1"/>
  <c r="L211" i="1"/>
  <c r="K208" i="1"/>
  <c r="M208" i="1" s="1"/>
  <c r="L207" i="1"/>
  <c r="K204" i="1"/>
  <c r="M204" i="1" s="1"/>
  <c r="L203" i="1"/>
  <c r="K200" i="1"/>
  <c r="M200" i="1" s="1"/>
  <c r="L199" i="1"/>
  <c r="K196" i="1"/>
  <c r="M196" i="1" s="1"/>
  <c r="L195" i="1"/>
  <c r="K192" i="1"/>
  <c r="M192" i="1" s="1"/>
  <c r="L191" i="1"/>
  <c r="K188" i="1"/>
  <c r="M188" i="1" s="1"/>
  <c r="L187" i="1"/>
  <c r="K184" i="1"/>
  <c r="M184" i="1" s="1"/>
  <c r="L183" i="1"/>
  <c r="K180" i="1"/>
  <c r="M180" i="1" s="1"/>
  <c r="L179" i="1"/>
  <c r="K176" i="1"/>
  <c r="M176" i="1" s="1"/>
  <c r="L175" i="1"/>
  <c r="K172" i="1"/>
  <c r="M172" i="1" s="1"/>
  <c r="L171" i="1"/>
  <c r="K168" i="1"/>
  <c r="M168" i="1" s="1"/>
  <c r="L167" i="1"/>
  <c r="K164" i="1"/>
  <c r="M164" i="1" s="1"/>
  <c r="L163" i="1"/>
  <c r="K160" i="1"/>
  <c r="M160" i="1" s="1"/>
  <c r="L159" i="1"/>
  <c r="K156" i="1"/>
  <c r="M156" i="1" s="1"/>
  <c r="L155" i="1"/>
  <c r="K152" i="1"/>
  <c r="M152" i="1" s="1"/>
  <c r="L151" i="1"/>
  <c r="K148" i="1"/>
  <c r="M148" i="1" s="1"/>
  <c r="L147" i="1"/>
  <c r="K144" i="1"/>
  <c r="M144" i="1" s="1"/>
  <c r="L143" i="1"/>
  <c r="K140" i="1"/>
  <c r="M140" i="1" s="1"/>
  <c r="L139" i="1"/>
  <c r="K136" i="1"/>
  <c r="M136" i="1" s="1"/>
  <c r="L135" i="1"/>
  <c r="K132" i="1"/>
  <c r="M132" i="1" s="1"/>
  <c r="L131" i="1"/>
  <c r="K128" i="1"/>
  <c r="M128" i="1" s="1"/>
  <c r="L127" i="1"/>
  <c r="K124" i="1"/>
  <c r="M124" i="1" s="1"/>
  <c r="L123" i="1"/>
  <c r="K120" i="1"/>
  <c r="M120" i="1" s="1"/>
  <c r="L119" i="1"/>
  <c r="K116" i="1"/>
  <c r="M116" i="1" s="1"/>
  <c r="L115" i="1"/>
  <c r="K112" i="1"/>
  <c r="L111" i="1"/>
  <c r="K108" i="1"/>
  <c r="M108" i="1" s="1"/>
  <c r="L107" i="1"/>
  <c r="K104" i="1"/>
  <c r="L103" i="1"/>
  <c r="K100" i="1"/>
  <c r="M100" i="1" s="1"/>
  <c r="L99" i="1"/>
  <c r="K96" i="1"/>
  <c r="L95" i="1"/>
  <c r="K92" i="1"/>
  <c r="M92" i="1" s="1"/>
  <c r="L91" i="1"/>
  <c r="K88" i="1"/>
  <c r="L87" i="1"/>
  <c r="K84" i="1"/>
  <c r="M84" i="1" s="1"/>
  <c r="L83" i="1"/>
  <c r="K80" i="1"/>
  <c r="L79" i="1"/>
  <c r="K76" i="1"/>
  <c r="M76" i="1" s="1"/>
  <c r="L75" i="1"/>
  <c r="K72" i="1"/>
  <c r="L71" i="1"/>
  <c r="K68" i="1"/>
  <c r="M68" i="1" s="1"/>
  <c r="L67" i="1"/>
  <c r="K64" i="1"/>
  <c r="L63" i="1"/>
  <c r="K60" i="1"/>
  <c r="M60" i="1" s="1"/>
  <c r="L59" i="1"/>
  <c r="K56" i="1"/>
  <c r="L55" i="1"/>
  <c r="K52" i="1"/>
  <c r="M52" i="1" s="1"/>
  <c r="L51" i="1"/>
  <c r="K48" i="1"/>
  <c r="L47" i="1"/>
  <c r="K44" i="1"/>
  <c r="M44" i="1" s="1"/>
  <c r="L43" i="1"/>
  <c r="K40" i="1"/>
  <c r="L39" i="1"/>
  <c r="K36" i="1"/>
  <c r="M36" i="1" s="1"/>
  <c r="L35" i="1"/>
  <c r="K32" i="1"/>
  <c r="L31" i="1"/>
  <c r="K28" i="1"/>
  <c r="M28" i="1" s="1"/>
  <c r="L27" i="1"/>
  <c r="K24" i="1"/>
  <c r="L23" i="1"/>
  <c r="K20" i="1"/>
  <c r="M20" i="1" s="1"/>
  <c r="L19" i="1"/>
  <c r="K16" i="1"/>
  <c r="L15" i="1"/>
  <c r="K12" i="1"/>
  <c r="M12" i="1" s="1"/>
  <c r="L11" i="1"/>
  <c r="K8" i="1"/>
  <c r="L7" i="1"/>
  <c r="K4" i="1"/>
  <c r="M4" i="1" s="1"/>
  <c r="L3" i="1"/>
  <c r="K555" i="1"/>
  <c r="L554" i="1"/>
  <c r="K551" i="1"/>
  <c r="M551" i="1" s="1"/>
  <c r="L550" i="1"/>
  <c r="K547" i="1"/>
  <c r="M547" i="1" s="1"/>
  <c r="L546" i="1"/>
  <c r="K543" i="1"/>
  <c r="M543" i="1" s="1"/>
  <c r="L542" i="1"/>
  <c r="K539" i="1"/>
  <c r="M539" i="1" s="1"/>
  <c r="L538" i="1"/>
  <c r="K535" i="1"/>
  <c r="M535" i="1" s="1"/>
  <c r="L534" i="1"/>
  <c r="K531" i="1"/>
  <c r="L530" i="1"/>
  <c r="K527" i="1"/>
  <c r="M527" i="1" s="1"/>
  <c r="L526" i="1"/>
  <c r="K523" i="1"/>
  <c r="M523" i="1" s="1"/>
  <c r="L522" i="1"/>
  <c r="K519" i="1"/>
  <c r="M519" i="1" s="1"/>
  <c r="L518" i="1"/>
  <c r="K515" i="1"/>
  <c r="L514" i="1"/>
  <c r="K511" i="1"/>
  <c r="M511" i="1" s="1"/>
  <c r="L510" i="1"/>
  <c r="K507" i="1"/>
  <c r="M507" i="1" s="1"/>
  <c r="L506" i="1"/>
  <c r="K503" i="1"/>
  <c r="M503" i="1" s="1"/>
  <c r="L502" i="1"/>
  <c r="K499" i="1"/>
  <c r="L498" i="1"/>
  <c r="K495" i="1"/>
  <c r="M495" i="1" s="1"/>
  <c r="L494" i="1"/>
  <c r="K491" i="1"/>
  <c r="L490" i="1"/>
  <c r="K487" i="1"/>
  <c r="M487" i="1" s="1"/>
  <c r="L486" i="1"/>
  <c r="K483" i="1"/>
  <c r="L482" i="1"/>
  <c r="K479" i="1"/>
  <c r="M479" i="1" s="1"/>
  <c r="L478" i="1"/>
  <c r="K475" i="1"/>
  <c r="M475" i="1" s="1"/>
  <c r="L474" i="1"/>
  <c r="K471" i="1"/>
  <c r="M471" i="1" s="1"/>
  <c r="L470" i="1"/>
  <c r="K467" i="1"/>
  <c r="M467" i="1" s="1"/>
  <c r="L466" i="1"/>
  <c r="K463" i="1"/>
  <c r="M463" i="1" s="1"/>
  <c r="L462" i="1"/>
  <c r="K459" i="1"/>
  <c r="L458" i="1"/>
  <c r="K455" i="1"/>
  <c r="M455" i="1" s="1"/>
  <c r="L454" i="1"/>
  <c r="K451" i="1"/>
  <c r="M451" i="1" s="1"/>
  <c r="L450" i="1"/>
  <c r="K447" i="1"/>
  <c r="M447" i="1" s="1"/>
  <c r="L446" i="1"/>
  <c r="K443" i="1"/>
  <c r="L442" i="1"/>
  <c r="K439" i="1"/>
  <c r="M439" i="1" s="1"/>
  <c r="L438" i="1"/>
  <c r="K435" i="1"/>
  <c r="M435" i="1" s="1"/>
  <c r="L434" i="1"/>
  <c r="K431" i="1"/>
  <c r="M431" i="1" s="1"/>
  <c r="L430" i="1"/>
  <c r="K427" i="1"/>
  <c r="L426" i="1"/>
  <c r="K423" i="1"/>
  <c r="M423" i="1" s="1"/>
  <c r="L422" i="1"/>
  <c r="K419" i="1"/>
  <c r="M419" i="1" s="1"/>
  <c r="L418" i="1"/>
  <c r="K415" i="1"/>
  <c r="M415" i="1" s="1"/>
  <c r="L414" i="1"/>
  <c r="K411" i="1"/>
  <c r="M411" i="1" s="1"/>
  <c r="L410" i="1"/>
  <c r="K407" i="1"/>
  <c r="M407" i="1" s="1"/>
  <c r="L406" i="1"/>
  <c r="K403" i="1"/>
  <c r="M403" i="1" s="1"/>
  <c r="L402" i="1"/>
  <c r="K399" i="1"/>
  <c r="M399" i="1" s="1"/>
  <c r="L398" i="1"/>
  <c r="K395" i="1"/>
  <c r="L394" i="1"/>
  <c r="K391" i="1"/>
  <c r="M391" i="1" s="1"/>
  <c r="L390" i="1"/>
  <c r="K387" i="1"/>
  <c r="M387" i="1" s="1"/>
  <c r="L386" i="1"/>
  <c r="K383" i="1"/>
  <c r="M383" i="1" s="1"/>
  <c r="L382" i="1"/>
  <c r="K379" i="1"/>
  <c r="L378" i="1"/>
  <c r="K375" i="1"/>
  <c r="M375" i="1" s="1"/>
  <c r="L374" i="1"/>
  <c r="K371" i="1"/>
  <c r="L370" i="1"/>
  <c r="K367" i="1"/>
  <c r="M367" i="1" s="1"/>
  <c r="L366" i="1"/>
  <c r="K363" i="1"/>
  <c r="L362" i="1"/>
  <c r="K359" i="1"/>
  <c r="M359" i="1" s="1"/>
  <c r="L358" i="1"/>
  <c r="K355" i="1"/>
  <c r="L354" i="1"/>
  <c r="K351" i="1"/>
  <c r="M351" i="1" s="1"/>
  <c r="L350" i="1"/>
  <c r="K347" i="1"/>
  <c r="L346" i="1"/>
  <c r="K343" i="1"/>
  <c r="M343" i="1" s="1"/>
  <c r="L342" i="1"/>
  <c r="K339" i="1"/>
  <c r="L338" i="1"/>
  <c r="K335" i="1"/>
  <c r="M335" i="1" s="1"/>
  <c r="L334" i="1"/>
  <c r="K331" i="1"/>
  <c r="M331" i="1" s="1"/>
  <c r="L330" i="1"/>
  <c r="K327" i="1"/>
  <c r="M327" i="1" s="1"/>
  <c r="L326" i="1"/>
  <c r="K323" i="1"/>
  <c r="L322" i="1"/>
  <c r="K319" i="1"/>
  <c r="M319" i="1" s="1"/>
  <c r="L318" i="1"/>
  <c r="K315" i="1"/>
  <c r="L314" i="1"/>
  <c r="K311" i="1"/>
  <c r="M311" i="1" s="1"/>
  <c r="L310" i="1"/>
  <c r="K307" i="1"/>
  <c r="M307" i="1" s="1"/>
  <c r="L306" i="1"/>
  <c r="K303" i="1"/>
  <c r="M303" i="1" s="1"/>
  <c r="L302" i="1"/>
  <c r="K299" i="1"/>
  <c r="M299" i="1" s="1"/>
  <c r="L298" i="1"/>
  <c r="K295" i="1"/>
  <c r="M295" i="1" s="1"/>
  <c r="L294" i="1"/>
  <c r="K291" i="1"/>
  <c r="M291" i="1" s="1"/>
  <c r="L290" i="1"/>
  <c r="K287" i="1"/>
  <c r="M287" i="1" s="1"/>
  <c r="L286" i="1"/>
  <c r="K283" i="1"/>
  <c r="M283" i="1" s="1"/>
  <c r="L282" i="1"/>
  <c r="K279" i="1"/>
  <c r="M279" i="1" s="1"/>
  <c r="L278" i="1"/>
  <c r="K275" i="1"/>
  <c r="L274" i="1"/>
  <c r="K271" i="1"/>
  <c r="M271" i="1" s="1"/>
  <c r="L270" i="1"/>
  <c r="K267" i="1"/>
  <c r="M267" i="1" s="1"/>
  <c r="L266" i="1"/>
  <c r="K263" i="1"/>
  <c r="M263" i="1" s="1"/>
  <c r="L262" i="1"/>
  <c r="K259" i="1"/>
  <c r="M259" i="1" s="1"/>
  <c r="L258" i="1"/>
  <c r="K255" i="1"/>
  <c r="M255" i="1" s="1"/>
  <c r="L254" i="1"/>
  <c r="K251" i="1"/>
  <c r="M251" i="1" s="1"/>
  <c r="L250" i="1"/>
  <c r="K247" i="1"/>
  <c r="M247" i="1" s="1"/>
  <c r="L246" i="1"/>
  <c r="K243" i="1"/>
  <c r="M243" i="1" s="1"/>
  <c r="L242" i="1"/>
  <c r="K239" i="1"/>
  <c r="M239" i="1" s="1"/>
  <c r="L238" i="1"/>
  <c r="K235" i="1"/>
  <c r="L234" i="1"/>
  <c r="K231" i="1"/>
  <c r="M231" i="1" s="1"/>
  <c r="L230" i="1"/>
  <c r="K227" i="1"/>
  <c r="L226" i="1"/>
  <c r="K223" i="1"/>
  <c r="M223" i="1" s="1"/>
  <c r="L222" i="1"/>
  <c r="K219" i="1"/>
  <c r="L218" i="1"/>
  <c r="K215" i="1"/>
  <c r="M215" i="1" s="1"/>
  <c r="L214" i="1"/>
  <c r="K211" i="1"/>
  <c r="L210" i="1"/>
  <c r="K207" i="1"/>
  <c r="M207" i="1" s="1"/>
  <c r="L206" i="1"/>
  <c r="K203" i="1"/>
  <c r="M203" i="1" s="1"/>
  <c r="L202" i="1"/>
  <c r="K199" i="1"/>
  <c r="M199" i="1" s="1"/>
  <c r="L198" i="1"/>
  <c r="K195" i="1"/>
  <c r="L194" i="1"/>
  <c r="K191" i="1"/>
  <c r="M191" i="1" s="1"/>
  <c r="L190" i="1"/>
  <c r="K187" i="1"/>
  <c r="L186" i="1"/>
  <c r="K183" i="1"/>
  <c r="M183" i="1" s="1"/>
  <c r="L182" i="1"/>
  <c r="K179" i="1"/>
  <c r="L178" i="1"/>
  <c r="K175" i="1"/>
  <c r="M175" i="1" s="1"/>
  <c r="L174" i="1"/>
  <c r="K171" i="1"/>
  <c r="L170" i="1"/>
  <c r="K167" i="1"/>
  <c r="M167" i="1" s="1"/>
  <c r="L166" i="1"/>
  <c r="K163" i="1"/>
  <c r="L162" i="1"/>
  <c r="K159" i="1"/>
  <c r="M159" i="1" s="1"/>
  <c r="L158" i="1"/>
  <c r="K155" i="1"/>
  <c r="L154" i="1"/>
  <c r="K151" i="1"/>
  <c r="M151" i="1" s="1"/>
  <c r="L150" i="1"/>
  <c r="K147" i="1"/>
  <c r="L146" i="1"/>
  <c r="K143" i="1"/>
  <c r="M143" i="1" s="1"/>
  <c r="L142" i="1"/>
  <c r="K139" i="1"/>
  <c r="L138" i="1"/>
  <c r="K135" i="1"/>
  <c r="M135" i="1" s="1"/>
  <c r="L134" i="1"/>
  <c r="K131" i="1"/>
  <c r="L130" i="1"/>
  <c r="K127" i="1"/>
  <c r="M127" i="1" s="1"/>
  <c r="L126" i="1"/>
  <c r="K123" i="1"/>
  <c r="L122" i="1"/>
  <c r="K119" i="1"/>
  <c r="M119" i="1" s="1"/>
  <c r="L118" i="1"/>
  <c r="K115" i="1"/>
  <c r="L114" i="1"/>
  <c r="K111" i="1"/>
  <c r="M111" i="1" s="1"/>
  <c r="L110" i="1"/>
  <c r="K107" i="1"/>
  <c r="M107" i="1" s="1"/>
  <c r="L106" i="1"/>
  <c r="K103" i="1"/>
  <c r="M103" i="1" s="1"/>
  <c r="L102" i="1"/>
  <c r="K99" i="1"/>
  <c r="M99" i="1" s="1"/>
  <c r="L98" i="1"/>
  <c r="K95" i="1"/>
  <c r="M95" i="1" s="1"/>
  <c r="L94" i="1"/>
  <c r="K91" i="1"/>
  <c r="M91" i="1" s="1"/>
  <c r="L90" i="1"/>
  <c r="K87" i="1"/>
  <c r="M87" i="1" s="1"/>
  <c r="L86" i="1"/>
  <c r="K83" i="1"/>
  <c r="M83" i="1" s="1"/>
  <c r="L82" i="1"/>
  <c r="K79" i="1"/>
  <c r="M79" i="1" s="1"/>
  <c r="L78" i="1"/>
  <c r="K75" i="1"/>
  <c r="M75" i="1" s="1"/>
  <c r="L74" i="1"/>
  <c r="K71" i="1"/>
  <c r="M71" i="1" s="1"/>
  <c r="L70" i="1"/>
  <c r="K67" i="1"/>
  <c r="M67" i="1" s="1"/>
  <c r="L66" i="1"/>
  <c r="K63" i="1"/>
  <c r="M63" i="1" s="1"/>
  <c r="L62" i="1"/>
  <c r="K59" i="1"/>
  <c r="M59" i="1" s="1"/>
  <c r="L58" i="1"/>
  <c r="K55" i="1"/>
  <c r="M55" i="1" s="1"/>
  <c r="L54" i="1"/>
  <c r="K51" i="1"/>
  <c r="M51" i="1" s="1"/>
  <c r="L50" i="1"/>
  <c r="K47" i="1"/>
  <c r="M47" i="1" s="1"/>
  <c r="L46" i="1"/>
  <c r="K43" i="1"/>
  <c r="M43" i="1" s="1"/>
  <c r="L42" i="1"/>
  <c r="K39" i="1"/>
  <c r="M39" i="1" s="1"/>
  <c r="L38" i="1"/>
  <c r="K35" i="1"/>
  <c r="M35" i="1" s="1"/>
  <c r="L34" i="1"/>
  <c r="K31" i="1"/>
  <c r="M31" i="1" s="1"/>
  <c r="L30" i="1"/>
  <c r="K27" i="1"/>
  <c r="M27" i="1" s="1"/>
  <c r="L26" i="1"/>
  <c r="K23" i="1"/>
  <c r="M23" i="1" s="1"/>
  <c r="L22" i="1"/>
  <c r="K19" i="1"/>
  <c r="M19" i="1" s="1"/>
  <c r="L18" i="1"/>
  <c r="K15" i="1"/>
  <c r="M15" i="1" s="1"/>
  <c r="L14" i="1"/>
  <c r="K11" i="1"/>
  <c r="M11" i="1" s="1"/>
  <c r="L10" i="1"/>
  <c r="K7" i="1"/>
  <c r="M7" i="1" s="1"/>
  <c r="L6" i="1"/>
  <c r="M3" i="1"/>
  <c r="L2" i="1"/>
  <c r="M8" i="1" l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M256" i="1"/>
  <c r="M264" i="1"/>
  <c r="M272" i="1"/>
  <c r="M296" i="1"/>
  <c r="M304" i="1"/>
  <c r="M320" i="1"/>
  <c r="M408" i="1"/>
  <c r="M416" i="1"/>
  <c r="M448" i="1"/>
  <c r="M456" i="1"/>
  <c r="M464" i="1"/>
  <c r="M472" i="1"/>
  <c r="M504" i="1"/>
  <c r="M536" i="1"/>
  <c r="M544" i="1"/>
  <c r="M567" i="1"/>
  <c r="M583" i="1"/>
  <c r="M615" i="1"/>
  <c r="M594" i="1"/>
  <c r="M602" i="1"/>
  <c r="M610" i="1"/>
  <c r="M571" i="1"/>
  <c r="M587" i="1"/>
  <c r="M619" i="1"/>
  <c r="M559" i="1"/>
  <c r="M575" i="1"/>
  <c r="M591" i="1"/>
  <c r="M623" i="1"/>
  <c r="M565" i="1"/>
  <c r="M573" i="1"/>
  <c r="M581" i="1"/>
  <c r="M589" i="1"/>
  <c r="M621" i="1"/>
  <c r="M598" i="1"/>
  <c r="M606" i="1"/>
  <c r="M115" i="1"/>
  <c r="M123" i="1"/>
  <c r="M131" i="1"/>
  <c r="M139" i="1"/>
  <c r="M147" i="1"/>
  <c r="M155" i="1"/>
  <c r="M163" i="1"/>
  <c r="M171" i="1"/>
  <c r="M179" i="1"/>
  <c r="M187" i="1"/>
  <c r="M195" i="1"/>
  <c r="M211" i="1"/>
  <c r="M219" i="1"/>
  <c r="M227" i="1"/>
  <c r="M235" i="1"/>
  <c r="M275" i="1"/>
  <c r="M315" i="1"/>
  <c r="M323" i="1"/>
  <c r="M339" i="1"/>
  <c r="M347" i="1"/>
  <c r="M355" i="1"/>
  <c r="M363" i="1"/>
  <c r="M371" i="1"/>
  <c r="M379" i="1"/>
  <c r="M395" i="1"/>
  <c r="M427" i="1"/>
  <c r="M443" i="1"/>
  <c r="M459" i="1"/>
  <c r="M483" i="1"/>
  <c r="M491" i="1"/>
  <c r="M499" i="1"/>
  <c r="M515" i="1"/>
  <c r="M531" i="1"/>
  <c r="M555" i="1"/>
  <c r="M117" i="1"/>
  <c r="M125" i="1"/>
  <c r="M133" i="1"/>
  <c r="M141" i="1"/>
  <c r="M149" i="1"/>
  <c r="M157" i="1"/>
  <c r="M165" i="1"/>
  <c r="M173" i="1"/>
  <c r="M181" i="1"/>
  <c r="M189" i="1"/>
  <c r="M197" i="1"/>
  <c r="M213" i="1"/>
  <c r="M221" i="1"/>
  <c r="M325" i="1"/>
  <c r="M341" i="1"/>
  <c r="M349" i="1"/>
  <c r="M357" i="1"/>
  <c r="M365" i="1"/>
  <c r="M373" i="1"/>
  <c r="M381" i="1"/>
  <c r="M397" i="1"/>
  <c r="M421" i="1"/>
  <c r="M429" i="1"/>
  <c r="M461" i="1"/>
  <c r="M493" i="1"/>
  <c r="M517" i="1"/>
  <c r="M525" i="1"/>
  <c r="M557" i="1"/>
  <c r="M2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258" i="1"/>
  <c r="M266" i="1"/>
  <c r="M282" i="1"/>
  <c r="M290" i="1"/>
  <c r="M298" i="1"/>
  <c r="M306" i="1"/>
  <c r="M386" i="1"/>
  <c r="M410" i="1"/>
  <c r="M418" i="1"/>
  <c r="M434" i="1"/>
  <c r="M450" i="1"/>
  <c r="M466" i="1"/>
  <c r="M506" i="1"/>
  <c r="M538" i="1"/>
  <c r="M546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313" i="1"/>
  <c r="M329" i="1"/>
  <c r="M337" i="1"/>
  <c r="M345" i="1"/>
  <c r="M353" i="1"/>
  <c r="M361" i="1"/>
  <c r="M369" i="1"/>
  <c r="M377" i="1"/>
  <c r="M393" i="1"/>
  <c r="M401" i="1"/>
  <c r="M425" i="1"/>
  <c r="M441" i="1"/>
  <c r="M481" i="1"/>
  <c r="M489" i="1"/>
  <c r="M497" i="1"/>
  <c r="M513" i="1"/>
  <c r="M521" i="1"/>
  <c r="M553" i="1"/>
  <c r="M6" i="1"/>
  <c r="M14" i="1"/>
  <c r="M22" i="1"/>
  <c r="M30" i="1"/>
  <c r="M38" i="1"/>
  <c r="M46" i="1"/>
  <c r="M54" i="1"/>
  <c r="M62" i="1"/>
  <c r="M70" i="1"/>
  <c r="M78" i="1"/>
  <c r="M86" i="1"/>
  <c r="M94" i="1"/>
  <c r="M102" i="1"/>
  <c r="M110" i="1"/>
  <c r="M206" i="1"/>
  <c r="M230" i="1"/>
  <c r="M246" i="1"/>
  <c r="M254" i="1"/>
  <c r="M262" i="1"/>
  <c r="M270" i="1"/>
  <c r="M294" i="1"/>
  <c r="M302" i="1"/>
  <c r="M310" i="1"/>
  <c r="M318" i="1"/>
  <c r="M390" i="1"/>
  <c r="M406" i="1"/>
  <c r="M414" i="1"/>
  <c r="M446" i="1"/>
  <c r="M454" i="1"/>
  <c r="M470" i="1"/>
  <c r="M486" i="1"/>
  <c r="M502" i="1"/>
  <c r="M510" i="1"/>
  <c r="M534" i="1"/>
  <c r="M542" i="1"/>
</calcChain>
</file>

<file path=xl/sharedStrings.xml><?xml version="1.0" encoding="utf-8"?>
<sst xmlns="http://schemas.openxmlformats.org/spreadsheetml/2006/main" count="6137" uniqueCount="114">
  <si>
    <t>id</t>
  </si>
  <si>
    <t>Station</t>
  </si>
  <si>
    <t>Machine</t>
  </si>
  <si>
    <t>S/N</t>
  </si>
  <si>
    <t>Test Time</t>
  </si>
  <si>
    <t>result</t>
  </si>
  <si>
    <t>ErrorCode</t>
  </si>
  <si>
    <t>EventTime</t>
  </si>
  <si>
    <t>M050_Machine_ErrorCode</t>
  </si>
  <si>
    <t>Bay58-1A MLB to MLB Carrier Screw 8x</t>
  </si>
  <si>
    <t>P</t>
  </si>
  <si>
    <t>安全门打开报警</t>
  </si>
  <si>
    <t>安全门打开_后左报警</t>
  </si>
  <si>
    <t>安全门打开_后右报警</t>
  </si>
  <si>
    <t>PLC参数被查看或修改！</t>
  </si>
  <si>
    <t>机台运行</t>
  </si>
  <si>
    <t>Bay58-3A MLB to MLB Carrier Screw 8x</t>
  </si>
  <si>
    <t>锁付2#取螺丝计数真空报警</t>
  </si>
  <si>
    <t>安全门打开_前左报警</t>
  </si>
  <si>
    <t>NG满治具检测_拿料提醒</t>
  </si>
  <si>
    <t>锁付1#供料器缺螺丝报警</t>
  </si>
  <si>
    <t>锁付3#供料器缺螺丝报警</t>
  </si>
  <si>
    <t>安全门打开_前右报警</t>
  </si>
  <si>
    <t>锁付2#供料器缺螺丝报警</t>
  </si>
  <si>
    <t>3#螺丝机锁付NG报警</t>
  </si>
  <si>
    <t>锁付1#取螺丝计数真空报警</t>
  </si>
  <si>
    <t>NG治具检测_拿料提醒</t>
  </si>
  <si>
    <t>紧急停止</t>
  </si>
  <si>
    <t>锁付3#取螺丝计数真空报警</t>
  </si>
  <si>
    <t>锁付3#顶升气缸报警</t>
  </si>
  <si>
    <t>1#螺丝机锁付NG报警</t>
  </si>
  <si>
    <t>NA</t>
  </si>
  <si>
    <t>锁付1#顶升气缸报警</t>
  </si>
  <si>
    <t>运行</t>
    <phoneticPr fontId="1" type="noConversion"/>
  </si>
  <si>
    <t>开始</t>
    <phoneticPr fontId="4" type="noConversion"/>
  </si>
  <si>
    <t>结束</t>
    <phoneticPr fontId="4" type="noConversion"/>
  </si>
  <si>
    <t>时间</t>
    <phoneticPr fontId="4" type="noConversion"/>
  </si>
  <si>
    <t>Week</t>
    <phoneticPr fontId="1" type="noConversion"/>
  </si>
  <si>
    <t>行标签</t>
  </si>
  <si>
    <t>总计</t>
  </si>
  <si>
    <t>求和项:时间</t>
  </si>
  <si>
    <t>列标签</t>
  </si>
  <si>
    <t>ErrorMsg</t>
    <phoneticPr fontId="1" type="noConversion"/>
  </si>
  <si>
    <t>占比</t>
    <phoneticPr fontId="1" type="noConversion"/>
  </si>
  <si>
    <t>累计</t>
    <phoneticPr fontId="1" type="noConversion"/>
  </si>
  <si>
    <t>Spare Part</t>
    <phoneticPr fontId="1" type="noConversion"/>
  </si>
  <si>
    <t>Target</t>
    <phoneticPr fontId="1" type="noConversion"/>
  </si>
  <si>
    <t>实际使用时间</t>
    <phoneticPr fontId="1" type="noConversion"/>
  </si>
  <si>
    <t>开始时间</t>
    <phoneticPr fontId="1" type="noConversion"/>
  </si>
  <si>
    <t>现在时间</t>
    <phoneticPr fontId="1" type="noConversion"/>
  </si>
  <si>
    <t>求和项:时间汇总</t>
  </si>
  <si>
    <t>计数项:开始汇总</t>
  </si>
  <si>
    <t>计数项:开始</t>
  </si>
  <si>
    <t>DT</t>
    <phoneticPr fontId="1" type="noConversion"/>
  </si>
  <si>
    <t>Count</t>
    <phoneticPr fontId="1" type="noConversion"/>
  </si>
  <si>
    <t>MTBF</t>
    <phoneticPr fontId="1" type="noConversion"/>
  </si>
  <si>
    <t>6-2月</t>
  </si>
  <si>
    <t>7-2月</t>
  </si>
  <si>
    <t>8-2月</t>
  </si>
  <si>
    <t>9-2月</t>
  </si>
  <si>
    <t>ErrorMsg</t>
  </si>
  <si>
    <t>Total生产时间</t>
  </si>
  <si>
    <t>Machine 1</t>
  </si>
  <si>
    <t>Machine 2</t>
  </si>
  <si>
    <t>Machine 3</t>
  </si>
  <si>
    <t>DT rate</t>
  </si>
  <si>
    <t>date</t>
  </si>
  <si>
    <t>Target</t>
  </si>
  <si>
    <t>上皮带</t>
  </si>
  <si>
    <t>下皮带</t>
  </si>
  <si>
    <t>Screw Bit 1#</t>
  </si>
  <si>
    <t>Screw Bit 2#</t>
  </si>
  <si>
    <t>Screw Bit 3#</t>
  </si>
  <si>
    <t>Screw Bit 4#</t>
  </si>
  <si>
    <t>Screw Guide Plate1#</t>
  </si>
  <si>
    <t>Screw Guide Plate2#</t>
  </si>
  <si>
    <t>Screw Guide Plate3#</t>
  </si>
  <si>
    <t>Screw Guide Plate4#</t>
  </si>
  <si>
    <t>Screw driver 1#</t>
  </si>
  <si>
    <t>Screw driver 2#</t>
  </si>
  <si>
    <t>Screw driver 3#</t>
  </si>
  <si>
    <t>Screw driver 4#</t>
  </si>
  <si>
    <t>servo motor</t>
  </si>
  <si>
    <t>life cycle</t>
  </si>
  <si>
    <t>开始时间</t>
  </si>
  <si>
    <t>CCD 1 电源线</t>
  </si>
  <si>
    <t>CCD 2 电源线</t>
  </si>
  <si>
    <t>CCD 3 电源线</t>
  </si>
  <si>
    <t>CCD 4 电源线</t>
  </si>
  <si>
    <t>Key part  Life Cycle tracking</t>
  </si>
  <si>
    <t>Consumables part Life Cycle tracking</t>
  </si>
  <si>
    <t>备件名称</t>
  </si>
  <si>
    <t>数量</t>
  </si>
  <si>
    <t>领用人</t>
  </si>
  <si>
    <t>班次</t>
  </si>
  <si>
    <t>线别</t>
  </si>
  <si>
    <t>站位</t>
  </si>
  <si>
    <t>领用时间</t>
  </si>
  <si>
    <t>现在时间</t>
  </si>
  <si>
    <t>使用时间</t>
  </si>
  <si>
    <t xml:space="preserve">lifecycle time </t>
  </si>
  <si>
    <t>WK</t>
  </si>
  <si>
    <t>备注</t>
  </si>
  <si>
    <t>刘松坤</t>
  </si>
  <si>
    <t>白</t>
  </si>
  <si>
    <t>L1</t>
  </si>
  <si>
    <t>M050</t>
  </si>
  <si>
    <t>实际使用时间</t>
  </si>
  <si>
    <t>Target life cycle</t>
  </si>
  <si>
    <t>Equipment ID</t>
  </si>
  <si>
    <t>ASD-P175</t>
  </si>
  <si>
    <t>类型</t>
  </si>
  <si>
    <t>Consumables</t>
  </si>
  <si>
    <t>Key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</si>
</sst>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m/d;@"/>
    <numFmt numFmtId="166" formatCode="yyyy/m/d\ h:mm;@"/>
  </numFmts>
  <fonts count="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b/>
      <sz val="26"/>
      <color theme="1"/>
      <name val="Calibri Light"/>
      <family val="1"/>
      <scheme val="major"/>
    </font>
    <font>
      <b/>
      <sz val="16"/>
      <color theme="1"/>
      <name val="Calibri Light"/>
      <family val="1"/>
      <scheme val="major"/>
    </font>
    <font>
      <sz val="14"/>
      <color theme="1"/>
      <name val="Calibri Light"/>
      <family val="3"/>
      <charset val="134"/>
      <scheme val="major"/>
    </font>
    <font>
      <sz val="11"/>
      <color theme="1"/>
      <name val="Calibri Light"/>
      <family val="3"/>
      <charset val="134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14" fontId="7" fillId="8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" fontId="7" fillId="8" borderId="3" xfId="0" applyNumberFormat="1" applyFont="1" applyFill="1" applyBorder="1" applyAlignment="1">
      <alignment horizontal="center" vertical="center"/>
    </xf>
    <xf numFmtId="20" fontId="8" fillId="0" borderId="3" xfId="0" applyNumberFormat="1" applyFont="1" applyBorder="1" applyAlignment="1">
      <alignment horizontal="left" vertical="center"/>
    </xf>
    <xf numFmtId="0" fontId="0" fillId="0" borderId="3" xfId="0" applyBorder="1">
      <alignment vertical="center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1">
    <dxf>
      <numFmt numFmtId="164" formatCode="0.00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M050 ErrorMsg Trend Chart by machine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Dashboard!$B$6</c:f>
              <c:strCache>
                <c:ptCount val="1"/>
                <c:pt idx="0">
                  <c:v>Consumables part Life Cycle tracking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Dashboard!$C$2:$F$2</c:f>
              <c:numCache>
                <c:formatCode>m/d;@</c:formatCode>
                <c:ptCount val="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</c:numCache>
            </c:numRef>
          </c:cat>
          <c:val>
            <c:numRef>
              <c:f>Dashboard!$C$6:$F$6</c:f>
              <c:numCache>
                <c:formatCode>0.00_ </c:formatCode>
                <c:ptCount val="4"/>
                <c:pt idx="1">
                  <c:v>0.1333333330694586</c:v>
                </c:pt>
                <c:pt idx="2">
                  <c:v>4.3166666489560157</c:v>
                </c:pt>
                <c:pt idx="3">
                  <c:v>18.900000007124618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15-41E3-9700-2B4D17E78CC2}"/>
            </c:ext>
          </c:extLst>
        </c:ser>
        <c:ser>
          <c:idx val="4"/>
          <c:order val="4"/>
          <c:tx>
            <c:strRef>
              <c:f>Dashboard!$B$7</c:f>
              <c:strCache>
                <c:ptCount val="1"/>
                <c:pt idx="0">
                  <c:v>1#螺丝机锁付NG报警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Dashboard!$C$2:$F$2</c:f>
              <c:numCache>
                <c:formatCode>m/d;@</c:formatCode>
                <c:ptCount val="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</c:numCache>
            </c:numRef>
          </c:cat>
          <c:val>
            <c:numRef>
              <c:f>Dashboard!$C$7:$F$7</c:f>
              <c:numCache>
                <c:formatCode>0.00_ </c:formatCode>
                <c:ptCount val="4"/>
                <c:pt idx="0">
                  <c:v>3.4000000089872628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15-41E3-9700-2B4D17E78CC2}"/>
            </c:ext>
          </c:extLst>
        </c:ser>
        <c:ser>
          <c:idx val="5"/>
          <c:order val="5"/>
          <c:tx>
            <c:strRef>
              <c:f>Dashboard!$B$8</c:f>
              <c:strCache>
                <c:ptCount val="1"/>
                <c:pt idx="0">
                  <c:v>锁付1#供料器缺螺丝报警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Dashboard!$C$2:$F$2</c:f>
              <c:numCache>
                <c:formatCode>m/d;@</c:formatCode>
                <c:ptCount val="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</c:numCache>
            </c:numRef>
          </c:cat>
          <c:val>
            <c:numRef>
              <c:f>Dashboard!$C$8:$F$8</c:f>
              <c:numCache>
                <c:formatCode>0.00_ </c:formatCode>
                <c:ptCount val="4"/>
                <c:pt idx="0">
                  <c:v>14.816666651749983</c:v>
                </c:pt>
                <c:pt idx="1">
                  <c:v>2.0666666573379189</c:v>
                </c:pt>
                <c:pt idx="2">
                  <c:v>0.48333333106711507</c:v>
                </c:pt>
                <c:pt idx="3">
                  <c:v>1.2833333294838667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15-41E3-9700-2B4D17E78CC2}"/>
            </c:ext>
          </c:extLst>
        </c:ser>
        <c:ser>
          <c:idx val="6"/>
          <c:order val="6"/>
          <c:tx>
            <c:strRef>
              <c:f>Dashboard!$B$9</c:f>
              <c:strCache>
                <c:ptCount val="1"/>
                <c:pt idx="0">
                  <c:v>锁付3#供料器缺螺丝报警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Dashboard!$C$2:$F$2</c:f>
              <c:numCache>
                <c:formatCode>m/d;@</c:formatCode>
                <c:ptCount val="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</c:numCache>
            </c:numRef>
          </c:cat>
          <c:val>
            <c:numRef>
              <c:f>Dashboard!$C$9:$F$9</c:f>
              <c:numCache>
                <c:formatCode>0.00_ </c:formatCode>
                <c:ptCount val="4"/>
                <c:pt idx="2">
                  <c:v>8.8333333237096667</c:v>
                </c:pt>
                <c:pt idx="3">
                  <c:v>2.1666666597593576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15-41E3-9700-2B4D17E78CC2}"/>
            </c:ext>
          </c:extLst>
        </c:ser>
        <c:ser>
          <c:idx val="7"/>
          <c:order val="7"/>
          <c:tx>
            <c:strRef>
              <c:f>Dashboard!$B$10</c:f>
              <c:strCache>
                <c:ptCount val="1"/>
                <c:pt idx="0">
                  <c:v>锁付1#顶升气缸报警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Dashboard!$C$2:$F$2</c:f>
              <c:numCache>
                <c:formatCode>m/d;@</c:formatCode>
                <c:ptCount val="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</c:numCache>
            </c:numRef>
          </c:cat>
          <c:val>
            <c:numRef>
              <c:f>Dashboard!$C$10:$F$10</c:f>
              <c:numCache>
                <c:formatCode>0.00_ </c:formatCode>
                <c:ptCount val="4"/>
                <c:pt idx="0">
                  <c:v>1.9166666641831398</c:v>
                </c:pt>
                <c:pt idx="1">
                  <c:v>2.4333333363756537</c:v>
                </c:pt>
                <c:pt idx="2">
                  <c:v>1.4166666625533253</c:v>
                </c:pt>
                <c:pt idx="3">
                  <c:v>2.84999999566935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15-41E3-9700-2B4D17E78CC2}"/>
            </c:ext>
          </c:extLst>
        </c:ser>
        <c:ser>
          <c:idx val="9"/>
          <c:order val="9"/>
          <c:tx>
            <c:strRef>
              <c:f>Dashboard!$B$11</c:f>
              <c:strCache>
                <c:ptCount val="1"/>
                <c:pt idx="0">
                  <c:v>锁付2#供料器缺螺丝报警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Dashboard!$C$2:$F$2</c:f>
              <c:numCache>
                <c:formatCode>m/d;@</c:formatCode>
                <c:ptCount val="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</c:numCache>
            </c:numRef>
          </c:cat>
          <c:val>
            <c:numRef>
              <c:f>Dashboard!$C$11:$F$11</c:f>
              <c:numCache>
                <c:formatCode>0.00_ </c:formatCode>
                <c:ptCount val="4"/>
                <c:pt idx="0">
                  <c:v>1.4999999944120646</c:v>
                </c:pt>
                <c:pt idx="2">
                  <c:v>1.7833333311136812</c:v>
                </c:pt>
                <c:pt idx="3">
                  <c:v>0.83333332906477153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15-41E3-9700-2B4D17E78CC2}"/>
            </c:ext>
          </c:extLst>
        </c:ser>
        <c:ser>
          <c:idx val="11"/>
          <c:order val="11"/>
          <c:tx>
            <c:strRef>
              <c:f>Dashboard!$B$13</c:f>
              <c:strCache>
                <c:ptCount val="1"/>
                <c:pt idx="0">
                  <c:v>NG满治具检测_拿料提醒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Dashboard!$C$2:$F$2</c:f>
              <c:numCache>
                <c:formatCode>m/d;@</c:formatCode>
                <c:ptCount val="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</c:numCache>
            </c:numRef>
          </c:cat>
          <c:val>
            <c:numRef>
              <c:f>Dashboard!$C$13:$F$13</c:f>
              <c:numCache>
                <c:formatCode>0.00_ </c:formatCode>
                <c:ptCount val="4"/>
                <c:pt idx="1">
                  <c:v>1.6999999992549419</c:v>
                </c:pt>
                <c:pt idx="3">
                  <c:v>1.333333330694586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15-41E3-9700-2B4D17E78CC2}"/>
            </c:ext>
          </c:extLst>
        </c:ser>
        <c:ser>
          <c:idx val="12"/>
          <c:order val="12"/>
          <c:tx>
            <c:strRef>
              <c:f>Dashboard!$B$14</c:f>
              <c:strCache>
                <c:ptCount val="1"/>
                <c:pt idx="0">
                  <c:v>紧急停止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Dashboard!$C$2:$F$2</c:f>
              <c:numCache>
                <c:formatCode>m/d;@</c:formatCode>
                <c:ptCount val="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</c:numCache>
            </c:numRef>
          </c:cat>
          <c:val>
            <c:numRef>
              <c:f>Dashboard!$C$14:$F$14</c:f>
              <c:numCache>
                <c:formatCode>0.00_ </c:formatCode>
                <c:ptCount val="4"/>
                <c:pt idx="1">
                  <c:v>2.5833333295304328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15-41E3-9700-2B4D17E78CC2}"/>
            </c:ext>
          </c:extLst>
        </c:ser>
        <c:ser>
          <c:idx val="13"/>
          <c:order val="13"/>
          <c:tx>
            <c:strRef>
              <c:f>Dashboard!$B$16</c:f>
              <c:strCache>
                <c:ptCount val="1"/>
                <c:pt idx="0">
                  <c:v>3#螺丝机锁付NG报警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Dashboard!$C$2:$F$2</c:f>
              <c:numCache>
                <c:formatCode>m/d;@</c:formatCode>
                <c:ptCount val="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</c:numCache>
            </c:numRef>
          </c:cat>
          <c:val>
            <c:numRef>
              <c:f>Dashboard!$C$16:$F$16</c:f>
              <c:numCache>
                <c:formatCode>0.00_ </c:formatCode>
                <c:ptCount val="4"/>
                <c:pt idx="0">
                  <c:v>0.69999999599531293</c:v>
                </c:pt>
                <c:pt idx="1">
                  <c:v>5.0000001210719347E-2</c:v>
                </c:pt>
                <c:pt idx="3">
                  <c:v>0.90000000083819032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15-41E3-9700-2B4D17E78CC2}"/>
            </c:ext>
          </c:extLst>
        </c:ser>
        <c:ser>
          <c:idx val="16"/>
          <c:order val="16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Dashboard!$C$2:$F$2</c:f>
              <c:numCache>
                <c:formatCode>m/d;@</c:formatCode>
                <c:ptCount val="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</c:numCache>
            </c:numRef>
          </c:cat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715-41E3-9700-2B4D17E78CC2}"/>
            </c:ext>
          </c:extLst>
        </c:ser>
        <c:ser>
          <c:idx val="17"/>
          <c:order val="17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Dashboard!$C$2:$F$2</c:f>
              <c:numCache>
                <c:formatCode>m/d;@</c:formatCode>
                <c:ptCount val="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</c:numCache>
            </c:numRef>
          </c:cat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715-41E3-9700-2B4D17E78CC2}"/>
            </c:ext>
          </c:extLst>
        </c:ser>
        <c:ser>
          <c:idx val="18"/>
          <c:order val="18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Dashboard!$C$2:$F$2</c:f>
              <c:numCache>
                <c:formatCode>m/d;@</c:formatCode>
                <c:ptCount val="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</c:numCache>
            </c:numRef>
          </c:cat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715-41E3-9700-2B4D17E7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2851327"/>
        <c:axId val="4928459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Dashboard!$B$3</c15:sqref>
                        </c15:formulaRef>
                      </c:ext>
                    </c:extLst>
                    <c:strCache>
                      <c:ptCount val="1"/>
                      <c:pt idx="0">
                        <c:v>安全门打开报警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2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A397-4004-BF85-6D7437D520D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Dashboard!$C$2:$F$2</c15:sqref>
                        </c15:formulaRef>
                      </c:ext>
                    </c:extLst>
                    <c:numCache>
                      <c:formatCode>m/d;@</c:formatCode>
                      <c:ptCount val="4"/>
                      <c:pt idx="0">
                        <c:v>44963</c:v>
                      </c:pt>
                      <c:pt idx="1">
                        <c:v>44964</c:v>
                      </c:pt>
                      <c:pt idx="2">
                        <c:v>44965</c:v>
                      </c:pt>
                      <c:pt idx="3">
                        <c:v>44966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Dashboard!$C$3:$F$3</c15:sqref>
                        </c15:formulaRef>
                      </c:ext>
                    </c:extLst>
                    <c:numCache>
                      <c:formatCode>0.00_ </c:formatCode>
                      <c:ptCount val="4"/>
                      <c:pt idx="0">
                        <c:v>19.383333338191733</c:v>
                      </c:pt>
                      <c:pt idx="1">
                        <c:v>43.86666668462567</c:v>
                      </c:pt>
                      <c:pt idx="2">
                        <c:v>54.149999991059303</c:v>
                      </c:pt>
                      <c:pt idx="3">
                        <c:v>40.833333344198763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15-41E3-9700-2B4D17E78CC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Dashboard!$B$4</c15:sqref>
                        </c15:formulaRef>
                      </c:ext>
                    </c:extLst>
                    <c:strCache>
                      <c:ptCount val="1"/>
                      <c:pt idx="0">
                        <c:v>PLC参数被查看或修改！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Dashboard!$C$2:$F$2</c15:sqref>
                        </c15:formulaRef>
                      </c:ext>
                    </c:extLst>
                    <c:numCache>
                      <c:formatCode>m/d;@</c:formatCode>
                      <c:ptCount val="4"/>
                      <c:pt idx="0">
                        <c:v>44963</c:v>
                      </c:pt>
                      <c:pt idx="1">
                        <c:v>44964</c:v>
                      </c:pt>
                      <c:pt idx="2">
                        <c:v>44965</c:v>
                      </c:pt>
                      <c:pt idx="3">
                        <c:v>44966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Dashboard!$C$4:$F$4</c15:sqref>
                        </c15:formulaRef>
                      </c:ext>
                    </c:extLst>
                    <c:numCache>
                      <c:formatCode>0.00_ </c:formatCode>
                      <c:ptCount val="4"/>
                      <c:pt idx="0">
                        <c:v>34.78333332343027</c:v>
                      </c:pt>
                      <c:pt idx="1">
                        <c:v>22.283333335071802</c:v>
                      </c:pt>
                      <c:pt idx="2">
                        <c:v>17.166666656266898</c:v>
                      </c:pt>
                      <c:pt idx="3">
                        <c:v>4.1166666650678962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715-41E3-9700-2B4D17E78CC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Dashboard!$B$5</c15:sqref>
                        </c15:formulaRef>
                      </c:ext>
                    </c:extLst>
                    <c:strCache>
                      <c:ptCount val="1"/>
                      <c:pt idx="0">
                        <c:v>NG治具检测_拿料提醒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Dashboard!$C$2:$F$2</c15:sqref>
                        </c15:formulaRef>
                      </c:ext>
                    </c:extLst>
                    <c:numCache>
                      <c:formatCode>m/d;@</c:formatCode>
                      <c:ptCount val="4"/>
                      <c:pt idx="0">
                        <c:v>44963</c:v>
                      </c:pt>
                      <c:pt idx="1">
                        <c:v>44964</c:v>
                      </c:pt>
                      <c:pt idx="2">
                        <c:v>44965</c:v>
                      </c:pt>
                      <c:pt idx="3">
                        <c:v>44966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Dashboard!$C$5:$F$5</c15:sqref>
                        </c15:formulaRef>
                      </c:ext>
                    </c:extLst>
                    <c:numCache>
                      <c:formatCode>0.00_ </c:formatCode>
                      <c:ptCount val="4"/>
                      <c:pt idx="0">
                        <c:v>1.9833333254791796</c:v>
                      </c:pt>
                      <c:pt idx="1">
                        <c:v>24.733333331532776</c:v>
                      </c:pt>
                      <c:pt idx="2">
                        <c:v>4.5833333360496908</c:v>
                      </c:pt>
                      <c:pt idx="3">
                        <c:v>1.9166666746605188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715-41E3-9700-2B4D17E78CC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Dashboard!$R$33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Dashboard!$C$2:$F$2</c15:sqref>
                        </c15:formulaRef>
                      </c:ext>
                    </c:extLst>
                    <c:numCache>
                      <c:formatCode>m/d;@</c:formatCode>
                      <c:ptCount val="4"/>
                      <c:pt idx="0">
                        <c:v>44963</c:v>
                      </c:pt>
                      <c:pt idx="1">
                        <c:v>44964</c:v>
                      </c:pt>
                      <c:pt idx="2">
                        <c:v>44965</c:v>
                      </c:pt>
                      <c:pt idx="3">
                        <c:v>44966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Dashboard!$S$33:$V$33</c15:sqref>
                        </c15:formulaRef>
                      </c:ext>
                    </c:extLst>
                    <c:numCache>
                      <c:formatCode>0.00_ 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15-41E3-9700-2B4D17E78CC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Dashboard!$B$12</c15:sqref>
                        </c15:formulaRef>
                      </c:ext>
                    </c:extLst>
                    <c:strCache>
                      <c:ptCount val="1"/>
                      <c:pt idx="0">
                        <c:v>安全门打开_后右报警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Dashboard!$C$2:$F$2</c15:sqref>
                        </c15:formulaRef>
                      </c:ext>
                    </c:extLst>
                    <c:numCache>
                      <c:formatCode>m/d;@</c:formatCode>
                      <c:ptCount val="4"/>
                      <c:pt idx="0">
                        <c:v>44963</c:v>
                      </c:pt>
                      <c:pt idx="1">
                        <c:v>44964</c:v>
                      </c:pt>
                      <c:pt idx="2">
                        <c:v>44965</c:v>
                      </c:pt>
                      <c:pt idx="3">
                        <c:v>44966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Dashboard!$C$12:$F$12</c15:sqref>
                        </c15:formulaRef>
                      </c:ext>
                    </c:extLst>
                    <c:numCache>
                      <c:formatCode>0.00_ </c:formatCode>
                      <c:ptCount val="4"/>
                      <c:pt idx="0">
                        <c:v>0.54999999236315489</c:v>
                      </c:pt>
                      <c:pt idx="1">
                        <c:v>3.1333333428483456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715-41E3-9700-2B4D17E78CC2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Dashboard!$B$17</c15:sqref>
                        </c15:formulaRef>
                      </c:ext>
                    </c:extLst>
                    <c:strCache>
                      <c:ptCount val="1"/>
                      <c:pt idx="0">
                        <c:v>安全门打开_前左报警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Dashboard!$C$2:$F$2</c15:sqref>
                        </c15:formulaRef>
                      </c:ext>
                    </c:extLst>
                    <c:numCache>
                      <c:formatCode>m/d;@</c:formatCode>
                      <c:ptCount val="4"/>
                      <c:pt idx="0">
                        <c:v>44963</c:v>
                      </c:pt>
                      <c:pt idx="1">
                        <c:v>44964</c:v>
                      </c:pt>
                      <c:pt idx="2">
                        <c:v>44965</c:v>
                      </c:pt>
                      <c:pt idx="3">
                        <c:v>44966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Dashboard!$C$17:$F$17</c15:sqref>
                        </c15:formulaRef>
                      </c:ext>
                    </c:extLst>
                    <c:numCache>
                      <c:formatCode>0.00_ </c:formatCode>
                      <c:ptCount val="4"/>
                      <c:pt idx="0">
                        <c:v>0.1333333330694586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715-41E3-9700-2B4D17E78CC2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Dashboard!$B$18</c15:sqref>
                        </c15:formulaRef>
                      </c:ext>
                    </c:extLst>
                    <c:strCache>
                      <c:ptCount val="1"/>
                      <c:pt idx="0">
                        <c:v>安全门打开_前右报警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Dashboard!$C$2:$F$2</c15:sqref>
                        </c15:formulaRef>
                      </c:ext>
                    </c:extLst>
                    <c:numCache>
                      <c:formatCode>m/d;@</c:formatCode>
                      <c:ptCount val="4"/>
                      <c:pt idx="0">
                        <c:v>44963</c:v>
                      </c:pt>
                      <c:pt idx="1">
                        <c:v>44964</c:v>
                      </c:pt>
                      <c:pt idx="2">
                        <c:v>44965</c:v>
                      </c:pt>
                      <c:pt idx="3">
                        <c:v>44966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Dashboard!$C$18:$F$18</c15:sqref>
                        </c15:formulaRef>
                      </c:ext>
                    </c:extLst>
                    <c:numCache>
                      <c:formatCode>0.00_ </c:formatCode>
                      <c:ptCount val="4"/>
                      <c:pt idx="1">
                        <c:v>8.3333331858739257E-2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715-41E3-9700-2B4D17E78CC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0"/>
          <c:order val="19"/>
          <c:tx>
            <c:strRef>
              <c:f>Dashboard!$B$21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Dashboard!$C$21:$F$21</c:f>
              <c:numCache>
                <c:formatCode>0.00%</c:formatCode>
                <c:ptCount val="4"/>
                <c:pt idx="0">
                  <c:v>3.5211640177294612E-2</c:v>
                </c:pt>
                <c:pt idx="1">
                  <c:v>1.9126984124471034E-2</c:v>
                </c:pt>
                <c:pt idx="2">
                  <c:v>2.6719576662539372E-2</c:v>
                </c:pt>
                <c:pt idx="3">
                  <c:v>4.3439153415550082E-2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7-4405-8FE2-26DBFBBFD8A6}"/>
            </c:ext>
          </c:extLst>
        </c:ser>
        <c:ser>
          <c:idx val="21"/>
          <c:order val="20"/>
          <c:tx>
            <c:strRef>
              <c:f>Dashboard!$B$22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Dashboard!$C$22:$F$22</c:f>
              <c:numCache>
                <c:formatCode>0%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7-4405-8FE2-26DBFBBF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952704"/>
        <c:axId val="464992800"/>
      </c:lineChart>
      <c:dateAx>
        <c:axId val="492851327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5919"/>
        <c:crosses val="autoZero"/>
        <c:auto val="1"/>
        <c:lblOffset val="100"/>
        <c:baseTimeUnit val="days"/>
      </c:dateAx>
      <c:valAx>
        <c:axId val="492845919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1327"/>
        <c:crosses val="autoZero"/>
        <c:crossBetween val="between"/>
      </c:valAx>
      <c:valAx>
        <c:axId val="464992800"/>
        <c:scaling>
          <c:orientation val="minMax"/>
          <c:max val="7.5000000000000011E-2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52704"/>
        <c:crosses val="max"/>
        <c:crossBetween val="between"/>
      </c:valAx>
      <c:catAx>
        <c:axId val="426952704"/>
        <c:scaling>
          <c:orientation val="minMax"/>
        </c:scaling>
        <c:delete val="1"/>
        <c:axPos val="b"/>
        <c:majorTickMark val="out"/>
        <c:minorTickMark val="none"/>
        <c:tickLblPos val="nextTo"/>
        <c:crossAx val="464992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72959281475789"/>
          <c:y val="0.81724960429183124"/>
          <c:w val="0.76750426887645784"/>
          <c:h val="0.15209675715077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MTTR(Min) Trend Chart by machine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Dashboard!$K$21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Dashboard!$L$20:$O$20</c:f>
              <c:numCache>
                <c:formatCode>m/d;@</c:formatCode>
                <c:ptCount val="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</c:numCache>
            </c:numRef>
          </c:cat>
          <c:val>
            <c:numRef>
              <c:f>Dashboard!$L$21:$O$21</c:f>
              <c:numCache>
                <c:formatCode>0.00_ </c:formatCode>
                <c:ptCount val="4"/>
                <c:pt idx="0">
                  <c:v>6.6666666325181723</c:v>
                </c:pt>
                <c:pt idx="1">
                  <c:v>9.9833333410788327</c:v>
                </c:pt>
                <c:pt idx="2">
                  <c:v>3.1999999936670065</c:v>
                </c:pt>
                <c:pt idx="3">
                  <c:v>5.9166666562668979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3-4EB7-821D-39D21F3EB7DE}"/>
            </c:ext>
          </c:extLst>
        </c:ser>
        <c:ser>
          <c:idx val="2"/>
          <c:order val="2"/>
          <c:tx>
            <c:strRef>
              <c:f>Dashboard!$K$23</c:f>
              <c:strCache>
                <c:ptCount val="1"/>
                <c:pt idx="0">
                  <c:v>MTBF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Dashboard!$L$20:$O$20</c:f>
              <c:numCache>
                <c:formatCode>m/d;@</c:formatCode>
                <c:ptCount val="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</c:numCache>
            </c:numRef>
          </c:cat>
          <c:val>
            <c:numRef>
              <c:f>Dashboard!$L$23:$O$23</c:f>
              <c:numCache>
                <c:formatCode>0.00</c:formatCode>
                <c:ptCount val="4"/>
                <c:pt idx="0">
                  <c:v>0.39215686073636308</c:v>
                </c:pt>
                <c:pt idx="1">
                  <c:v>1.2479166676348541</c:v>
                </c:pt>
                <c:pt idx="2">
                  <c:v>1.5999999968335032</c:v>
                </c:pt>
                <c:pt idx="3">
                  <c:v>1.1833333312533796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3-4EB7-821D-39D21F3EB7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662160"/>
        <c:axId val="8655088"/>
      </c:barChart>
      <c:lineChart>
        <c:grouping val="standard"/>
        <c:varyColors val="0"/>
        <c:ser>
          <c:idx val="1"/>
          <c:order val="1"/>
          <c:tx>
            <c:strRef>
              <c:f>Dashboard!$K$22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Dashboard!$L$20:$O$20</c:f>
              <c:numCache>
                <c:formatCode>m/d;@</c:formatCode>
                <c:ptCount val="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</c:numCache>
            </c:numRef>
          </c:cat>
          <c:val>
            <c:numRef>
              <c:f>Dashboard!$L$22:$O$22</c:f>
              <c:numCache>
                <c:formatCode>0.00_ </c:formatCode>
                <c:ptCount val="4"/>
                <c:pt idx="0">
                  <c:v>17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3-4EB7-821D-39D21F3E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641568"/>
        <c:axId val="1311627424"/>
      </c:lineChart>
      <c:dateAx>
        <c:axId val="86621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088"/>
        <c:crosses val="autoZero"/>
        <c:auto val="1"/>
        <c:lblOffset val="100"/>
        <c:baseTimeUnit val="days"/>
      </c:dateAx>
      <c:valAx>
        <c:axId val="86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160"/>
        <c:crosses val="autoZero"/>
        <c:crossBetween val="between"/>
      </c:valAx>
      <c:valAx>
        <c:axId val="13116274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41568"/>
        <c:crosses val="max"/>
        <c:crossBetween val="between"/>
      </c:valAx>
      <c:dateAx>
        <c:axId val="1311641568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311627424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M050</a:t>
            </a:r>
            <a:r>
              <a:rPr lang="en-US" altLang="zh-CN" baseline="0"/>
              <a:t> DT rateDT tracking chart by equipment 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Dashboard!$B$25</c:f>
              <c:strCache>
                <c:ptCount val="1"/>
                <c:pt idx="0">
                  <c:v>Machine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Dashboard!$C$24:$F$24</c:f>
              <c:numCache>
                <c:formatCode>m/d;@</c:formatCode>
                <c:ptCount val="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</c:numCache>
            </c:numRef>
          </c:cat>
          <c:val>
            <c:numRef>
              <c:f>Dashboard!$C$25:$F$25</c:f>
              <c:numCache>
                <c:formatCode>0.00%</c:formatCode>
                <c:ptCount val="4"/>
                <c:pt idx="0">
                  <c:v>3.5211640177294612E-2</c:v>
                </c:pt>
                <c:pt idx="1">
                  <c:v>1.9126984124471034E-2</c:v>
                </c:pt>
                <c:pt idx="2">
                  <c:v>2.6719576662539372E-2</c:v>
                </c:pt>
                <c:pt idx="3">
                  <c:v>4.3439153415550082E-2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8-47DA-A415-9DE153601C5B}"/>
            </c:ext>
          </c:extLst>
        </c:ser>
        <c:ser>
          <c:idx val="1"/>
          <c:order val="1"/>
          <c:tx>
            <c:strRef>
              <c:f>Dashboard!$B$26</c:f>
              <c:strCache>
                <c:ptCount val="1"/>
                <c:pt idx="0">
                  <c:v>Machine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Dashboard!$C$24:$F$24</c:f>
              <c:numCache>
                <c:formatCode>m/d;@</c:formatCode>
                <c:ptCount val="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</c:numCache>
            </c:numRef>
          </c:cat>
          <c:val>
            <c:numRef>
              <c:f>Dashboard!$C$26:$F$26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8-47DA-A415-9DE153601C5B}"/>
            </c:ext>
          </c:extLst>
        </c:ser>
        <c:ser>
          <c:idx val="2"/>
          <c:order val="2"/>
          <c:tx>
            <c:strRef>
              <c:f>Dashboard!$B$27</c:f>
              <c:strCache>
                <c:ptCount val="1"/>
                <c:pt idx="0">
                  <c:v>Machine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Dashboard!$C$24:$F$24</c:f>
              <c:numCache>
                <c:formatCode>m/d;@</c:formatCode>
                <c:ptCount val="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</c:numCache>
            </c:numRef>
          </c:cat>
          <c:val>
            <c:numRef>
              <c:f>Dashboard!$C$27:$F$27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8-47DA-A415-9DE153601C5B}"/>
            </c:ext>
          </c:extLst>
        </c:ser>
        <c:ser>
          <c:idx val="3"/>
          <c:order val="3"/>
          <c:tx>
            <c:strRef>
              <c:f>Dashboard!$B$28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Dashboard!$C$24:$F$24</c:f>
              <c:numCache>
                <c:formatCode>m/d;@</c:formatCode>
                <c:ptCount val="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</c:numCache>
            </c:numRef>
          </c:cat>
          <c:val>
            <c:numRef>
              <c:f>Dashboard!$C$28:$F$28</c:f>
              <c:numCache>
                <c:formatCode>0%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48-47DA-A415-9DE153601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543903"/>
        <c:axId val="931544319"/>
      </c:lineChart>
      <c:dateAx>
        <c:axId val="93154390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44319"/>
        <c:crosses val="autoZero"/>
        <c:auto val="1"/>
        <c:lblOffset val="100"/>
        <c:baseTimeUnit val="days"/>
      </c:dateAx>
      <c:valAx>
        <c:axId val="9315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4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Consumables Life Cycle tracking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'Spare part'!$E$7</c:f>
              <c:strCache>
                <c:ptCount val="1"/>
                <c:pt idx="0">
                  <c:v>实际使用时间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'Spare part'!$B$8:$B$15</c:f>
              <c:strCache>
                <c:ptCount val="8"/>
                <c:pt idx="0">
                  <c:v>Screw Bit 1#</c:v>
                </c:pt>
                <c:pt idx="1">
                  <c:v>Screw Bit 2#</c:v>
                </c:pt>
                <c:pt idx="2">
                  <c:v>Screw Bit 3#</c:v>
                </c:pt>
                <c:pt idx="3">
                  <c:v>Screw Bit 4#</c:v>
                </c:pt>
                <c:pt idx="4">
                  <c:v>Screw Guide Plate1#</c:v>
                </c:pt>
                <c:pt idx="5">
                  <c:v>Screw Guide Plate2#</c:v>
                </c:pt>
                <c:pt idx="6">
                  <c:v>Screw Guide Plate3#</c:v>
                </c:pt>
                <c:pt idx="7">
                  <c:v>Screw Guide Plate4#</c:v>
                </c:pt>
              </c:strCache>
            </c:strRef>
          </c:cat>
          <c:val>
            <c:numRef>
              <c:f>'Spare part'!$E$8:$E$15</c:f>
              <c:numCache>
                <c:formatCode>0.00</c:formatCode>
                <c:ptCount val="8"/>
                <c:pt idx="0">
                  <c:v>11.662697337960708</c:v>
                </c:pt>
                <c:pt idx="1">
                  <c:v>12.662697337960708</c:v>
                </c:pt>
                <c:pt idx="2">
                  <c:v>12.662697337960708</c:v>
                </c:pt>
                <c:pt idx="3">
                  <c:v>12.662697337960708</c:v>
                </c:pt>
                <c:pt idx="4">
                  <c:v>13.246030671296467</c:v>
                </c:pt>
                <c:pt idx="5">
                  <c:v>13.246030671296467</c:v>
                </c:pt>
                <c:pt idx="6">
                  <c:v>13.246030671296467</c:v>
                </c:pt>
                <c:pt idx="7">
                  <c:v>13.246030671296467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0-44A4-832C-CEF54F77826B}"/>
            </c:ext>
          </c:extLst>
        </c:ser>
        <c:ser>
          <c:idx val="1"/>
          <c:order val="1"/>
          <c:tx>
            <c:strRef>
              <c:f>'Spare part'!$F$7</c:f>
              <c:strCache>
                <c:ptCount val="1"/>
                <c:pt idx="0">
                  <c:v>Target life cycle</c:v>
                </c:pt>
              </c:strCache>
            </c:strRef>
          </c:tx>
          <c:spPr>
            <a:noFill/>
            <a:ln w="19050">
              <a:solidFill>
                <a:srgbClr val="FF0000"/>
              </a:solidFill>
              <a:round/>
            </a:ln>
            <a:effectLst/>
          </c:spPr>
          <c:invertIfNegative val="0"/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'Spare part'!$B$8:$B$15</c:f>
              <c:strCache>
                <c:ptCount val="8"/>
                <c:pt idx="0">
                  <c:v>Screw Bit 1#</c:v>
                </c:pt>
                <c:pt idx="1">
                  <c:v>Screw Bit 2#</c:v>
                </c:pt>
                <c:pt idx="2">
                  <c:v>Screw Bit 3#</c:v>
                </c:pt>
                <c:pt idx="3">
                  <c:v>Screw Bit 4#</c:v>
                </c:pt>
                <c:pt idx="4">
                  <c:v>Screw Guide Plate1#</c:v>
                </c:pt>
                <c:pt idx="5">
                  <c:v>Screw Guide Plate2#</c:v>
                </c:pt>
                <c:pt idx="6">
                  <c:v>Screw Guide Plate3#</c:v>
                </c:pt>
                <c:pt idx="7">
                  <c:v>Screw Guide Plate4#</c:v>
                </c:pt>
              </c:strCache>
            </c:strRef>
          </c:cat>
          <c:val>
            <c:numRef>
              <c:f>'Spare part'!$F$8:$F$15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0-44A4-832C-CEF54F778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3"/>
        <c:overlap val="100"/>
        <c:axId val="337726303"/>
        <c:axId val="337716319"/>
      </c:barChart>
      <c:catAx>
        <c:axId val="33772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16319"/>
        <c:crosses val="autoZero"/>
        <c:auto val="1"/>
        <c:lblAlgn val="ctr"/>
        <c:lblOffset val="100"/>
        <c:noMultiLvlLbl val="0"/>
      </c:catAx>
      <c:valAx>
        <c:axId val="3377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263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M050 ErrorMsg tracking chart by Error code type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3D4C56AA-CC5F-4B39-9268-BA70CA784DD1}">
          <cx:tx>
            <cx:txData>
              <cx:f>_xlchart.v1.1</cx:f>
              <cx:v>总计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B916BE9E-AFBC-4383-B68F-E234039B2EA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481854</xdr:colOff>
      <xdr:row>50</xdr:row>
      <xdr:rowOff>119900</xdr:rowOff>
    </xdr:from>
    <xdr:to>
      <xdr:col>15</xdr:col>
      <xdr:colOff>347384</xdr:colOff>
      <xdr:row>72</xdr:row>
      <xdr:rowOff>22410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13342AD1-3E1D-905B-CC04-A5C5D7D8D2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7479" y="9644900"/>
              <a:ext cx="6075830" cy="4093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481854</xdr:colOff>
      <xdr:row>27</xdr:row>
      <xdr:rowOff>95810</xdr:rowOff>
    </xdr:from>
    <xdr:to>
      <xdr:col>16</xdr:col>
      <xdr:colOff>338139</xdr:colOff>
      <xdr:row>48</xdr:row>
      <xdr:rowOff>59391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2D57B42-30BA-C995-2B03-05F932252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598499</xdr:colOff>
      <xdr:row>51</xdr:row>
      <xdr:rowOff>117181</xdr:rowOff>
    </xdr:from>
    <xdr:to>
      <xdr:col>8</xdr:col>
      <xdr:colOff>127852</xdr:colOff>
      <xdr:row>71</xdr:row>
      <xdr:rowOff>124865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041DC59-AA91-8C0C-D917-D970A6329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573102</xdr:colOff>
      <xdr:row>49</xdr:row>
      <xdr:rowOff>148079</xdr:rowOff>
    </xdr:from>
    <xdr:to>
      <xdr:col>7</xdr:col>
      <xdr:colOff>605120</xdr:colOff>
      <xdr:row>52</xdr:row>
      <xdr:rowOff>92050</xdr:rowOff>
    </xdr:to>
    <xdr:sp macro="" textlink="">
      <xdr:nvSpPr>
        <xdr:cNvPr id="4" name="对话气泡: 矩形 3">
          <a:extLst>
            <a:ext uri="{FF2B5EF4-FFF2-40B4-BE49-F238E27FC236}">
              <a16:creationId xmlns:a16="http://schemas.microsoft.com/office/drawing/2014/main" id="{06D5D198-72D1-7222-0159-AC99CA674443}"/>
            </a:ext>
          </a:extLst>
        </xdr:cNvPr>
        <xdr:cNvSpPr/>
      </xdr:nvSpPr>
      <xdr:spPr>
        <a:xfrm>
          <a:off x="6142426" y="8933491"/>
          <a:ext cx="1690488" cy="481853"/>
        </a:xfrm>
        <a:prstGeom prst="wedgeRectCallout">
          <a:avLst>
            <a:gd name="adj1" fmla="val -1391"/>
            <a:gd name="adj2" fmla="val 1694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点击柱形图可显示</a:t>
          </a:r>
          <a:r>
            <a:rPr lang="en-US" altLang="zh-CN" sz="1100"/>
            <a:t>DT</a:t>
          </a:r>
          <a:r>
            <a:rPr lang="zh-CN" altLang="en-US" sz="1100"/>
            <a:t>明细时间，次数和</a:t>
          </a:r>
          <a:r>
            <a:rPr lang="en-US" altLang="zh-CN" sz="1100"/>
            <a:t>MTBF</a:t>
          </a:r>
          <a:endParaRPr lang="zh-CN" altLang="en-US" sz="1100"/>
        </a:p>
      </xdr:txBody>
    </xdr:sp>
    <xdr:clientData/>
  </xdr:twoCellAnchor>
  <xdr:twoCellAnchor>
    <xdr:from>
      <xdr:col>0</xdr:col>
      <xdr:colOff>375396</xdr:colOff>
      <xdr:row>29</xdr:row>
      <xdr:rowOff>1121</xdr:rowOff>
    </xdr:from>
    <xdr:to>
      <xdr:col>7</xdr:col>
      <xdr:colOff>369794</xdr:colOff>
      <xdr:row>48</xdr:row>
      <xdr:rowOff>123264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2B1700-777F-33F3-9F36-032B088BB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647701</xdr:colOff>
      <xdr:row>15</xdr:row>
      <xdr:rowOff>142875</xdr:rowOff>
    </xdr:from>
    <xdr:to>
      <xdr:col>5</xdr:col>
      <xdr:colOff>581025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E98B71-CCB6-49EA-8C16-CAA4FED42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Kang" refreshedDate="44972.523905092596" createdVersion="8" refreshedVersion="8" minRefreshableVersion="3" recordCount="1463" xr:uid="{D0B5C275-A8DB-4297-9747-88F52B8A9034}">
  <cacheSource type="worksheet">
    <worksheetSource ref="A1:N1048576" sheet="Log"/>
  </cacheSource>
  <cacheFields count="17">
    <cacheField name="id" numFmtId="0">
      <sharedItems containsString="0" containsBlank="1" containsNumber="1" containsInteger="1" minValue="97908080" maxValue="98405291"/>
    </cacheField>
    <cacheField name="Station" numFmtId="0">
      <sharedItems containsBlank="1"/>
    </cacheField>
    <cacheField name="Machine" numFmtId="0">
      <sharedItems containsBlank="1"/>
    </cacheField>
    <cacheField name="S/N" numFmtId="0">
      <sharedItems containsString="0" containsBlank="1" containsNumber="1" containsInteger="1" minValue="1.33197685298036E+17" maxValue="1.3320413688822899E+17"/>
    </cacheField>
    <cacheField name="Test Time" numFmtId="0">
      <sharedItems containsNonDate="0" containsDate="1" containsString="0" containsBlank="1" minDate="2023-02-02T07:42:09" maxDate="2023-02-09T18:54:48" count="1457">
        <d v="2023-02-02T07:42:09"/>
        <d v="2023-02-02T07:42:24"/>
        <d v="2023-02-02T08:02:54"/>
        <d v="2023-02-02T08:26:19"/>
        <d v="2023-02-02T08:26:27"/>
        <d v="2023-02-02T08:27:39"/>
        <d v="2023-02-02T08:30:43"/>
        <d v="2023-02-02T08:34:09"/>
        <d v="2023-02-02T08:34:29"/>
        <d v="2023-02-02T08:34:52"/>
        <d v="2023-02-02T08:40:25"/>
        <d v="2023-02-02T08:57:26"/>
        <d v="2023-02-02T09:08:21"/>
        <d v="2023-02-02T09:08:54"/>
        <d v="2023-02-02T09:18:05"/>
        <d v="2023-02-02T09:18:48"/>
        <d v="2023-02-02T09:24:52"/>
        <d v="2023-02-02T09:25:07"/>
        <d v="2023-02-02T09:27:52"/>
        <d v="2023-02-02T09:28:15"/>
        <d v="2023-02-02T09:30:25"/>
        <d v="2023-02-02T09:31:17"/>
        <d v="2023-02-02T09:31:53"/>
        <d v="2023-02-02T09:32:10"/>
        <d v="2023-02-02T09:34:30"/>
        <d v="2023-02-02T09:35:00"/>
        <d v="2023-02-02T09:35:53"/>
        <d v="2023-02-02T09:36:31"/>
        <d v="2023-02-02T09:37:46"/>
        <d v="2023-02-02T09:37:58"/>
        <d v="2023-02-02T09:38:30"/>
        <d v="2023-02-02T09:39:00"/>
        <d v="2023-02-02T09:39:40"/>
        <d v="2023-02-02T09:39:47"/>
        <d v="2023-02-02T09:40:19"/>
        <d v="2023-02-02T09:41:35"/>
        <d v="2023-02-02T09:42:01"/>
        <d v="2023-02-02T09:42:12"/>
        <d v="2023-02-02T09:42:24"/>
        <d v="2023-02-02T09:42:39"/>
        <d v="2023-02-02T09:42:48"/>
        <d v="2023-02-02T09:44:50"/>
        <d v="2023-02-02T09:45:04"/>
        <d v="2023-02-02T09:45:36"/>
        <d v="2023-02-02T09:45:40"/>
        <d v="2023-02-02T09:46:05"/>
        <d v="2023-02-02T09:46:07"/>
        <d v="2023-02-02T09:46:19"/>
        <d v="2023-02-02T09:46:23"/>
        <d v="2023-02-02T09:46:30"/>
        <d v="2023-02-02T09:46:36"/>
        <d v="2023-02-02T09:48:01"/>
        <d v="2023-02-02T09:48:40"/>
        <d v="2023-02-02T09:49:00"/>
        <d v="2023-02-02T09:49:38"/>
        <d v="2023-02-02T09:51:20"/>
        <d v="2023-02-02T09:51:21"/>
        <d v="2023-02-02T09:51:29"/>
        <d v="2023-02-02T09:51:35"/>
        <d v="2023-02-02T09:52:46"/>
        <d v="2023-02-02T09:52:53"/>
        <d v="2023-02-02T09:52:57"/>
        <d v="2023-02-02T09:53:05"/>
        <d v="2023-02-02T09:53:15"/>
        <d v="2023-02-02T09:53:18"/>
        <d v="2023-02-02T09:53:26"/>
        <d v="2023-02-02T09:53:41"/>
        <d v="2023-02-02T09:54:21"/>
        <d v="2023-02-02T09:54:31"/>
        <d v="2023-02-02T09:55:10"/>
        <d v="2023-02-02T09:55:16"/>
        <d v="2023-02-02T09:55:44"/>
        <d v="2023-02-02T09:56:09"/>
        <d v="2023-02-02T09:56:42"/>
        <d v="2023-02-02T10:00:20"/>
        <d v="2023-02-02T10:01:22"/>
        <d v="2023-02-02T10:01:44"/>
        <d v="2023-02-02T10:01:57"/>
        <d v="2023-02-02T10:05:16"/>
        <d v="2023-02-02T10:05:24"/>
        <d v="2023-02-02T10:05:55"/>
        <d v="2023-02-02T10:06:06"/>
        <d v="2023-02-02T10:10:08"/>
        <d v="2023-02-02T10:10:18"/>
        <d v="2023-02-02T10:10:32"/>
        <d v="2023-02-02T10:11:04"/>
        <d v="2023-02-02T10:22:25"/>
        <d v="2023-02-02T10:22:45"/>
        <d v="2023-02-02T10:23:00"/>
        <d v="2023-02-02T10:23:18"/>
        <d v="2023-02-02T10:23:57"/>
        <d v="2023-02-02T10:25:35"/>
        <d v="2023-02-02T10:28:37"/>
        <d v="2023-02-02T10:28:46"/>
        <d v="2023-02-02T10:28:56"/>
        <d v="2023-02-02T10:29:07"/>
        <d v="2023-02-02T10:47:34"/>
        <d v="2023-02-02T10:47:43"/>
        <d v="2023-02-02T10:58:38"/>
        <d v="2023-02-02T10:59:23"/>
        <d v="2023-02-02T11:09:43"/>
        <d v="2023-02-02T11:09:59"/>
        <d v="2023-02-02T11:10:05"/>
        <d v="2023-02-02T11:10:41"/>
        <d v="2023-02-02T11:18:40"/>
        <d v="2023-02-02T11:18:52"/>
        <d v="2023-02-02T11:19:10"/>
        <d v="2023-02-02T11:19:27"/>
        <d v="2023-02-02T11:22:48"/>
        <d v="2023-02-02T11:22:58"/>
        <d v="2023-02-02T11:23:00"/>
        <d v="2023-02-02T11:23:16"/>
        <d v="2023-02-02T11:24:28"/>
        <d v="2023-02-02T11:24:48"/>
        <d v="2023-02-02T11:39:34"/>
        <d v="2023-02-02T11:40:12"/>
        <d v="2023-02-02T11:40:19"/>
        <d v="2023-02-02T11:42:24"/>
        <d v="2023-02-02T11:42:29"/>
        <d v="2023-02-02T11:43:39"/>
        <d v="2023-02-02T11:43:43"/>
        <d v="2023-02-02T11:44:04"/>
        <d v="2023-02-02T11:44:31"/>
        <d v="2023-02-02T11:44:45"/>
        <d v="2023-02-02T12:00:44"/>
        <d v="2023-02-02T12:05:34"/>
        <d v="2023-02-02T12:05:43"/>
        <d v="2023-02-02T12:06:07"/>
        <d v="2023-02-02T12:06:22"/>
        <d v="2023-02-02T12:11:49"/>
        <d v="2023-02-02T12:12:24"/>
        <d v="2023-02-02T12:20:29"/>
        <d v="2023-02-02T12:25:49"/>
        <d v="2023-02-02T12:30:58"/>
        <d v="2023-02-02T12:31:02"/>
        <d v="2023-02-02T12:31:17"/>
        <d v="2023-02-02T12:31:32"/>
        <d v="2023-02-02T12:39:45"/>
        <d v="2023-02-02T12:41:56"/>
        <d v="2023-02-02T12:42:45"/>
        <d v="2023-02-02T12:46:24"/>
        <d v="2023-02-02T12:46:43"/>
        <d v="2023-02-02T12:47:19"/>
        <d v="2023-02-02T12:47:22"/>
        <d v="2023-02-02T12:47:31"/>
        <d v="2023-02-02T12:48:23"/>
        <d v="2023-02-02T12:50:28"/>
        <d v="2023-02-02T12:50:52"/>
        <d v="2023-02-02T12:51:47"/>
        <d v="2023-02-02T12:52:09"/>
        <d v="2023-02-02T13:06:05"/>
        <d v="2023-02-02T13:22:15"/>
        <d v="2023-02-02T13:26:07"/>
        <d v="2023-02-02T13:26:50"/>
        <d v="2023-02-02T13:27:09"/>
        <d v="2023-02-02T13:27:40"/>
        <d v="2023-02-02T13:27:56"/>
        <d v="2023-02-02T13:29:25"/>
        <d v="2023-02-02T13:31:55"/>
        <d v="2023-02-02T13:34:59"/>
        <d v="2023-02-02T13:35:17"/>
        <d v="2023-02-02T13:35:34"/>
        <d v="2023-02-02T13:36:29"/>
        <d v="2023-02-02T13:37:19"/>
        <d v="2023-02-02T13:38:04"/>
        <d v="2023-02-02T13:38:32"/>
        <d v="2023-02-02T13:38:46"/>
        <d v="2023-02-02T13:40:20"/>
        <d v="2023-02-02T13:41:03"/>
        <d v="2023-02-02T13:42:38"/>
        <d v="2023-02-02T13:50:15"/>
        <d v="2023-02-02T13:50:41"/>
        <d v="2023-02-02T13:50:49"/>
        <d v="2023-02-02T13:52:36"/>
        <d v="2023-02-02T13:53:55"/>
        <d v="2023-02-02T13:54:07"/>
        <d v="2023-02-02T13:55:09"/>
        <d v="2023-02-02T14:00:18"/>
        <d v="2023-02-02T14:00:37"/>
        <d v="2023-02-02T14:01:14"/>
        <d v="2023-02-02T14:03:42"/>
        <d v="2023-02-02T14:06:50"/>
        <d v="2023-02-02T14:13:33"/>
        <d v="2023-02-02T14:13:59"/>
        <d v="2023-02-02T14:19:21"/>
        <d v="2023-02-02T14:20:37"/>
        <d v="2023-02-02T14:25:35"/>
        <d v="2023-02-02T14:27:57"/>
        <d v="2023-02-02T14:34:38"/>
        <d v="2023-02-02T14:34:58"/>
        <d v="2023-02-02T14:35:36"/>
        <d v="2023-02-02T15:02:05"/>
        <d v="2023-02-02T15:02:32"/>
        <d v="2023-02-02T15:29:06"/>
        <d v="2023-02-02T15:31:56"/>
        <d v="2023-02-02T15:45:17"/>
        <d v="2023-02-02T15:45:29"/>
        <d v="2023-02-02T15:45:42"/>
        <d v="2023-02-02T15:47:37"/>
        <d v="2023-02-02T15:52:41"/>
        <d v="2023-02-02T16:03:39"/>
        <d v="2023-02-02T16:07:49"/>
        <d v="2023-02-02T16:11:37"/>
        <d v="2023-02-02T16:23:58"/>
        <d v="2023-02-02T16:24:15"/>
        <d v="2023-02-02T16:24:27"/>
        <d v="2023-02-02T17:11:01"/>
        <d v="2023-02-02T17:16:22"/>
        <d v="2023-02-02T17:23:04"/>
        <d v="2023-02-02T17:24:50"/>
        <d v="2023-02-02T17:25:18"/>
        <d v="2023-02-02T17:30:18"/>
        <d v="2023-02-02T17:30:44"/>
        <d v="2023-02-02T17:35:31"/>
        <d v="2023-02-02T17:35:53"/>
        <d v="2023-02-02T17:35:57"/>
        <d v="2023-02-02T17:36:23"/>
        <d v="2023-02-02T17:37:58"/>
        <d v="2023-02-02T17:41:58"/>
        <d v="2023-02-02T17:44:49"/>
        <d v="2023-02-02T17:46:12"/>
        <d v="2023-02-02T17:46:36"/>
        <d v="2023-02-02T17:47:18"/>
        <d v="2023-02-02T17:47:32"/>
        <d v="2023-02-02T17:54:19"/>
        <d v="2023-02-02T18:00:11"/>
        <d v="2023-02-02T18:00:19"/>
        <d v="2023-02-02T18:05:39"/>
        <d v="2023-02-02T18:15:31"/>
        <d v="2023-02-02T18:16:55"/>
        <d v="2023-02-02T18:17:27"/>
        <d v="2023-02-02T18:18:58"/>
        <d v="2023-02-02T18:19:17"/>
        <d v="2023-02-02T18:19:32"/>
        <d v="2023-02-02T18:19:50"/>
        <d v="2023-02-02T18:28:13"/>
        <d v="2023-02-02T18:39:26"/>
        <d v="2023-02-02T18:50:51"/>
        <d v="2023-02-02T18:51:07"/>
        <d v="2023-02-02T18:51:22"/>
        <d v="2023-02-02T18:51:36"/>
        <d v="2023-02-02T18:51:50"/>
        <d v="2023-02-02T18:52:09"/>
        <d v="2023-02-02T18:52:25"/>
        <d v="2023-02-02T18:53:02"/>
        <d v="2023-02-02T19:03:40"/>
        <d v="2023-02-03T07:21:08"/>
        <d v="2023-02-03T07:32:26"/>
        <d v="2023-02-03T07:43:42"/>
        <d v="2023-02-03T07:54:58"/>
        <d v="2023-02-03T08:06:16"/>
        <d v="2023-02-03T08:17:33"/>
        <d v="2023-02-03T08:28:45"/>
        <d v="2023-02-03T08:28:48"/>
        <d v="2023-02-03T08:30:35"/>
        <d v="2023-02-03T08:40:04"/>
        <d v="2023-02-03T08:40:30"/>
        <d v="2023-02-03T08:51:19"/>
        <d v="2023-02-03T08:51:53"/>
        <d v="2023-02-03T08:53:42"/>
        <d v="2023-02-03T08:54:04"/>
        <d v="2023-02-03T08:55:22"/>
        <d v="2023-02-03T08:56:16"/>
        <d v="2023-02-03T08:56:27"/>
        <d v="2023-02-03T08:56:45"/>
        <d v="2023-02-03T08:59:01"/>
        <d v="2023-02-03T09:00:03"/>
        <d v="2023-02-03T09:00:33"/>
        <d v="2023-02-03T09:00:51"/>
        <d v="2023-02-03T09:01:04"/>
        <d v="2023-02-03T09:01:45"/>
        <d v="2023-02-03T09:02:16"/>
        <d v="2023-02-03T09:02:35"/>
        <d v="2023-02-03T09:09:13"/>
        <d v="2023-02-03T09:09:53"/>
        <d v="2023-02-03T09:21:08"/>
        <d v="2023-02-03T09:32:22"/>
        <d v="2023-02-03T09:43:38"/>
        <d v="2023-02-03T09:54:53"/>
        <d v="2023-02-03T10:06:09"/>
        <d v="2023-02-03T10:08:23"/>
        <d v="2023-02-03T10:08:36"/>
        <d v="2023-02-03T10:10:06"/>
        <d v="2023-02-03T10:11:05"/>
        <d v="2023-02-03T10:13:36"/>
        <d v="2023-02-03T10:13:38"/>
        <d v="2023-02-03T10:13:46"/>
        <d v="2023-02-03T10:14:39"/>
        <d v="2023-02-03T10:14:44"/>
        <d v="2023-02-03T10:14:52"/>
        <d v="2023-02-03T10:15:32"/>
        <d v="2023-02-03T10:16:25"/>
        <d v="2023-02-03T10:16:30"/>
        <d v="2023-02-03T10:16:37"/>
        <d v="2023-02-03T10:16:41"/>
        <d v="2023-02-03T10:16:47"/>
        <d v="2023-02-03T10:17:00"/>
        <d v="2023-02-03T10:17:19"/>
        <d v="2023-02-03T10:17:29"/>
        <d v="2023-02-03T10:17:31"/>
        <d v="2023-02-03T10:17:33"/>
        <d v="2023-02-03T10:18:00"/>
        <d v="2023-02-03T10:18:08"/>
        <d v="2023-02-03T10:18:23"/>
        <d v="2023-02-03T10:18:25"/>
        <d v="2023-02-03T10:18:34"/>
        <d v="2023-02-03T10:18:39"/>
        <d v="2023-02-03T10:20:12"/>
        <d v="2023-02-03T10:20:42"/>
        <d v="2023-02-03T10:20:45"/>
        <d v="2023-02-03T10:21:27"/>
        <d v="2023-02-03T10:21:29"/>
        <d v="2023-02-03T10:21:37"/>
        <d v="2023-02-03T10:21:40"/>
        <d v="2023-02-03T10:22:25"/>
        <d v="2023-02-03T10:22:33"/>
        <d v="2023-02-03T10:22:51"/>
        <d v="2023-02-03T10:23:39"/>
        <d v="2023-02-03T10:24:30"/>
        <d v="2023-02-03T10:25:10"/>
        <d v="2023-02-03T10:36:26"/>
        <d v="2023-02-03T10:42:56"/>
        <d v="2023-02-03T10:56:41"/>
        <d v="2023-02-03T11:01:09"/>
        <d v="2023-02-03T11:12:07"/>
        <d v="2023-02-03T11:16:01"/>
        <d v="2023-02-03T11:16:27"/>
        <d v="2023-02-03T11:17:24"/>
        <d v="2023-02-03T11:17:28"/>
        <d v="2023-02-03T11:28:44"/>
        <d v="2023-02-03T11:40:00"/>
        <d v="2023-02-03T11:51:16"/>
        <d v="2023-02-03T12:02:31"/>
        <d v="2023-02-03T12:05:44"/>
        <d v="2023-02-03T12:08:19"/>
        <d v="2023-02-03T12:14:14"/>
        <d v="2023-02-03T12:14:27"/>
        <d v="2023-02-03T12:21:19"/>
        <d v="2023-02-03T12:21:22"/>
        <d v="2023-02-03T12:27:52"/>
        <d v="2023-02-03T12:28:01"/>
        <d v="2023-02-03T12:34:06"/>
        <d v="2023-02-03T12:34:20"/>
        <d v="2023-02-03T12:37:28"/>
        <d v="2023-02-03T12:45:36"/>
        <d v="2023-02-03T12:48:50"/>
        <d v="2023-02-03T12:56:52"/>
        <d v="2023-02-03T12:56:58"/>
        <d v="2023-02-03T13:05:53"/>
        <d v="2023-02-03T13:06:41"/>
        <d v="2023-02-03T13:17:09"/>
        <d v="2023-02-03T13:18:02"/>
        <d v="2023-02-03T13:18:12"/>
        <d v="2023-02-03T13:18:18"/>
        <d v="2023-02-03T13:18:28"/>
        <d v="2023-02-03T13:18:38"/>
        <d v="2023-02-03T13:23:14"/>
        <d v="2023-02-03T13:23:33"/>
        <d v="2023-02-03T13:24:32"/>
        <d v="2023-02-03T13:24:50"/>
        <d v="2023-02-03T13:25:30"/>
        <d v="2023-02-03T13:25:38"/>
        <d v="2023-02-03T13:28:24"/>
        <d v="2023-02-03T13:28:30"/>
        <d v="2023-02-03T13:28:37"/>
        <d v="2023-02-03T13:28:46"/>
        <d v="2023-02-03T13:28:53"/>
        <d v="2023-02-03T13:29:52"/>
        <d v="2023-02-03T13:30:01"/>
        <d v="2023-02-03T13:30:14"/>
        <d v="2023-02-03T13:31:46"/>
        <d v="2023-02-03T13:31:51"/>
        <d v="2023-02-03T13:32:45"/>
        <d v="2023-02-03T13:32:46"/>
        <d v="2023-02-03T13:32:57"/>
        <d v="2023-02-03T13:33:09"/>
        <d v="2023-02-03T13:36:19"/>
        <d v="2023-02-03T13:39:13"/>
        <d v="2023-02-03T13:39:20"/>
        <d v="2023-02-03T13:40:01"/>
        <d v="2023-02-03T13:42:06"/>
        <d v="2023-02-03T13:45:45"/>
        <d v="2023-02-03T13:45:57"/>
        <d v="2023-02-03T13:46:16"/>
        <d v="2023-02-03T13:46:47"/>
        <d v="2023-02-03T13:48:33"/>
        <d v="2023-02-03T13:48:56"/>
        <d v="2023-02-03T13:51:31"/>
        <d v="2023-02-03T13:51:55"/>
        <d v="2023-02-03T13:52:53"/>
        <d v="2023-02-03T13:53:27"/>
        <d v="2023-02-03T13:53:37"/>
        <d v="2023-02-03T13:54:06"/>
        <d v="2023-02-03T13:54:13"/>
        <d v="2023-02-03T13:54:42"/>
        <d v="2023-02-03T14:00:57"/>
        <d v="2023-02-03T14:01:05"/>
        <d v="2023-02-03T14:03:54"/>
        <d v="2023-02-03T14:04:03"/>
        <d v="2023-02-03T14:04:14"/>
        <d v="2023-02-03T14:04:22"/>
        <d v="2023-02-03T14:05:21"/>
        <d v="2023-02-03T14:10:55"/>
        <d v="2023-02-03T14:11:02"/>
        <d v="2023-02-03T14:12:45"/>
        <d v="2023-02-03T14:13:23"/>
        <d v="2023-02-03T14:16:24"/>
        <d v="2023-02-03T14:16:44"/>
        <d v="2023-02-03T14:17:25"/>
        <d v="2023-02-03T14:20:44"/>
        <d v="2023-02-03T14:24:10"/>
        <d v="2023-02-03T14:24:15"/>
        <d v="2023-02-03T14:24:27"/>
        <d v="2023-02-03T14:24:34"/>
        <d v="2023-02-03T14:31:33"/>
        <d v="2023-02-03T14:31:40"/>
        <d v="2023-02-03T14:32:02"/>
        <d v="2023-02-03T14:33:19"/>
        <d v="2023-02-03T14:33:28"/>
        <d v="2023-02-03T14:35:12"/>
        <d v="2023-02-03T14:35:21"/>
        <d v="2023-02-03T14:35:38"/>
        <d v="2023-02-03T14:35:49"/>
        <d v="2023-02-03T14:38:16"/>
        <d v="2023-02-03T14:39:08"/>
        <d v="2023-02-03T14:42:17"/>
        <d v="2023-02-03T14:50:23"/>
        <d v="2023-02-03T14:51:06"/>
        <d v="2023-02-03T14:54:46"/>
        <d v="2023-02-03T14:57:19"/>
        <d v="2023-02-03T14:58:40"/>
        <d v="2023-02-03T15:09:53"/>
        <d v="2023-02-03T15:09:56"/>
        <d v="2023-02-03T15:10:44"/>
        <d v="2023-02-03T15:11:20"/>
        <d v="2023-02-03T15:11:38"/>
        <d v="2023-02-03T15:11:53"/>
        <d v="2023-02-03T15:11:57"/>
        <d v="2023-02-03T15:13:19"/>
        <d v="2023-02-03T15:14:03"/>
        <d v="2023-02-03T15:14:22"/>
        <d v="2023-02-03T15:14:58"/>
        <d v="2023-02-03T15:15:03"/>
        <d v="2023-02-03T15:15:15"/>
        <d v="2023-02-03T15:15:49"/>
        <d v="2023-02-03T15:16:02"/>
        <d v="2023-02-03T15:16:08"/>
        <d v="2023-02-03T15:16:44"/>
        <d v="2023-02-03T15:17:00"/>
        <d v="2023-02-03T15:17:39"/>
        <d v="2023-02-03T15:19:06"/>
        <d v="2023-02-03T15:19:09"/>
        <d v="2023-02-03T15:19:21"/>
        <d v="2023-02-03T15:19:52"/>
        <d v="2023-02-03T15:23:27"/>
        <d v="2023-02-03T15:24:39"/>
        <d v="2023-02-03T15:25:40"/>
        <d v="2023-02-03T15:25:53"/>
        <d v="2023-02-03T15:26:09"/>
        <d v="2023-02-03T15:28:10"/>
        <d v="2023-02-03T15:28:11"/>
        <d v="2023-02-03T15:28:59"/>
        <d v="2023-02-03T15:29:51"/>
        <d v="2023-02-03T15:30:05"/>
        <d v="2023-02-03T15:30:21"/>
        <d v="2023-02-03T15:30:30"/>
        <d v="2023-02-03T15:30:41"/>
        <d v="2023-02-03T15:30:44"/>
        <d v="2023-02-03T15:31:05"/>
        <d v="2023-02-03T15:31:08"/>
        <d v="2023-02-03T15:31:15"/>
        <d v="2023-02-03T15:31:30"/>
        <d v="2023-02-03T15:31:34"/>
        <d v="2023-02-03T15:31:53"/>
        <d v="2023-02-03T15:32:38"/>
        <d v="2023-02-03T15:33:00"/>
        <d v="2023-02-03T15:33:02"/>
        <d v="2023-02-03T15:33:16"/>
        <d v="2023-02-03T15:33:20"/>
        <d v="2023-02-03T15:33:39"/>
        <d v="2023-02-03T15:34:24"/>
        <d v="2023-02-03T15:35:33"/>
        <d v="2023-02-03T15:35:47"/>
        <d v="2023-02-03T15:36:30"/>
        <d v="2023-02-03T15:40:26"/>
        <d v="2023-02-03T15:41:16"/>
        <d v="2023-02-03T15:41:43"/>
        <d v="2023-02-03T15:41:49"/>
        <d v="2023-02-03T15:42:01"/>
        <d v="2023-02-03T15:42:14"/>
        <d v="2023-02-03T15:44:12"/>
        <d v="2023-02-03T15:44:33"/>
        <d v="2023-02-03T15:45:27"/>
        <d v="2023-02-03T15:45:32"/>
        <d v="2023-02-03T15:45:39"/>
        <d v="2023-02-03T15:45:42"/>
        <d v="2023-02-03T15:46:06"/>
        <d v="2023-02-03T15:46:22"/>
        <d v="2023-02-03T15:46:36"/>
        <d v="2023-02-03T15:47:32"/>
        <d v="2023-02-03T15:47:36"/>
        <d v="2023-02-03T15:48:20"/>
        <d v="2023-02-03T15:48:29"/>
        <d v="2023-02-03T15:49:04"/>
        <d v="2023-02-03T15:49:40"/>
        <d v="2023-02-03T15:50:37"/>
        <d v="2023-02-03T15:53:26"/>
        <d v="2023-02-03T15:57:21"/>
        <d v="2023-02-03T15:57:36"/>
        <d v="2023-02-03T15:57:40"/>
        <d v="2023-02-03T15:58:55"/>
        <d v="2023-02-03T15:59:42"/>
        <d v="2023-02-03T16:00:52"/>
        <d v="2023-02-03T16:01:41"/>
        <d v="2023-02-03T16:04:00"/>
        <d v="2023-02-03T16:04:02"/>
        <d v="2023-02-03T16:04:16"/>
        <d v="2023-02-03T16:04:22"/>
        <d v="2023-02-03T16:04:50"/>
        <d v="2023-02-03T16:08:36"/>
        <d v="2023-02-03T16:19:52"/>
        <d v="2023-02-03T16:27:43"/>
        <d v="2023-02-03T17:00:52"/>
        <d v="2023-02-03T17:12:09"/>
        <d v="2023-02-03T17:23:22"/>
        <d v="2023-02-03T17:34:36"/>
        <d v="2023-02-03T17:45:51"/>
        <d v="2023-02-03T17:56:56"/>
        <d v="2023-02-03T17:57:34"/>
        <d v="2023-02-03T18:08:48"/>
        <d v="2023-02-03T18:19:00"/>
        <d v="2023-02-03T18:19:09"/>
        <d v="2023-02-03T18:22:29"/>
        <d v="2023-02-03T18:22:35"/>
        <d v="2023-02-03T18:26:27"/>
        <d v="2023-02-03T18:26:36"/>
        <d v="2023-02-03T18:30:41"/>
        <d v="2023-02-03T18:31:09"/>
        <d v="2023-02-03T18:31:21"/>
        <d v="2023-02-03T18:31:37"/>
        <d v="2023-02-03T18:37:50"/>
        <d v="2023-02-03T18:37:57"/>
        <d v="2023-02-03T18:41:06"/>
        <d v="2023-02-03T18:41:34"/>
        <d v="2023-02-03T18:43:47"/>
        <d v="2023-02-03T18:43:56"/>
        <d v="2023-02-03T18:55:08"/>
        <d v="2023-02-03T18:57:41"/>
        <d v="2023-02-03T18:58:05"/>
        <d v="2023-02-03T18:58:56"/>
        <d v="2023-02-03T18:59:13"/>
        <d v="2023-02-03T18:59:43"/>
        <d v="2023-02-03T18:59:53"/>
        <d v="2023-02-03T18:59:58"/>
        <d v="2023-02-03T19:00:08"/>
        <d v="2023-02-04T08:20:24"/>
        <d v="2023-02-04T08:20:28"/>
        <d v="2023-02-04T08:20:29"/>
        <d v="2023-02-04T08:20:33"/>
        <d v="2023-02-04T08:20:36"/>
        <d v="2023-02-04T08:20:45"/>
        <d v="2023-02-04T08:20:57"/>
        <d v="2023-02-04T08:21:02"/>
        <d v="2023-02-04T08:21:03"/>
        <d v="2023-02-04T08:22:20"/>
        <d v="2023-02-04T08:22:24"/>
        <d v="2023-02-04T08:22:43"/>
        <d v="2023-02-04T08:24:41"/>
        <d v="2023-02-04T08:28:01"/>
        <d v="2023-02-04T08:32:02"/>
        <d v="2023-02-04T09:10:26"/>
        <d v="2023-02-04T09:10:35"/>
        <d v="2023-02-04T09:12:11"/>
        <d v="2023-02-04T09:12:12"/>
        <d v="2023-02-04T09:18:04"/>
        <d v="2023-02-04T09:18:06"/>
        <d v="2023-02-04T09:18:18"/>
        <d v="2023-02-04T09:18:19"/>
        <d v="2023-02-04T09:24:21"/>
        <d v="2023-02-04T09:24:35"/>
        <d v="2023-02-04T09:30:30"/>
        <d v="2023-02-04T09:30:46"/>
        <d v="2023-02-04T09:31:34"/>
        <d v="2023-02-04T09:31:42"/>
        <d v="2023-02-04T09:32:44"/>
        <d v="2023-02-04T09:32:46"/>
        <d v="2023-02-04T09:33:06"/>
        <d v="2023-02-04T09:33:14"/>
        <d v="2023-02-04T09:34:08"/>
        <d v="2023-02-04T09:34:25"/>
        <d v="2023-02-04T09:34:33"/>
        <d v="2023-02-04T09:35:21"/>
        <d v="2023-02-04T09:35:37"/>
        <d v="2023-02-04T09:35:45"/>
        <d v="2023-02-04T09:36:41"/>
        <d v="2023-02-04T09:41:01"/>
        <d v="2023-02-04T09:41:04"/>
        <d v="2023-02-04T09:42:31"/>
        <d v="2023-02-04T09:42:34"/>
        <d v="2023-02-04T09:43:13"/>
        <d v="2023-02-04T09:43:16"/>
        <d v="2023-02-04T09:48:37"/>
        <d v="2023-02-04T09:48:40"/>
        <d v="2023-02-04T09:50:07"/>
        <d v="2023-02-04T09:50:10"/>
        <d v="2023-02-04T09:51:35"/>
        <d v="2023-02-04T09:51:40"/>
        <d v="2023-02-04T09:52:35"/>
        <d v="2023-02-04T09:52:38"/>
        <d v="2023-02-04T09:52:51"/>
        <d v="2023-02-04T09:53:41"/>
        <d v="2023-02-04T09:53:44"/>
        <d v="2023-02-04T09:54:51"/>
        <d v="2023-02-04T09:54:55"/>
        <d v="2023-02-04T09:55:08"/>
        <d v="2023-02-04T09:55:13"/>
        <d v="2023-02-04T09:55:43"/>
        <d v="2023-02-04T09:55:45"/>
        <d v="2023-02-04T09:57:28"/>
        <d v="2023-02-04T09:57:41"/>
        <d v="2023-02-04T09:57:47"/>
        <d v="2023-02-04T10:09:06"/>
        <d v="2023-02-06T07:26:55"/>
        <d v="2023-02-06T07:30:47"/>
        <d v="2023-02-06T07:33:57"/>
        <d v="2023-02-06T07:34:01"/>
        <d v="2023-02-06T07:36:16"/>
        <d v="2023-02-06T07:37:21"/>
        <d v="2023-02-06T07:39:07"/>
        <d v="2023-02-06T07:39:46"/>
        <d v="2023-02-06T07:44:20"/>
        <d v="2023-02-06T07:44:34"/>
        <d v="2023-02-06T07:51:50"/>
        <d v="2023-02-06T07:51:58"/>
        <d v="2023-02-06T07:53:28"/>
        <d v="2023-02-06T07:53:46"/>
        <d v="2023-02-06T07:57:03"/>
        <d v="2023-02-06T07:57:10"/>
        <d v="2023-02-06T07:58:23"/>
        <d v="2023-02-06T07:58:46"/>
        <d v="2023-02-06T08:02:48"/>
        <d v="2023-02-06T08:03:04"/>
        <d v="2023-02-06T08:13:05"/>
        <d v="2023-02-06T08:13:11"/>
        <d v="2023-02-06T08:13:26"/>
        <d v="2023-02-06T08:13:38"/>
        <d v="2023-02-06T08:13:56"/>
        <d v="2023-02-06T08:14:17"/>
        <d v="2023-02-06T08:20:55"/>
        <d v="2023-02-06T08:22:15"/>
        <d v="2023-02-06T08:22:49"/>
        <d v="2023-02-06T08:23:09"/>
        <d v="2023-02-06T08:27:59"/>
        <d v="2023-02-06T08:28:07"/>
        <d v="2023-02-06T08:30:38"/>
        <d v="2023-02-06T08:30:45"/>
        <d v="2023-02-06T08:31:18"/>
        <d v="2023-02-06T08:31:37"/>
        <d v="2023-02-06T08:40:58"/>
        <d v="2023-02-06T08:41:13"/>
        <d v="2023-02-06T08:50:14"/>
        <d v="2023-02-06T08:50:25"/>
        <d v="2023-02-06T08:53:58"/>
        <d v="2023-02-06T08:54:15"/>
        <d v="2023-02-06T09:01:24"/>
        <d v="2023-02-06T09:02:49"/>
        <d v="2023-02-06T09:03:08"/>
        <d v="2023-02-06T09:03:21"/>
        <d v="2023-02-06T09:09:18"/>
        <d v="2023-02-06T09:09:38"/>
        <d v="2023-02-06T09:15:51"/>
        <d v="2023-02-06T09:16:05"/>
        <d v="2023-02-06T09:20:44"/>
        <d v="2023-02-06T09:21:00"/>
        <d v="2023-02-06T09:26:46"/>
        <d v="2023-02-06T09:27:00"/>
        <d v="2023-02-06T09:31:04"/>
        <d v="2023-02-06T09:32:39"/>
        <d v="2023-02-06T09:33:11"/>
        <d v="2023-02-06T09:33:16"/>
        <d v="2023-02-06T09:33:27"/>
        <d v="2023-02-06T09:33:35"/>
        <d v="2023-02-06T09:34:02"/>
        <d v="2023-02-06T09:34:05"/>
        <d v="2023-02-06T09:34:13"/>
        <d v="2023-02-06T09:34:15"/>
        <d v="2023-02-06T09:34:23"/>
        <d v="2023-02-06T09:34:26"/>
        <d v="2023-02-06T09:34:29"/>
        <d v="2023-02-06T09:35:02"/>
        <d v="2023-02-06T09:35:10"/>
        <d v="2023-02-06T09:35:20"/>
        <d v="2023-02-06T09:35:27"/>
        <d v="2023-02-06T09:36:09"/>
        <d v="2023-02-06T09:36:20"/>
        <d v="2023-02-06T09:36:54"/>
        <d v="2023-02-06T09:37:11"/>
        <d v="2023-02-06T09:37:24"/>
        <d v="2023-02-06T09:37:30"/>
        <d v="2023-02-06T09:37:51"/>
        <d v="2023-02-06T09:38:10"/>
        <d v="2023-02-06T09:38:49"/>
        <d v="2023-02-06T09:38:58"/>
        <d v="2023-02-06T09:39:19"/>
        <d v="2023-02-06T09:39:44"/>
        <d v="2023-02-06T09:39:54"/>
        <d v="2023-02-06T09:40:54"/>
        <d v="2023-02-06T09:41:02"/>
        <d v="2023-02-06T09:41:12"/>
        <d v="2023-02-06T09:42:17"/>
        <d v="2023-02-06T09:53:32"/>
        <d v="2023-02-06T10:04:46"/>
        <d v="2023-02-06T10:16:02"/>
        <d v="2023-02-06T10:20:15"/>
        <d v="2023-02-06T10:20:25"/>
        <d v="2023-02-06T10:23:08"/>
        <d v="2023-02-06T10:23:20"/>
        <d v="2023-02-06T10:25:50"/>
        <d v="2023-02-06T10:26:02"/>
        <d v="2023-02-06T10:30:21"/>
        <d v="2023-02-06T10:31:21"/>
        <d v="2023-02-06T10:43:17"/>
        <d v="2023-02-06T10:44:02"/>
        <d v="2023-02-06T11:00:15"/>
        <d v="2023-02-06T11:01:06"/>
        <d v="2023-02-06T11:01:22"/>
        <d v="2023-02-06T11:12:39"/>
        <d v="2023-02-06T11:23:56"/>
        <d v="2023-02-06T11:30:44"/>
        <d v="2023-02-06T11:30:54"/>
        <d v="2023-02-06T11:42:10"/>
        <d v="2023-02-06T11:53:24"/>
        <d v="2023-02-06T11:53:57"/>
        <d v="2023-02-06T11:55:05"/>
        <d v="2023-02-06T11:57:30"/>
        <d v="2023-02-06T11:57:37"/>
        <d v="2023-02-06T12:08:52"/>
        <d v="2023-02-06T12:20:08"/>
        <d v="2023-02-06T12:24:29"/>
        <d v="2023-02-06T12:24:37"/>
        <d v="2023-02-06T12:27:19"/>
        <d v="2023-02-06T12:29:23"/>
        <d v="2023-02-06T12:29:48"/>
        <d v="2023-02-06T12:29:56"/>
        <d v="2023-02-06T12:33:02"/>
        <d v="2023-02-06T12:33:12"/>
        <d v="2023-02-06T12:40:28"/>
        <d v="2023-02-06T12:40:36"/>
        <d v="2023-02-06T12:40:57"/>
        <d v="2023-02-06T12:41:17"/>
        <d v="2023-02-06T12:42:35"/>
        <d v="2023-02-06T12:42:43"/>
        <d v="2023-02-06T12:47:18"/>
        <d v="2023-02-06T12:53:58"/>
        <d v="2023-02-06T13:03:49"/>
        <d v="2023-02-06T13:03:57"/>
        <d v="2023-02-06T13:05:21"/>
        <d v="2023-02-06T13:05:30"/>
        <d v="2023-02-06T13:16:46"/>
        <d v="2023-02-06T13:19:28"/>
        <d v="2023-02-06T13:20:18"/>
        <d v="2023-02-06T13:20:21"/>
        <d v="2023-02-06T13:20:29"/>
        <d v="2023-02-06T13:20:43"/>
        <d v="2023-02-06T13:21:56"/>
        <d v="2023-02-06T13:22:12"/>
        <d v="2023-02-06T13:23:29"/>
        <d v="2023-02-06T13:24:02"/>
        <d v="2023-02-06T13:24:23"/>
        <d v="2023-02-06T13:24:25"/>
        <d v="2023-02-06T13:25:49"/>
        <d v="2023-02-06T13:25:59"/>
        <d v="2023-02-06T13:26:53"/>
        <d v="2023-02-06T13:27:01"/>
        <d v="2023-02-06T13:27:26"/>
        <d v="2023-02-06T13:27:29"/>
        <d v="2023-02-06T13:27:37"/>
        <d v="2023-02-06T13:27:40"/>
        <d v="2023-02-06T13:28:30"/>
        <d v="2023-02-06T13:29:53"/>
        <d v="2023-02-06T13:30:07"/>
        <d v="2023-02-06T13:32:24"/>
        <d v="2023-02-06T13:37:09"/>
        <d v="2023-02-06T13:44:37"/>
        <d v="2023-02-06T13:44:43"/>
        <d v="2023-02-06T13:49:05"/>
        <d v="2023-02-06T13:49:18"/>
        <d v="2023-02-06T13:49:57"/>
        <d v="2023-02-06T13:52:34"/>
        <d v="2023-02-06T13:56:54"/>
        <d v="2023-02-06T13:57:03"/>
        <d v="2023-02-06T14:06:42"/>
        <d v="2023-02-06T14:06:49"/>
        <d v="2023-02-06T14:10:07"/>
        <d v="2023-02-06T14:10:31"/>
        <d v="2023-02-06T14:10:45"/>
        <d v="2023-02-06T14:11:05"/>
        <d v="2023-02-06T14:11:21"/>
        <d v="2023-02-06T14:11:28"/>
        <d v="2023-02-06T14:11:31"/>
        <d v="2023-02-06T14:11:44"/>
        <d v="2023-02-06T14:12:02"/>
        <d v="2023-02-06T14:12:30"/>
        <d v="2023-02-06T14:14:04"/>
        <d v="2023-02-06T14:14:25"/>
        <d v="2023-02-06T14:20:21"/>
        <d v="2023-02-06T14:26:09"/>
        <d v="2023-02-06T14:27:17"/>
        <d v="2023-02-06T14:27:28"/>
        <d v="2023-02-06T14:31:42"/>
        <d v="2023-02-06T14:32:04"/>
        <d v="2023-02-06T14:36:05"/>
        <d v="2023-02-06T14:36:17"/>
        <d v="2023-02-06T14:41:57"/>
        <d v="2023-02-06T14:42:04"/>
        <d v="2023-02-06T14:44:22"/>
        <d v="2023-02-06T14:44:45"/>
        <d v="2023-02-06T14:48:34"/>
        <d v="2023-02-06T14:48:42"/>
        <d v="2023-02-06T14:51:21"/>
        <d v="2023-02-06T14:51:36"/>
        <d v="2023-02-06T14:51:56"/>
        <d v="2023-02-06T15:02:50"/>
        <d v="2023-02-06T15:14:05"/>
        <d v="2023-02-06T15:25:20"/>
        <d v="2023-02-06T15:29:57"/>
        <d v="2023-02-06T15:30:55"/>
        <d v="2023-02-06T15:42:08"/>
        <d v="2023-02-06T15:53:21"/>
        <d v="2023-02-06T16:04:35"/>
        <d v="2023-02-06T16:15:48"/>
        <d v="2023-02-06T16:19:08"/>
        <d v="2023-02-06T16:19:22"/>
        <d v="2023-02-06T16:30:35"/>
        <d v="2023-02-06T16:51:16"/>
        <d v="2023-02-06T17:02:36"/>
        <d v="2023-02-06T17:13:55"/>
        <d v="2023-02-06T17:20:15"/>
        <d v="2023-02-06T17:22:10"/>
        <d v="2023-02-06T17:33:24"/>
        <d v="2023-02-06T17:44:28"/>
        <d v="2023-02-06T17:44:53"/>
        <d v="2023-02-06T17:56:05"/>
        <d v="2023-02-06T17:56:47"/>
        <d v="2023-02-06T17:57:13"/>
        <d v="2023-02-06T18:02:32"/>
        <d v="2023-02-06T18:02:54"/>
        <d v="2023-02-06T18:14:12"/>
        <d v="2023-02-06T18:25:29"/>
        <d v="2023-02-06T18:51:19"/>
        <d v="2023-02-06T18:55:10"/>
        <d v="2023-02-06T18:55:37"/>
        <d v="2023-02-06T18:56:48"/>
        <d v="2023-02-06T18:57:30"/>
        <d v="2023-02-06T18:57:52"/>
        <d v="2023-02-06T19:05:16"/>
        <d v="2023-02-06T19:16:35"/>
        <d v="2023-02-07T07:15:03"/>
        <d v="2023-02-07T07:21:11"/>
        <d v="2023-02-07T07:44:45"/>
        <d v="2023-02-07T07:52:28"/>
        <d v="2023-02-07T07:53:35"/>
        <d v="2023-02-07T07:53:40"/>
        <d v="2023-02-07T07:58:58"/>
        <d v="2023-02-07T08:09:13"/>
        <d v="2023-02-07T08:09:59"/>
        <d v="2023-02-07T08:10:41"/>
        <d v="2023-02-07T08:13:22"/>
        <d v="2023-02-07T08:13:50"/>
        <d v="2023-02-07T08:14:24"/>
        <d v="2023-02-07T08:14:37"/>
        <d v="2023-02-07T08:21:08"/>
        <d v="2023-02-07T08:24:19"/>
        <d v="2023-02-07T08:24:38"/>
        <d v="2023-02-07T08:25:55"/>
        <d v="2023-02-07T08:26:19"/>
        <d v="2023-02-07T08:35:57"/>
        <d v="2023-02-07T08:36:12"/>
        <d v="2023-02-07T08:40:37"/>
        <d v="2023-02-07T08:40:45"/>
        <d v="2023-02-07T08:44:44"/>
        <d v="2023-02-07T08:46:08"/>
        <d v="2023-02-07T08:47:52"/>
        <d v="2023-02-07T08:49:10"/>
        <d v="2023-02-07T08:49:11"/>
        <d v="2023-02-07T08:49:18"/>
        <d v="2023-02-07T08:50:51"/>
        <d v="2023-02-07T08:50:54"/>
        <d v="2023-02-07T08:51:48"/>
        <d v="2023-02-07T08:52:19"/>
        <d v="2023-02-07T08:55:10"/>
        <d v="2023-02-07T09:03:45"/>
        <d v="2023-02-07T09:03:52"/>
        <d v="2023-02-07T09:04:09"/>
        <d v="2023-02-07T09:04:58"/>
        <d v="2023-02-07T09:16:06"/>
        <d v="2023-02-07T09:19:04"/>
        <d v="2023-02-07T09:21:39"/>
        <d v="2023-02-07T09:22:05"/>
        <d v="2023-02-07T09:22:17"/>
        <d v="2023-02-07T09:27:16"/>
        <d v="2023-02-07T09:38:25"/>
        <d v="2023-02-07T09:44:55"/>
        <d v="2023-02-07T09:45:51"/>
        <d v="2023-02-07T09:46:12"/>
        <d v="2023-02-07T09:49:32"/>
        <d v="2023-02-07T09:53:57"/>
        <d v="2023-02-07T09:54:52"/>
        <d v="2023-02-07T09:56:14"/>
        <d v="2023-02-07T10:01:44"/>
        <d v="2023-02-07T10:02:42"/>
        <d v="2023-02-07T10:05:21"/>
        <d v="2023-02-07T10:13:51"/>
        <d v="2023-02-07T10:19:34"/>
        <d v="2023-02-07T10:19:42"/>
        <d v="2023-02-07T10:20:30"/>
        <d v="2023-02-07T10:20:51"/>
        <d v="2023-02-07T10:22:24"/>
        <d v="2023-02-07T10:24:16"/>
        <d v="2023-02-07T10:33:33"/>
        <d v="2023-02-07T10:44:43"/>
        <d v="2023-02-07T10:55:53"/>
        <d v="2023-02-07T10:56:45"/>
        <d v="2023-02-07T11:05:10"/>
        <d v="2023-02-07T11:06:19"/>
        <d v="2023-02-07T11:06:59"/>
        <d v="2023-02-07T11:18:08"/>
        <d v="2023-02-07T11:28:04"/>
        <d v="2023-02-07T11:29:08"/>
        <d v="2023-02-07T11:36:35"/>
        <d v="2023-02-07T11:47:44"/>
        <d v="2023-02-07T11:55:57"/>
        <d v="2023-02-07T11:59:35"/>
        <d v="2023-02-07T11:59:42"/>
        <d v="2023-02-07T12:10:51"/>
        <d v="2023-02-07T12:21:59"/>
        <d v="2023-02-07T12:24:50"/>
        <d v="2023-02-07T12:24:54"/>
        <d v="2023-02-07T12:32:43"/>
        <d v="2023-02-07T12:33:23"/>
        <d v="2023-02-07T12:44:32"/>
        <d v="2023-02-07T12:49:54"/>
        <d v="2023-02-07T12:55:39"/>
        <d v="2023-02-07T13:05:34"/>
        <d v="2023-02-07T13:06:47"/>
        <d v="2023-02-07T13:17:56"/>
        <d v="2023-02-07T13:19:56"/>
        <d v="2023-02-07T13:20:53"/>
        <d v="2023-02-07T13:21:07"/>
        <d v="2023-02-07T13:21:17"/>
        <d v="2023-02-07T13:21:34"/>
        <d v="2023-02-07T13:21:44"/>
        <d v="2023-02-07T13:21:46"/>
        <d v="2023-02-07T13:21:54"/>
        <d v="2023-02-07T13:22:02"/>
        <d v="2023-02-07T13:22:07"/>
        <d v="2023-02-07T13:22:15"/>
        <d v="2023-02-07T13:22:20"/>
        <d v="2023-02-07T13:22:29"/>
        <d v="2023-02-07T13:22:37"/>
        <d v="2023-02-07T13:23:06"/>
        <d v="2023-02-07T13:25:44"/>
        <d v="2023-02-07T13:34:14"/>
        <d v="2023-02-07T13:38:56"/>
        <d v="2023-02-07T13:40:48"/>
        <d v="2023-02-07T13:45:23"/>
        <d v="2023-02-07T13:47:23"/>
        <d v="2023-02-07T13:47:29"/>
        <d v="2023-02-07T13:47:41"/>
        <d v="2023-02-07T13:49:50"/>
        <d v="2023-02-07T13:53:19"/>
        <d v="2023-02-07T13:57:50"/>
        <d v="2023-02-07T14:04:59"/>
        <d v="2023-02-07T14:08:58"/>
        <d v="2023-02-07T14:14:52"/>
        <d v="2023-02-07T14:14:57"/>
        <d v="2023-02-07T14:15:20"/>
        <d v="2023-02-07T14:15:28"/>
        <d v="2023-02-07T14:15:32"/>
        <d v="2023-02-07T14:15:52"/>
        <d v="2023-02-07T14:16:13"/>
        <d v="2023-02-07T14:16:25"/>
        <d v="2023-02-07T14:16:49"/>
        <d v="2023-02-07T14:16:55"/>
        <d v="2023-02-07T14:16:57"/>
        <d v="2023-02-07T14:20:05"/>
        <d v="2023-02-07T14:20:08"/>
        <d v="2023-02-07T14:20:17"/>
        <d v="2023-02-07T14:20:44"/>
        <d v="2023-02-07T14:20:51"/>
        <d v="2023-02-07T14:21:00"/>
        <d v="2023-02-07T14:21:10"/>
        <d v="2023-02-07T14:21:43"/>
        <d v="2023-02-07T14:22:21"/>
        <d v="2023-02-07T14:22:41"/>
        <d v="2023-02-07T14:24:39"/>
        <d v="2023-02-07T14:25:06"/>
        <d v="2023-02-07T14:26:14"/>
        <d v="2023-02-07T14:26:24"/>
        <d v="2023-02-07T14:26:32"/>
        <d v="2023-02-07T14:26:45"/>
        <d v="2023-02-07T14:26:50"/>
        <d v="2023-02-07T14:26:59"/>
        <d v="2023-02-07T14:28:01"/>
        <d v="2023-02-07T14:28:19"/>
        <d v="2023-02-07T14:28:57"/>
        <d v="2023-02-07T14:31:13"/>
        <d v="2023-02-07T14:33:25"/>
        <d v="2023-02-07T14:34:27"/>
        <d v="2023-02-07T14:34:29"/>
        <d v="2023-02-07T14:42:21"/>
        <d v="2023-02-07T14:46:58"/>
        <d v="2023-02-07T14:53:29"/>
        <d v="2023-02-07T14:53:47"/>
        <d v="2023-02-07T14:58:43"/>
        <d v="2023-02-07T15:01:09"/>
        <d v="2023-02-07T15:01:45"/>
        <d v="2023-02-07T15:02:16"/>
        <d v="2023-02-07T15:02:37"/>
        <d v="2023-02-07T15:04:37"/>
        <d v="2023-02-07T15:06:21"/>
        <d v="2023-02-07T15:06:29"/>
        <d v="2023-02-07T15:17:36"/>
        <d v="2023-02-07T15:22:58"/>
        <d v="2023-02-07T15:23:06"/>
        <d v="2023-02-07T15:34:13"/>
        <d v="2023-02-07T15:45:20"/>
        <d v="2023-02-07T15:54:01"/>
        <d v="2023-02-07T15:56:26"/>
        <d v="2023-02-07T15:59:07"/>
        <d v="2023-02-07T15:59:15"/>
        <d v="2023-02-07T16:10:23"/>
        <d v="2023-02-07T16:46:50"/>
        <d v="2023-02-07T16:57:59"/>
        <d v="2023-02-07T17:06:27"/>
        <d v="2023-02-07T17:06:30"/>
        <d v="2023-02-07T17:07:49"/>
        <d v="2023-02-07T17:09:45"/>
        <d v="2023-02-07T17:20:53"/>
        <d v="2023-02-07T17:32:00"/>
        <d v="2023-02-07T17:43:09"/>
        <d v="2023-02-07T17:54:17"/>
        <d v="2023-02-07T18:05:25"/>
        <d v="2023-02-07T18:11:12"/>
        <d v="2023-02-07T18:12:35"/>
        <d v="2023-02-07T18:12:45"/>
        <d v="2023-02-07T18:12:57"/>
        <d v="2023-02-07T18:24:05"/>
        <d v="2023-02-07T18:35:13"/>
        <d v="2023-02-07T18:43:22"/>
        <d v="2023-02-07T18:43:31"/>
        <d v="2023-02-07T18:54:39"/>
        <d v="2023-02-07T19:05:49"/>
        <d v="2023-02-08T07:15:49"/>
        <d v="2023-02-08T07:27:00"/>
        <d v="2023-02-08T07:38:10"/>
        <d v="2023-02-08T07:49:18"/>
        <d v="2023-02-08T08:00:16"/>
        <d v="2023-02-08T08:01:56"/>
        <d v="2023-02-08T08:13:05"/>
        <d v="2023-02-08T08:17:43"/>
        <d v="2023-02-08T08:18:03"/>
        <d v="2023-02-08T08:29:12"/>
        <d v="2023-02-08T08:35:56"/>
        <d v="2023-02-08T08:37:29"/>
        <d v="2023-02-08T08:37:39"/>
        <d v="2023-02-08T08:38:27"/>
        <d v="2023-02-08T08:48:40"/>
        <d v="2023-02-08T08:59:49"/>
        <d v="2023-02-08T09:02:31"/>
        <d v="2023-02-08T09:02:40"/>
        <d v="2023-02-08T09:07:10"/>
        <d v="2023-02-08T09:18:19"/>
        <d v="2023-02-08T09:29:03"/>
        <d v="2023-02-08T09:29:28"/>
        <d v="2023-02-08T09:40:03"/>
        <d v="2023-02-08T09:40:24"/>
        <d v="2023-02-08T09:40:37"/>
        <d v="2023-02-08T09:51:46"/>
        <d v="2023-02-08T10:02:56"/>
        <d v="2023-02-08T10:14:06"/>
        <d v="2023-02-08T10:31:29"/>
        <d v="2023-02-08T10:48:57"/>
        <d v="2023-02-08T11:00:07"/>
        <d v="2023-02-08T11:11:16"/>
        <d v="2023-02-08T11:22:24"/>
        <d v="2023-02-08T11:33:32"/>
        <d v="2023-02-08T11:44:41"/>
        <d v="2023-02-08T11:55:50"/>
        <d v="2023-02-08T12:06:59"/>
        <d v="2023-02-08T12:18:07"/>
        <d v="2023-02-08T12:29:16"/>
        <d v="2023-02-08T12:40:25"/>
        <d v="2023-02-08T12:50:05"/>
        <d v="2023-02-08T12:51:19"/>
        <d v="2023-02-08T12:55:30"/>
        <d v="2023-02-08T12:55:47"/>
        <d v="2023-02-08T13:06:55"/>
        <d v="2023-02-08T13:09:40"/>
        <d v="2023-02-08T13:10:47"/>
        <d v="2023-02-08T13:11:13"/>
        <d v="2023-02-08T13:11:20"/>
        <d v="2023-02-08T13:21:38"/>
        <d v="2023-02-08T13:22:07"/>
        <d v="2023-02-08T13:31:22"/>
        <d v="2023-02-08T13:33:15"/>
        <d v="2023-02-08T13:35:01"/>
        <d v="2023-02-08T13:44:23"/>
        <d v="2023-02-08T13:47:04"/>
        <d v="2023-02-08T13:49:32"/>
        <d v="2023-02-08T13:55:31"/>
        <d v="2023-02-08T13:59:54"/>
        <d v="2023-02-08T14:00:37"/>
        <d v="2023-02-08T14:03:37"/>
        <d v="2023-02-08T14:03:51"/>
        <d v="2023-02-08T14:14:59"/>
        <d v="2023-02-08T14:24:06"/>
        <d v="2023-02-08T14:24:33"/>
        <d v="2023-02-08T14:26:07"/>
        <d v="2023-02-08T14:29:35"/>
        <d v="2023-02-08T14:29:41"/>
        <d v="2023-02-08T14:37:16"/>
        <d v="2023-02-08T14:43:51"/>
        <d v="2023-02-08T14:43:59"/>
        <d v="2023-02-08T14:47:19"/>
        <d v="2023-02-08T14:48:06"/>
        <d v="2023-02-08T14:50:52"/>
        <d v="2023-02-08T14:51:39"/>
        <d v="2023-02-08T14:55:08"/>
        <d v="2023-02-08T15:06:16"/>
        <d v="2023-02-08T15:07:10"/>
        <d v="2023-02-08T15:07:26"/>
        <d v="2023-02-08T15:13:22"/>
        <d v="2023-02-08T15:14:47"/>
        <d v="2023-02-08T15:25:54"/>
        <d v="2023-02-08T15:37:02"/>
        <d v="2023-02-08T15:48:09"/>
        <d v="2023-02-08T15:51:48"/>
        <d v="2023-02-08T15:52:05"/>
        <d v="2023-02-08T15:54:58"/>
        <d v="2023-02-08T15:56:56"/>
        <d v="2023-02-08T15:57:23"/>
        <d v="2023-02-08T15:57:38"/>
        <d v="2023-02-08T15:58:24"/>
        <d v="2023-02-08T15:58:32"/>
        <d v="2023-02-08T15:58:34"/>
        <d v="2023-02-08T15:58:35"/>
        <d v="2023-02-08T15:58:38"/>
        <d v="2023-02-08T15:59:10"/>
        <d v="2023-02-08T15:59:21"/>
        <d v="2023-02-08T16:02:01"/>
        <d v="2023-02-08T16:02:05"/>
        <d v="2023-02-08T16:02:24"/>
        <d v="2023-02-08T16:02:33"/>
        <d v="2023-02-08T16:03:22"/>
        <d v="2023-02-08T16:13:45"/>
        <d v="2023-02-08T16:14:16"/>
        <d v="2023-02-08T16:14:58"/>
        <d v="2023-02-08T16:16:27"/>
        <d v="2023-02-08T16:16:38"/>
        <d v="2023-02-08T16:17:53"/>
        <d v="2023-02-08T16:18:02"/>
        <d v="2023-02-08T16:18:34"/>
        <d v="2023-02-08T16:18:42"/>
        <d v="2023-02-08T16:19:02"/>
        <d v="2023-02-08T16:19:09"/>
        <d v="2023-02-08T16:19:36"/>
        <d v="2023-02-08T16:19:47"/>
        <d v="2023-02-08T16:20:01"/>
        <d v="2023-02-08T16:20:45"/>
        <d v="2023-02-08T16:20:49"/>
        <d v="2023-02-08T16:20:52"/>
        <d v="2023-02-08T16:20:55"/>
        <d v="2023-02-08T16:21:44"/>
        <d v="2023-02-08T16:21:53"/>
        <d v="2023-02-08T16:22:01"/>
        <d v="2023-02-08T16:22:05"/>
        <d v="2023-02-08T16:22:47"/>
        <d v="2023-02-08T16:23:00"/>
        <d v="2023-02-08T16:23:01"/>
        <d v="2023-02-08T16:23:04"/>
        <d v="2023-02-08T16:23:36"/>
        <d v="2023-02-08T16:34:45"/>
        <d v="2023-02-08T17:06:35"/>
        <d v="2023-02-08T17:11:36"/>
        <d v="2023-02-08T17:13:20"/>
        <d v="2023-02-08T17:13:34"/>
        <d v="2023-02-08T17:14:11"/>
        <d v="2023-02-08T17:14:21"/>
        <d v="2023-02-08T17:14:39"/>
        <d v="2023-02-08T17:16:41"/>
        <d v="2023-02-08T17:17:18"/>
        <d v="2023-02-08T17:19:38"/>
        <d v="2023-02-08T17:20:21"/>
        <d v="2023-02-08T17:20:31"/>
        <d v="2023-02-08T17:21:04"/>
        <d v="2023-02-08T17:21:18"/>
        <d v="2023-02-08T17:22:13"/>
        <d v="2023-02-08T17:23:58"/>
        <d v="2023-02-08T17:24:48"/>
        <d v="2023-02-08T17:24:56"/>
        <d v="2023-02-08T17:25:07"/>
        <d v="2023-02-08T17:25:14"/>
        <d v="2023-02-08T17:26:00"/>
        <d v="2023-02-08T17:26:09"/>
        <d v="2023-02-08T17:26:17"/>
        <d v="2023-02-08T17:28:35"/>
        <d v="2023-02-08T17:34:54"/>
        <d v="2023-02-08T17:36:41"/>
        <d v="2023-02-08T17:38:11"/>
        <d v="2023-02-08T17:38:35"/>
        <d v="2023-02-08T17:39:52"/>
        <d v="2023-02-08T17:39:58"/>
        <d v="2023-02-08T17:40:09"/>
        <d v="2023-02-08T17:40:19"/>
        <d v="2023-02-08T17:40:27"/>
        <d v="2023-02-08T17:40:51"/>
        <d v="2023-02-08T17:45:40"/>
        <d v="2023-02-08T17:45:53"/>
        <d v="2023-02-08T17:46:24"/>
        <d v="2023-02-08T17:50:26"/>
        <d v="2023-02-08T17:53:03"/>
        <d v="2023-02-08T17:53:04"/>
        <d v="2023-02-08T17:53:22"/>
        <d v="2023-02-08T17:53:24"/>
        <d v="2023-02-08T17:53:27"/>
        <d v="2023-02-08T17:54:55"/>
        <d v="2023-02-08T17:55:03"/>
        <d v="2023-02-08T17:55:17"/>
        <d v="2023-02-08T17:55:43"/>
        <d v="2023-02-08T17:56:26"/>
        <d v="2023-02-08T17:56:50"/>
        <d v="2023-02-08T17:57:08"/>
        <d v="2023-02-08T17:57:19"/>
        <d v="2023-02-08T17:57:26"/>
        <d v="2023-02-08T17:57:39"/>
        <d v="2023-02-08T17:57:43"/>
        <d v="2023-02-08T17:58:01"/>
        <d v="2023-02-08T17:58:08"/>
        <d v="2023-02-08T17:58:09"/>
        <d v="2023-02-08T17:58:41"/>
        <d v="2023-02-08T17:58:43"/>
        <d v="2023-02-08T17:58:51"/>
        <d v="2023-02-08T17:59:39"/>
        <d v="2023-02-08T17:59:48"/>
        <d v="2023-02-08T17:59:57"/>
        <d v="2023-02-08T18:00:16"/>
        <d v="2023-02-08T18:00:19"/>
        <d v="2023-02-08T18:00:25"/>
        <d v="2023-02-08T18:02:57"/>
        <d v="2023-02-08T18:03:10"/>
        <d v="2023-02-08T18:03:15"/>
        <d v="2023-02-08T18:11:27"/>
        <d v="2023-02-08T18:14:21"/>
        <d v="2023-02-08T18:22:34"/>
        <d v="2023-02-08T18:33:42"/>
        <d v="2023-02-08T18:35:54"/>
        <d v="2023-02-08T18:36:32"/>
        <d v="2023-02-08T18:40:47"/>
        <d v="2023-02-08T18:40:55"/>
        <d v="2023-02-08T18:51:55"/>
        <d v="2023-02-08T19:01:19"/>
        <d v="2023-02-08T19:32:22"/>
        <d v="2023-02-08T20:23:49"/>
        <d v="2023-02-08T21:15:15"/>
        <d v="2023-02-08T22:06:43"/>
        <d v="2023-02-08T22:58:09"/>
        <d v="2023-02-08T23:49:36"/>
        <d v="2023-02-09T00:41:03"/>
        <d v="2023-02-09T01:32:30"/>
        <d v="2023-02-09T02:23:57"/>
        <d v="2023-02-09T03:15:24"/>
        <d v="2023-02-09T04:06:51"/>
        <d v="2023-02-09T04:58:17"/>
        <d v="2023-02-09T05:49:45"/>
        <d v="2023-02-09T06:41:12"/>
        <d v="2023-02-09T07:12:54"/>
        <d v="2023-02-09T07:24:05"/>
        <d v="2023-02-09T07:32:39"/>
        <d v="2023-02-09T07:35:14"/>
        <d v="2023-02-09T07:46:23"/>
        <d v="2023-02-09T07:57:32"/>
        <d v="2023-02-09T08:08:40"/>
        <d v="2023-02-09T08:19:50"/>
        <d v="2023-02-09T08:20:48"/>
        <d v="2023-02-09T08:23:22"/>
        <d v="2023-02-09T08:27:25"/>
        <d v="2023-02-09T08:27:33"/>
        <d v="2023-02-09T08:28:37"/>
        <d v="2023-02-09T08:29:33"/>
        <d v="2023-02-09T08:38:42"/>
        <d v="2023-02-09T08:49:51"/>
        <d v="2023-02-09T08:49:56"/>
        <d v="2023-02-09T08:50:50"/>
        <d v="2023-02-09T08:51:17"/>
        <d v="2023-02-09T08:51:22"/>
        <d v="2023-02-09T08:51:23"/>
        <d v="2023-02-09T08:52:36"/>
        <d v="2023-02-09T08:55:29"/>
        <d v="2023-02-09T08:56:06"/>
        <d v="2023-02-09T08:56:13"/>
        <d v="2023-02-09T08:56:52"/>
        <d v="2023-02-09T08:57:31"/>
        <d v="2023-02-09T08:59:54"/>
        <d v="2023-02-09T09:00:02"/>
        <d v="2023-02-09T09:00:54"/>
        <d v="2023-02-09T09:01:10"/>
        <d v="2023-02-09T09:11:11"/>
        <d v="2023-02-09T09:21:44"/>
        <d v="2023-02-09T09:21:50"/>
        <d v="2023-02-09T09:22:24"/>
        <d v="2023-02-09T09:24:31"/>
        <d v="2023-02-09T09:24:46"/>
        <d v="2023-02-09T09:27:02"/>
        <d v="2023-02-09T09:27:46"/>
        <d v="2023-02-09T09:33:00"/>
        <d v="2023-02-09T09:40:13"/>
        <d v="2023-02-09T09:40:43"/>
        <d v="2023-02-09T09:44:09"/>
        <d v="2023-02-09T09:44:56"/>
        <d v="2023-02-09T09:45:08"/>
        <d v="2023-02-09T09:56:16"/>
        <d v="2023-02-09T10:03:18"/>
        <d v="2023-02-09T10:07:25"/>
        <d v="2023-02-09T10:07:27"/>
        <d v="2023-02-09T10:08:48"/>
        <d v="2023-02-09T10:11:30"/>
        <d v="2023-02-09T10:11:38"/>
        <d v="2023-02-09T10:17:49"/>
        <d v="2023-02-09T10:17:57"/>
        <d v="2023-02-09T10:26:03"/>
        <d v="2023-02-09T10:27:20"/>
        <d v="2023-02-09T10:29:05"/>
        <d v="2023-02-09T10:36:20"/>
        <d v="2023-02-09T10:57:11"/>
        <d v="2023-02-09T10:57:47"/>
        <d v="2023-02-09T11:10:48"/>
        <d v="2023-02-09T11:21:58"/>
        <d v="2023-02-09T11:33:07"/>
        <d v="2023-02-09T11:43:12"/>
        <d v="2023-02-09T11:43:34"/>
        <d v="2023-02-09T11:54:42"/>
        <d v="2023-02-09T12:05:51"/>
        <d v="2023-02-09T12:14:13"/>
        <d v="2023-02-09T12:16:21"/>
        <d v="2023-02-09T12:20:55"/>
        <d v="2023-02-09T12:21:26"/>
        <d v="2023-02-09T12:32:36"/>
        <d v="2023-02-09T12:43:45"/>
        <d v="2023-02-09T12:54:53"/>
        <d v="2023-02-09T13:06:02"/>
        <d v="2023-02-09T13:17:10"/>
        <d v="2023-02-09T13:28:19"/>
        <d v="2023-02-09T13:30:12"/>
        <d v="2023-02-09T13:31:17"/>
        <d v="2023-02-09T13:31:33"/>
        <d v="2023-02-09T13:31:41"/>
        <d v="2023-02-09T13:31:45"/>
        <d v="2023-02-09T13:31:46"/>
        <d v="2023-02-09T13:31:48"/>
        <d v="2023-02-09T13:31:50"/>
        <d v="2023-02-09T13:33:01"/>
        <d v="2023-02-09T13:33:05"/>
        <d v="2023-02-09T13:33:09"/>
        <d v="2023-02-09T13:33:12"/>
        <d v="2023-02-09T13:34:11"/>
        <d v="2023-02-09T13:34:20"/>
        <d v="2023-02-09T13:34:23"/>
        <d v="2023-02-09T13:34:25"/>
        <d v="2023-02-09T13:34:27"/>
        <d v="2023-02-09T13:35:23"/>
        <d v="2023-02-09T13:39:27"/>
        <d v="2023-02-09T13:50:36"/>
        <d v="2023-02-09T14:01:44"/>
        <d v="2023-02-09T14:12:52"/>
        <d v="2023-02-09T14:12:57"/>
        <d v="2023-02-09T14:12:59"/>
        <d v="2023-02-09T14:13:00"/>
        <d v="2023-02-09T14:13:03"/>
        <d v="2023-02-09T14:13:04"/>
        <d v="2023-02-09T14:13:19"/>
        <d v="2023-02-09T14:13:24"/>
        <d v="2023-02-09T14:13:37"/>
        <d v="2023-02-09T14:13:40"/>
        <d v="2023-02-09T14:14:37"/>
        <d v="2023-02-09T14:14:44"/>
        <d v="2023-02-09T14:16:20"/>
        <d v="2023-02-09T14:24:00"/>
        <d v="2023-02-09T14:28:44"/>
        <d v="2023-02-09T14:30:04"/>
        <d v="2023-02-09T14:30:46"/>
        <d v="2023-02-09T14:35:09"/>
        <d v="2023-02-09T14:38:48"/>
        <d v="2023-02-09T14:46:17"/>
        <d v="2023-02-09T14:53:28"/>
        <d v="2023-02-09T14:53:38"/>
        <d v="2023-02-09T14:55:43"/>
        <d v="2023-02-09T14:55:51"/>
        <d v="2023-02-09T15:06:59"/>
        <d v="2023-02-09T15:18:07"/>
        <d v="2023-02-09T15:29:15"/>
        <d v="2023-02-09T15:42:51"/>
        <d v="2023-02-09T15:50:38"/>
        <d v="2023-02-09T15:52:02"/>
        <d v="2023-02-09T15:54:41"/>
        <d v="2023-02-09T15:56:11"/>
        <d v="2023-02-09T16:02:36"/>
        <d v="2023-02-09T16:02:48"/>
        <d v="2023-02-09T16:13:57"/>
        <d v="2023-02-09T16:39:44"/>
        <d v="2023-02-09T16:50:52"/>
        <d v="2023-02-09T17:02:00"/>
        <d v="2023-02-09T17:13:08"/>
        <d v="2023-02-09T17:14:17"/>
        <d v="2023-02-09T17:15:00"/>
        <d v="2023-02-09T17:15:06"/>
        <d v="2023-02-09T17:15:13"/>
        <d v="2023-02-09T17:15:16"/>
        <d v="2023-02-09T17:15:23"/>
        <d v="2023-02-09T17:15:32"/>
        <d v="2023-02-09T17:15:41"/>
        <d v="2023-02-09T17:16:15"/>
        <d v="2023-02-09T17:17:05"/>
        <d v="2023-02-09T17:26:22"/>
        <d v="2023-02-09T17:26:30"/>
        <d v="2023-02-09T17:37:37"/>
        <d v="2023-02-09T17:38:06"/>
        <d v="2023-02-09T17:41:21"/>
        <d v="2023-02-09T17:41:43"/>
        <d v="2023-02-09T17:52:52"/>
        <d v="2023-02-09T17:54:07"/>
        <d v="2023-02-09T17:54:16"/>
        <d v="2023-02-09T17:54:29"/>
        <d v="2023-02-09T17:54:37"/>
        <d v="2023-02-09T17:54:42"/>
        <d v="2023-02-09T17:54:56"/>
        <d v="2023-02-09T17:56:30"/>
        <d v="2023-02-09T17:56:44"/>
        <d v="2023-02-09T18:07:52"/>
        <d v="2023-02-09T18:08:44"/>
        <d v="2023-02-09T18:08:58"/>
        <d v="2023-02-09T18:18:05"/>
        <d v="2023-02-09T18:18:19"/>
        <d v="2023-02-09T18:18:47"/>
        <d v="2023-02-09T18:18:53"/>
        <d v="2023-02-09T18:30:01"/>
        <d v="2023-02-09T18:31:46"/>
        <d v="2023-02-09T18:32:10"/>
        <d v="2023-02-09T18:41:39"/>
        <d v="2023-02-09T18:42:29"/>
        <d v="2023-02-09T18:46:47"/>
        <d v="2023-02-09T18:48:13"/>
        <d v="2023-02-09T18:51:16"/>
        <d v="2023-02-09T18:51:29"/>
        <d v="2023-02-09T18:54:44"/>
        <d v="2023-02-09T18:54:48"/>
        <m/>
      </sharedItems>
      <fieldGroup par="16" base="4">
        <rangePr groupBy="seconds" startDate="2023-02-02T07:42:09" endDate="2023-02-09T18:54:48"/>
        <groupItems count="62">
          <s v="(空白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023/2/9"/>
        </groupItems>
      </fieldGroup>
    </cacheField>
    <cacheField name="result" numFmtId="0">
      <sharedItems containsBlank="1"/>
    </cacheField>
    <cacheField name="ErrorCode" numFmtId="0">
      <sharedItems containsString="0" containsBlank="1" containsNumber="1" containsInteger="1" minValue="1" maxValue="80010922003"/>
    </cacheField>
    <cacheField name="ErrorMsg" numFmtId="0">
      <sharedItems containsBlank="1" count="22">
        <s v="锁付2#取螺丝计数真空报警"/>
        <s v="机台运行"/>
        <s v="PLC参数被查看或修改！"/>
        <s v="安全门打开报警"/>
        <s v="NG满治具检测_拿料提醒"/>
        <s v="锁付1#供料器缺螺丝报警"/>
        <s v="锁付3#供料器缺螺丝报警"/>
        <s v="锁付2#供料器缺螺丝报警"/>
        <s v="锁付1#取螺丝计数真空报警"/>
        <s v="安全门打开_后左报警"/>
        <s v="NG治具检测_拿料提醒"/>
        <s v="紧急停止"/>
        <s v="锁付3#取螺丝计数真空报警"/>
        <s v="锁付3#顶升气缸报警"/>
        <s v="安全门打开_后右报警"/>
        <s v="1#螺丝机锁付NG报警"/>
        <s v="NA"/>
        <s v="安全门打开_前左报警"/>
        <s v="锁付1#顶升气缸报警"/>
        <s v="3#螺丝机锁付NG报警"/>
        <s v="安全门打开_前右报警"/>
        <m/>
      </sharedItems>
    </cacheField>
    <cacheField name="EventTime" numFmtId="0">
      <sharedItems containsNonDate="0" containsDate="1" containsString="0" containsBlank="1" minDate="2023-02-02T07:42:09" maxDate="2023-02-09T18:54:48"/>
    </cacheField>
    <cacheField name="运行" numFmtId="0">
      <sharedItems containsBlank="1"/>
    </cacheField>
    <cacheField name="开始" numFmtId="0">
      <sharedItems containsBlank="1"/>
    </cacheField>
    <cacheField name="结束" numFmtId="0">
      <sharedItems containsBlank="1"/>
    </cacheField>
    <cacheField name="时间" numFmtId="0">
      <sharedItems containsString="0" containsBlank="1" containsNumber="1" minValue="0" maxValue="38.399999997345731"/>
    </cacheField>
    <cacheField name="Week" numFmtId="0">
      <sharedItems containsString="0" containsBlank="1" containsNumber="1" containsInteger="1" minValue="5" maxValue="6" count="3">
        <n v="5"/>
        <n v="6"/>
        <m/>
      </sharedItems>
    </cacheField>
    <cacheField name="分" numFmtId="0" databaseField="0">
      <fieldGroup base="4">
        <rangePr groupBy="minutes" startDate="2023-02-02T07:42:09" endDate="2023-02-09T18:54:48"/>
        <groupItems count="62">
          <s v="&lt;2023/2/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023/2/9"/>
        </groupItems>
      </fieldGroup>
    </cacheField>
    <cacheField name="小时" numFmtId="0" databaseField="0">
      <fieldGroup base="4">
        <rangePr groupBy="hours" startDate="2023-02-02T07:42:09" endDate="2023-02-09T18:54:48"/>
        <groupItems count="26">
          <s v="&lt;2023/2/2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2023/2/9"/>
        </groupItems>
      </fieldGroup>
    </cacheField>
    <cacheField name="日" numFmtId="0" databaseField="0">
      <fieldGroup base="4">
        <rangePr groupBy="days" startDate="2023-02-02T07:42:09" endDate="2023-02-09T18:54:48"/>
        <groupItems count="368">
          <s v="&lt;2023/2/2"/>
          <s v="1-1月"/>
          <s v="2-1月"/>
          <s v="3-1月"/>
          <s v="4-1月"/>
          <s v="5-1月"/>
          <s v="6-1月"/>
          <s v="7-1月"/>
          <s v="8-1月"/>
          <s v="9-1月"/>
          <s v="10-1月"/>
          <s v="11-1月"/>
          <s v="12-1月"/>
          <s v="13-1月"/>
          <s v="14-1月"/>
          <s v="15-1月"/>
          <s v="16-1月"/>
          <s v="17-1月"/>
          <s v="18-1月"/>
          <s v="19-1月"/>
          <s v="20-1月"/>
          <s v="21-1月"/>
          <s v="22-1月"/>
          <s v="23-1月"/>
          <s v="24-1月"/>
          <s v="25-1月"/>
          <s v="26-1月"/>
          <s v="27-1月"/>
          <s v="28-1月"/>
          <s v="29-1月"/>
          <s v="30-1月"/>
          <s v="31-1月"/>
          <s v="1-2月"/>
          <s v="2-2月"/>
          <s v="3-2月"/>
          <s v="4-2月"/>
          <s v="5-2月"/>
          <s v="6-2月"/>
          <s v="7-2月"/>
          <s v="8-2月"/>
          <s v="9-2月"/>
          <s v="10-2月"/>
          <s v="11-2月"/>
          <s v="12-2月"/>
          <s v="13-2月"/>
          <s v="14-2月"/>
          <s v="15-2月"/>
          <s v="16-2月"/>
          <s v="17-2月"/>
          <s v="18-2月"/>
          <s v="19-2月"/>
          <s v="20-2月"/>
          <s v="21-2月"/>
          <s v="22-2月"/>
          <s v="23-2月"/>
          <s v="24-2月"/>
          <s v="25-2月"/>
          <s v="26-2月"/>
          <s v="27-2月"/>
          <s v="28-2月"/>
          <s v="29-2月"/>
          <s v="1-3月"/>
          <s v="2-3月"/>
          <s v="3-3月"/>
          <s v="4-3月"/>
          <s v="5-3月"/>
          <s v="6-3月"/>
          <s v="7-3月"/>
          <s v="8-3月"/>
          <s v="9-3月"/>
          <s v="10-3月"/>
          <s v="11-3月"/>
          <s v="12-3月"/>
          <s v="13-3月"/>
          <s v="14-3月"/>
          <s v="15-3月"/>
          <s v="16-3月"/>
          <s v="17-3月"/>
          <s v="18-3月"/>
          <s v="19-3月"/>
          <s v="20-3月"/>
          <s v="21-3月"/>
          <s v="22-3月"/>
          <s v="23-3月"/>
          <s v="24-3月"/>
          <s v="25-3月"/>
          <s v="26-3月"/>
          <s v="27-3月"/>
          <s v="28-3月"/>
          <s v="29-3月"/>
          <s v="30-3月"/>
          <s v="31-3月"/>
          <s v="1-4月"/>
          <s v="2-4月"/>
          <s v="3-4月"/>
          <s v="4-4月"/>
          <s v="5-4月"/>
          <s v="6-4月"/>
          <s v="7-4月"/>
          <s v="8-4月"/>
          <s v="9-4月"/>
          <s v="10-4月"/>
          <s v="11-4月"/>
          <s v="12-4月"/>
          <s v="13-4月"/>
          <s v="14-4月"/>
          <s v="15-4月"/>
          <s v="16-4月"/>
          <s v="17-4月"/>
          <s v="18-4月"/>
          <s v="19-4月"/>
          <s v="20-4月"/>
          <s v="21-4月"/>
          <s v="22-4月"/>
          <s v="23-4月"/>
          <s v="24-4月"/>
          <s v="25-4月"/>
          <s v="26-4月"/>
          <s v="27-4月"/>
          <s v="28-4月"/>
          <s v="29-4月"/>
          <s v="30-4月"/>
          <s v="1-5月"/>
          <s v="2-5月"/>
          <s v="3-5月"/>
          <s v="4-5月"/>
          <s v="5-5月"/>
          <s v="6-5月"/>
          <s v="7-5月"/>
          <s v="8-5月"/>
          <s v="9-5月"/>
          <s v="10-5月"/>
          <s v="11-5月"/>
          <s v="12-5月"/>
          <s v="13-5月"/>
          <s v="14-5月"/>
          <s v="15-5月"/>
          <s v="16-5月"/>
          <s v="17-5月"/>
          <s v="18-5月"/>
          <s v="19-5月"/>
          <s v="20-5月"/>
          <s v="21-5月"/>
          <s v="22-5月"/>
          <s v="23-5月"/>
          <s v="24-5月"/>
          <s v="25-5月"/>
          <s v="26-5月"/>
          <s v="27-5月"/>
          <s v="28-5月"/>
          <s v="29-5月"/>
          <s v="30-5月"/>
          <s v="31-5月"/>
          <s v="1-6月"/>
          <s v="2-6月"/>
          <s v="3-6月"/>
          <s v="4-6月"/>
          <s v="5-6月"/>
          <s v="6-6月"/>
          <s v="7-6月"/>
          <s v="8-6月"/>
          <s v="9-6月"/>
          <s v="10-6月"/>
          <s v="11-6月"/>
          <s v="12-6月"/>
          <s v="13-6月"/>
          <s v="14-6月"/>
          <s v="15-6月"/>
          <s v="16-6月"/>
          <s v="17-6月"/>
          <s v="18-6月"/>
          <s v="19-6月"/>
          <s v="20-6月"/>
          <s v="21-6月"/>
          <s v="22-6月"/>
          <s v="23-6月"/>
          <s v="24-6月"/>
          <s v="25-6月"/>
          <s v="26-6月"/>
          <s v="27-6月"/>
          <s v="28-6月"/>
          <s v="29-6月"/>
          <s v="30-6月"/>
          <s v="1-7月"/>
          <s v="2-7月"/>
          <s v="3-7月"/>
          <s v="4-7月"/>
          <s v="5-7月"/>
          <s v="6-7月"/>
          <s v="7-7月"/>
          <s v="8-7月"/>
          <s v="9-7月"/>
          <s v="10-7月"/>
          <s v="11-7月"/>
          <s v="12-7月"/>
          <s v="13-7月"/>
          <s v="14-7月"/>
          <s v="15-7月"/>
          <s v="16-7月"/>
          <s v="17-7月"/>
          <s v="18-7月"/>
          <s v="19-7月"/>
          <s v="20-7月"/>
          <s v="21-7月"/>
          <s v="22-7月"/>
          <s v="23-7月"/>
          <s v="24-7月"/>
          <s v="25-7月"/>
          <s v="26-7月"/>
          <s v="27-7月"/>
          <s v="28-7月"/>
          <s v="29-7月"/>
          <s v="30-7月"/>
          <s v="31-7月"/>
          <s v="1-8月"/>
          <s v="2-8月"/>
          <s v="3-8月"/>
          <s v="4-8月"/>
          <s v="5-8月"/>
          <s v="6-8月"/>
          <s v="7-8月"/>
          <s v="8-8月"/>
          <s v="9-8月"/>
          <s v="10-8月"/>
          <s v="11-8月"/>
          <s v="12-8月"/>
          <s v="13-8月"/>
          <s v="14-8月"/>
          <s v="15-8月"/>
          <s v="16-8月"/>
          <s v="17-8月"/>
          <s v="18-8月"/>
          <s v="19-8月"/>
          <s v="20-8月"/>
          <s v="21-8月"/>
          <s v="22-8月"/>
          <s v="23-8月"/>
          <s v="24-8月"/>
          <s v="25-8月"/>
          <s v="26-8月"/>
          <s v="27-8月"/>
          <s v="28-8月"/>
          <s v="29-8月"/>
          <s v="30-8月"/>
          <s v="31-8月"/>
          <s v="1-9月"/>
          <s v="2-9月"/>
          <s v="3-9月"/>
          <s v="4-9月"/>
          <s v="5-9月"/>
          <s v="6-9月"/>
          <s v="7-9月"/>
          <s v="8-9月"/>
          <s v="9-9月"/>
          <s v="10-9月"/>
          <s v="11-9月"/>
          <s v="12-9月"/>
          <s v="13-9月"/>
          <s v="14-9月"/>
          <s v="15-9月"/>
          <s v="16-9月"/>
          <s v="17-9月"/>
          <s v="18-9月"/>
          <s v="19-9月"/>
          <s v="20-9月"/>
          <s v="21-9月"/>
          <s v="22-9月"/>
          <s v="23-9月"/>
          <s v="24-9月"/>
          <s v="25-9月"/>
          <s v="26-9月"/>
          <s v="27-9月"/>
          <s v="28-9月"/>
          <s v="29-9月"/>
          <s v="30-9月"/>
          <s v="1-10月"/>
          <s v="2-10月"/>
          <s v="3-10月"/>
          <s v="4-10月"/>
          <s v="5-10月"/>
          <s v="6-10月"/>
          <s v="7-10月"/>
          <s v="8-10月"/>
          <s v="9-10月"/>
          <s v="10-10月"/>
          <s v="11-10月"/>
          <s v="12-10月"/>
          <s v="13-10月"/>
          <s v="14-10月"/>
          <s v="15-10月"/>
          <s v="16-10月"/>
          <s v="17-10月"/>
          <s v="18-10月"/>
          <s v="19-10月"/>
          <s v="20-10月"/>
          <s v="21-10月"/>
          <s v="22-10月"/>
          <s v="23-10月"/>
          <s v="24-10月"/>
          <s v="25-10月"/>
          <s v="26-10月"/>
          <s v="27-10月"/>
          <s v="28-10月"/>
          <s v="29-10月"/>
          <s v="30-10月"/>
          <s v="31-10月"/>
          <s v="1-11月"/>
          <s v="2-11月"/>
          <s v="3-11月"/>
          <s v="4-11月"/>
          <s v="5-11月"/>
          <s v="6-11月"/>
          <s v="7-11月"/>
          <s v="8-11月"/>
          <s v="9-11月"/>
          <s v="10-11月"/>
          <s v="11-11月"/>
          <s v="12-11月"/>
          <s v="13-11月"/>
          <s v="14-11月"/>
          <s v="15-11月"/>
          <s v="16-11月"/>
          <s v="17-11月"/>
          <s v="18-11月"/>
          <s v="19-11月"/>
          <s v="20-11月"/>
          <s v="21-11月"/>
          <s v="22-11月"/>
          <s v="23-11月"/>
          <s v="24-11月"/>
          <s v="25-11月"/>
          <s v="26-11月"/>
          <s v="27-11月"/>
          <s v="28-11月"/>
          <s v="29-11月"/>
          <s v="30-11月"/>
          <s v="1-12月"/>
          <s v="2-12月"/>
          <s v="3-12月"/>
          <s v="4-12月"/>
          <s v="5-12月"/>
          <s v="6-12月"/>
          <s v="7-12月"/>
          <s v="8-12月"/>
          <s v="9-12月"/>
          <s v="10-12月"/>
          <s v="11-12月"/>
          <s v="12-12月"/>
          <s v="13-12月"/>
          <s v="14-12月"/>
          <s v="15-12月"/>
          <s v="16-12月"/>
          <s v="17-12月"/>
          <s v="18-12月"/>
          <s v="19-12月"/>
          <s v="20-12月"/>
          <s v="21-12月"/>
          <s v="22-12月"/>
          <s v="23-12月"/>
          <s v="24-12月"/>
          <s v="25-12月"/>
          <s v="26-12月"/>
          <s v="27-12月"/>
          <s v="28-12月"/>
          <s v="29-12月"/>
          <s v="30-12月"/>
          <s v="31-12月"/>
          <s v="&gt;2023/2/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3">
  <r>
    <n v="97908080"/>
    <s v="M050_Machine_ErrorCode"/>
    <s v="Bay58-3A MLB to MLB Carrier Screw 8x"/>
    <n v="1.33197685298036E+17"/>
    <x v="0"/>
    <s v="P"/>
    <n v="50010922019"/>
    <x v="0"/>
    <d v="2023-02-02T07:42:09"/>
    <s v="报警"/>
    <s v="开始"/>
    <s v=""/>
    <n v="0.24999999557621777"/>
    <x v="0"/>
  </r>
  <r>
    <n v="97908086"/>
    <s v="M050_Machine_ErrorCode"/>
    <s v="Bay58-3A MLB to MLB Carrier Screw 8x"/>
    <n v="1.3319768544278E+17"/>
    <x v="1"/>
    <s v="P"/>
    <n v="1"/>
    <x v="1"/>
    <d v="2023-02-02T07:42:24"/>
    <s v="运行"/>
    <s v=""/>
    <s v="结束"/>
    <n v="0"/>
    <x v="0"/>
  </r>
  <r>
    <n v="97908714"/>
    <s v="M050_Machine_ErrorCode"/>
    <s v="Bay58-3A MLB to MLB Carrier Screw 8x"/>
    <n v="1.33197697746066E+17"/>
    <x v="2"/>
    <s v="P"/>
    <n v="3"/>
    <x v="2"/>
    <d v="2023-02-02T08:02:54"/>
    <s v="改！"/>
    <s v="开始"/>
    <s v=""/>
    <n v="23.41666667140089"/>
    <x v="0"/>
  </r>
  <r>
    <n v="97910522"/>
    <s v="M050_Machine_ErrorCode"/>
    <s v="Bay58-3A MLB to MLB Carrier Screw 8x"/>
    <n v="1.3319771179512099E+17"/>
    <x v="3"/>
    <s v="P"/>
    <n v="1"/>
    <x v="1"/>
    <d v="2023-02-02T08:26:19"/>
    <s v="运行"/>
    <s v=""/>
    <s v="结束"/>
    <n v="0"/>
    <x v="0"/>
  </r>
  <r>
    <n v="97910529"/>
    <s v="M050_Machine_ErrorCode"/>
    <s v="Bay58-3A MLB to MLB Carrier Screw 8x"/>
    <n v="1.33197711872834E+17"/>
    <x v="4"/>
    <s v="P"/>
    <n v="60070922002"/>
    <x v="3"/>
    <d v="2023-02-02T08:26:27"/>
    <s v="报警"/>
    <s v="开始"/>
    <s v=""/>
    <n v="1.1999999976251274"/>
    <x v="0"/>
  </r>
  <r>
    <n v="97910631"/>
    <s v="M050_Machine_ErrorCode"/>
    <s v="Bay58-3A MLB to MLB Carrier Screw 8x"/>
    <n v="1.3319771259852701E+17"/>
    <x v="5"/>
    <s v="P"/>
    <n v="1"/>
    <x v="1"/>
    <d v="2023-02-02T08:27:39"/>
    <s v="运行"/>
    <s v=""/>
    <s v="结束"/>
    <n v="0"/>
    <x v="0"/>
  </r>
  <r>
    <n v="97910863"/>
    <s v="M050_Machine_ErrorCode"/>
    <s v="Bay58-3A MLB to MLB Carrier Screw 8x"/>
    <n v="1.3319771443668E+17"/>
    <x v="6"/>
    <s v="P"/>
    <n v="60070922002"/>
    <x v="3"/>
    <d v="2023-02-02T08:30:43"/>
    <s v="报警"/>
    <s v="开始"/>
    <s v=""/>
    <n v="3.4333333396352828"/>
    <x v="0"/>
  </r>
  <r>
    <n v="97911110"/>
    <s v="M050_Machine_ErrorCode"/>
    <s v="Bay58-3A MLB to MLB Carrier Screw 8x"/>
    <n v="1.3319771649018899E+17"/>
    <x v="7"/>
    <s v="P"/>
    <n v="1"/>
    <x v="1"/>
    <d v="2023-02-02T08:34:09"/>
    <s v="运行"/>
    <s v=""/>
    <s v="结束"/>
    <n v="0"/>
    <x v="0"/>
  </r>
  <r>
    <n v="97911132"/>
    <s v="M050_Machine_ErrorCode"/>
    <s v="Bay58-3A MLB to MLB Carrier Screw 8x"/>
    <n v="1.33197716696408E+17"/>
    <x v="8"/>
    <s v="P"/>
    <n v="60030922002"/>
    <x v="4"/>
    <d v="2023-02-02T08:34:29"/>
    <s v="提醒"/>
    <s v="开始"/>
    <s v=""/>
    <n v="0.38333333912305534"/>
    <x v="0"/>
  </r>
  <r>
    <n v="97911160"/>
    <s v="M050_Machine_ErrorCode"/>
    <s v="Bay58-3A MLB to MLB Carrier Screw 8x"/>
    <n v="1.3319771692834899E+17"/>
    <x v="9"/>
    <s v="P"/>
    <n v="1"/>
    <x v="1"/>
    <d v="2023-02-02T08:34:52"/>
    <s v="运行"/>
    <s v=""/>
    <s v="结束"/>
    <n v="0"/>
    <x v="0"/>
  </r>
  <r>
    <n v="97911531"/>
    <s v="M050_Machine_ErrorCode"/>
    <s v="Bay58-1A MLB to MLB Carrier Screw 8x"/>
    <n v="1.3319772025690899E+17"/>
    <x v="10"/>
    <s v="P"/>
    <n v="60070922002"/>
    <x v="3"/>
    <d v="2023-02-02T08:40:25"/>
    <s v="报警"/>
    <s v="开始"/>
    <s v=""/>
    <n v="17.016666663112119"/>
    <x v="0"/>
  </r>
  <r>
    <n v="97912874"/>
    <s v="M050_Machine_ErrorCode"/>
    <s v="Bay58-3A MLB to MLB Carrier Screw 8x"/>
    <n v="1.33197730463146E+17"/>
    <x v="11"/>
    <s v="P"/>
    <n v="1"/>
    <x v="1"/>
    <d v="2023-02-02T08:57:26"/>
    <s v="运行"/>
    <s v=""/>
    <s v="结束"/>
    <n v="0"/>
    <x v="0"/>
  </r>
  <r>
    <n v="97913829"/>
    <s v="M050_Machine_ErrorCode"/>
    <s v="Bay58-3A MLB to MLB Carrier Screw 8x"/>
    <n v="1.3319773701223E+17"/>
    <x v="12"/>
    <s v="P"/>
    <n v="80010922001"/>
    <x v="5"/>
    <d v="2023-02-02T09:08:21"/>
    <s v="报警"/>
    <s v="开始"/>
    <s v=""/>
    <n v="0.54999999236315489"/>
    <x v="0"/>
  </r>
  <r>
    <n v="97913876"/>
    <s v="M050_Machine_ErrorCode"/>
    <s v="Bay58-3A MLB to MLB Carrier Screw 8x"/>
    <n v="1.3319773734159101E+17"/>
    <x v="13"/>
    <s v="P"/>
    <n v="1"/>
    <x v="1"/>
    <d v="2023-02-02T09:08:54"/>
    <s v="运行"/>
    <s v=""/>
    <s v="结束"/>
    <n v="0"/>
    <x v="0"/>
  </r>
  <r>
    <n v="97914824"/>
    <s v="M050_Machine_ErrorCode"/>
    <s v="Bay58-3A MLB to MLB Carrier Screw 8x"/>
    <n v="1.3319774284997299E+17"/>
    <x v="14"/>
    <s v="P"/>
    <n v="80010922001"/>
    <x v="5"/>
    <d v="2023-02-02T09:18:05"/>
    <s v="报警"/>
    <s v="开始"/>
    <s v=""/>
    <n v="0.71666666655801237"/>
    <x v="0"/>
  </r>
  <r>
    <n v="97914879"/>
    <s v="M050_Machine_ErrorCode"/>
    <s v="Bay58-3A MLB to MLB Carrier Screw 8x"/>
    <n v="1.33197743289658E+17"/>
    <x v="15"/>
    <s v="P"/>
    <n v="1"/>
    <x v="1"/>
    <d v="2023-02-02T09:18:48"/>
    <s v="运行"/>
    <s v=""/>
    <s v="结束"/>
    <n v="0"/>
    <x v="0"/>
  </r>
  <r>
    <n v="97915513"/>
    <s v="M050_Machine_ErrorCode"/>
    <s v="Bay58-3A MLB to MLB Carrier Screw 8x"/>
    <n v="1.3319774692502301E+17"/>
    <x v="16"/>
    <s v="P"/>
    <n v="80010922001"/>
    <x v="5"/>
    <d v="2023-02-02T09:24:52"/>
    <s v="报警"/>
    <s v="开始"/>
    <s v=""/>
    <n v="0.25000000605359674"/>
    <x v="0"/>
  </r>
  <r>
    <n v="97915537"/>
    <s v="M050_Machine_ErrorCode"/>
    <s v="Bay58-3A MLB to MLB Carrier Screw 8x"/>
    <n v="1.3319774707462301E+17"/>
    <x v="17"/>
    <s v="P"/>
    <n v="1"/>
    <x v="1"/>
    <d v="2023-02-02T09:25:07"/>
    <s v="运行"/>
    <s v=""/>
    <s v="结束"/>
    <n v="0"/>
    <x v="0"/>
  </r>
  <r>
    <n v="97915793"/>
    <s v="M050_Machine_ErrorCode"/>
    <s v="Bay58-3A MLB to MLB Carrier Screw 8x"/>
    <n v="1.3319774872583E+17"/>
    <x v="18"/>
    <s v="P"/>
    <n v="80010922003"/>
    <x v="6"/>
    <d v="2023-02-02T09:27:52"/>
    <s v="报警"/>
    <s v="开始"/>
    <s v=""/>
    <n v="0.38333333912305534"/>
    <x v="0"/>
  </r>
  <r>
    <n v="97915843"/>
    <s v="M050_Machine_ErrorCode"/>
    <s v="Bay58-3A MLB to MLB Carrier Screw 8x"/>
    <n v="1.3319774895280301E+17"/>
    <x v="19"/>
    <s v="P"/>
    <n v="1"/>
    <x v="1"/>
    <d v="2023-02-02T09:28:15"/>
    <s v="运行"/>
    <s v=""/>
    <s v="结束"/>
    <n v="0"/>
    <x v="0"/>
  </r>
  <r>
    <n v="97916065"/>
    <s v="M050_Machine_ErrorCode"/>
    <s v="Bay58-3A MLB to MLB Carrier Screw 8x"/>
    <n v="1.33197750255646E+17"/>
    <x v="20"/>
    <s v="P"/>
    <n v="60070922002"/>
    <x v="3"/>
    <d v="2023-02-02T09:30:25"/>
    <s v="报警"/>
    <s v="开始"/>
    <s v=""/>
    <n v="0.86666667019017041"/>
    <x v="0"/>
  </r>
  <r>
    <n v="97916170"/>
    <s v="M050_Machine_ErrorCode"/>
    <s v="Bay58-3A MLB to MLB Carrier Screw 8x"/>
    <n v="1.33197750775896E+17"/>
    <x v="21"/>
    <s v="P"/>
    <n v="1"/>
    <x v="1"/>
    <d v="2023-02-02T09:31:17"/>
    <s v="运行"/>
    <s v=""/>
    <s v="结束"/>
    <n v="0"/>
    <x v="0"/>
  </r>
  <r>
    <n v="97916235"/>
    <s v="M050_Machine_ErrorCode"/>
    <s v="Bay58-3A MLB to MLB Carrier Screw 8x"/>
    <n v="1.33197751132114E+17"/>
    <x v="22"/>
    <s v="P"/>
    <n v="80010922001"/>
    <x v="5"/>
    <d v="2023-02-02T09:31:53"/>
    <s v="报警"/>
    <s v="开始"/>
    <s v=""/>
    <n v="0.28333332622423768"/>
    <x v="0"/>
  </r>
  <r>
    <n v="97916271"/>
    <s v="M050_Machine_ErrorCode"/>
    <s v="Bay58-3A MLB to MLB Carrier Screw 8x"/>
    <n v="1.3319775130282701E+17"/>
    <x v="23"/>
    <s v="P"/>
    <n v="1"/>
    <x v="1"/>
    <d v="2023-02-02T09:32:10"/>
    <s v="运行"/>
    <s v=""/>
    <s v="结束"/>
    <n v="0"/>
    <x v="0"/>
  </r>
  <r>
    <n v="97916525"/>
    <s v="M050_Machine_ErrorCode"/>
    <s v="Bay58-3A MLB to MLB Carrier Screw 8x"/>
    <n v="1.33197752703882E+17"/>
    <x v="24"/>
    <s v="P"/>
    <n v="80010922002"/>
    <x v="7"/>
    <d v="2023-02-02T09:34:30"/>
    <s v="报警"/>
    <s v="开始"/>
    <s v=""/>
    <n v="0.50000000162981451"/>
    <x v="0"/>
  </r>
  <r>
    <n v="97916565"/>
    <s v="M050_Machine_ErrorCode"/>
    <s v="Bay58-3A MLB to MLB Carrier Screw 8x"/>
    <n v="1.33197753003212E+17"/>
    <x v="25"/>
    <s v="P"/>
    <n v="1"/>
    <x v="1"/>
    <d v="2023-02-02T09:35:00"/>
    <s v="运行"/>
    <s v=""/>
    <s v="结束"/>
    <n v="0"/>
    <x v="0"/>
  </r>
  <r>
    <n v="97916657"/>
    <s v="M050_Machine_ErrorCode"/>
    <s v="Bay58-3A MLB to MLB Carrier Screw 8x"/>
    <n v="1.3319775353867101E+17"/>
    <x v="26"/>
    <s v="P"/>
    <n v="80010922002"/>
    <x v="7"/>
    <d v="2023-02-02T09:35:53"/>
    <s v="报警"/>
    <s v="开始"/>
    <s v=""/>
    <n v="0.63333333469927311"/>
    <x v="0"/>
  </r>
  <r>
    <n v="97916744"/>
    <s v="M050_Machine_ErrorCode"/>
    <s v="Bay58-3A MLB to MLB Carrier Screw 8x"/>
    <n v="1.33197753910856E+17"/>
    <x v="27"/>
    <s v="P"/>
    <n v="1"/>
    <x v="1"/>
    <d v="2023-02-02T09:36:31"/>
    <s v="运行"/>
    <s v=""/>
    <s v="结束"/>
    <n v="0"/>
    <x v="0"/>
  </r>
  <r>
    <n v="97916955"/>
    <s v="M050_Machine_ErrorCode"/>
    <s v="Bay58-3A MLB to MLB Carrier Screw 8x"/>
    <n v="1.33197754662656E+17"/>
    <x v="28"/>
    <s v="P"/>
    <n v="80010922001"/>
    <x v="5"/>
    <d v="2023-02-02T09:37:46"/>
    <s v="报警"/>
    <s v="开始"/>
    <s v=""/>
    <n v="0.20000000484287739"/>
    <x v="0"/>
  </r>
  <r>
    <n v="97916973"/>
    <s v="M050_Machine_ErrorCode"/>
    <s v="Bay58-3A MLB to MLB Carrier Screw 8x"/>
    <n v="1.33197754786954E+17"/>
    <x v="29"/>
    <s v="P"/>
    <n v="1"/>
    <x v="1"/>
    <d v="2023-02-02T09:37:58"/>
    <s v="运行"/>
    <s v=""/>
    <s v="结束"/>
    <n v="0"/>
    <x v="0"/>
  </r>
  <r>
    <n v="97917117"/>
    <s v="M050_Machine_ErrorCode"/>
    <s v="Bay58-3A MLB to MLB Carrier Screw 8x"/>
    <n v="1.33197755100406E+17"/>
    <x v="30"/>
    <s v="P"/>
    <n v="80010922001"/>
    <x v="5"/>
    <d v="2023-02-02T09:38:30"/>
    <s v="报警"/>
    <s v="开始"/>
    <s v=""/>
    <n v="0.50000000162981451"/>
    <x v="0"/>
  </r>
  <r>
    <n v="97917213"/>
    <s v="M050_Machine_ErrorCode"/>
    <s v="Bay58-3A MLB to MLB Carrier Screw 8x"/>
    <n v="1.3319775540478301E+17"/>
    <x v="31"/>
    <s v="P"/>
    <n v="1"/>
    <x v="1"/>
    <d v="2023-02-02T09:39:00"/>
    <s v="运行"/>
    <s v=""/>
    <s v="结束"/>
    <n v="0"/>
    <x v="0"/>
  </r>
  <r>
    <n v="97917325"/>
    <s v="M050_Machine_ErrorCode"/>
    <s v="Bay58-3A MLB to MLB Carrier Screw 8x"/>
    <n v="1.33197755801722E+17"/>
    <x v="32"/>
    <s v="P"/>
    <n v="80010922002"/>
    <x v="7"/>
    <d v="2023-02-02T09:39:40"/>
    <s v="报警"/>
    <s v="开始"/>
    <s v=""/>
    <n v="0.11666666250675917"/>
    <x v="0"/>
  </r>
  <r>
    <n v="97917344"/>
    <s v="M050_Machine_ErrorCode"/>
    <s v="Bay58-3A MLB to MLB Carrier Screw 8x"/>
    <n v="1.3319775587957299E+17"/>
    <x v="33"/>
    <s v="P"/>
    <n v="1"/>
    <x v="1"/>
    <d v="2023-02-02T09:39:47"/>
    <s v="运行"/>
    <s v=""/>
    <s v="结束"/>
    <n v="0"/>
    <x v="0"/>
  </r>
  <r>
    <n v="97917455"/>
    <s v="M050_Machine_ErrorCode"/>
    <s v="Bay58-3A MLB to MLB Carrier Screw 8x"/>
    <n v="1.3319775619917901E+17"/>
    <x v="34"/>
    <s v="P"/>
    <n v="60070922002"/>
    <x v="3"/>
    <d v="2023-02-02T09:40:19"/>
    <s v="报警"/>
    <s v="开始"/>
    <s v=""/>
    <n v="1.2666666693985462"/>
    <x v="0"/>
  </r>
  <r>
    <n v="97917613"/>
    <s v="M050_Machine_ErrorCode"/>
    <s v="Bay58-3A MLB to MLB Carrier Screw 8x"/>
    <n v="1.33197756959866E+17"/>
    <x v="35"/>
    <s v="P"/>
    <n v="1"/>
    <x v="1"/>
    <d v="2023-02-02T09:41:35"/>
    <s v="运行"/>
    <s v=""/>
    <s v="结束"/>
    <n v="0"/>
    <x v="0"/>
  </r>
  <r>
    <n v="97917656"/>
    <s v="M050_Machine_ErrorCode"/>
    <s v="Bay58-3A MLB to MLB Carrier Screw 8x"/>
    <n v="1.33197757213388E+17"/>
    <x v="36"/>
    <s v="P"/>
    <n v="80010922002"/>
    <x v="7"/>
    <d v="2023-02-02T09:42:01"/>
    <s v="报警"/>
    <s v="开始"/>
    <s v=""/>
    <n v="0.18333332380279899"/>
    <x v="0"/>
  </r>
  <r>
    <n v="97917680"/>
    <s v="M050_Machine_ErrorCode"/>
    <s v="Bay58-3A MLB to MLB Carrier Screw 8x"/>
    <n v="1.33197757327682E+17"/>
    <x v="37"/>
    <s v="P"/>
    <n v="1"/>
    <x v="1"/>
    <d v="2023-02-02T09:42:12"/>
    <s v="运行"/>
    <s v=""/>
    <s v="结束"/>
    <n v="0"/>
    <x v="0"/>
  </r>
  <r>
    <n v="97917707"/>
    <s v="M050_Machine_ErrorCode"/>
    <s v="Bay58-3A MLB to MLB Carrier Screw 8x"/>
    <n v="1.3319775744083E+17"/>
    <x v="38"/>
    <s v="P"/>
    <n v="50010922019"/>
    <x v="0"/>
    <d v="2023-02-02T09:42:24"/>
    <s v="报警"/>
    <s v="开始"/>
    <s v=""/>
    <n v="0.24999999557621777"/>
    <x v="0"/>
  </r>
  <r>
    <n v="97917740"/>
    <s v="M050_Machine_ErrorCode"/>
    <s v="Bay58-3A MLB to MLB Carrier Screw 8x"/>
    <n v="1.3319775759605501E+17"/>
    <x v="39"/>
    <s v="P"/>
    <n v="1"/>
    <x v="1"/>
    <d v="2023-02-02T09:42:39"/>
    <s v="运行"/>
    <s v=""/>
    <s v="结束"/>
    <n v="0"/>
    <x v="0"/>
  </r>
  <r>
    <n v="97917756"/>
    <s v="M050_Machine_ErrorCode"/>
    <s v="Bay58-3A MLB to MLB Carrier Screw 8x"/>
    <n v="1.3319775768387E+17"/>
    <x v="40"/>
    <s v="P"/>
    <n v="3"/>
    <x v="2"/>
    <d v="2023-02-02T09:42:48"/>
    <s v="改！"/>
    <s v="开始"/>
    <s v=""/>
    <n v="2.0333333371672779"/>
    <x v="0"/>
  </r>
  <r>
    <n v="97917996"/>
    <s v="M050_Machine_ErrorCode"/>
    <s v="Bay58-3A MLB to MLB Carrier Screw 8x"/>
    <n v="1.33197758906422E+17"/>
    <x v="41"/>
    <s v="P"/>
    <n v="1"/>
    <x v="1"/>
    <d v="2023-02-02T09:44:50"/>
    <s v="运行"/>
    <s v=""/>
    <s v="结束"/>
    <n v="0"/>
    <x v="0"/>
  </r>
  <r>
    <n v="97918023"/>
    <s v="M050_Machine_ErrorCode"/>
    <s v="Bay58-3A MLB to MLB Carrier Screw 8x"/>
    <n v="1.33197759040354E+17"/>
    <x v="42"/>
    <s v="P"/>
    <n v="3"/>
    <x v="2"/>
    <d v="2023-02-02T09:45:04"/>
    <s v="改！"/>
    <s v="开始"/>
    <s v=""/>
    <n v="0.53333333227783442"/>
    <x v="0"/>
  </r>
  <r>
    <n v="97918075"/>
    <s v="M050_Machine_ErrorCode"/>
    <s v="Bay58-3A MLB to MLB Carrier Screw 8x"/>
    <n v="1.33197759365674E+17"/>
    <x v="43"/>
    <s v="P"/>
    <n v="1"/>
    <x v="1"/>
    <d v="2023-02-02T09:45:36"/>
    <s v="运行"/>
    <s v=""/>
    <s v="结束"/>
    <n v="0"/>
    <x v="0"/>
  </r>
  <r>
    <n v="97918081"/>
    <s v="M050_Machine_ErrorCode"/>
    <s v="Bay58-3A MLB to MLB Carrier Screw 8x"/>
    <n v="1.33197759406974E+17"/>
    <x v="44"/>
    <s v="P"/>
    <n v="60070922002"/>
    <x v="3"/>
    <d v="2023-02-02T09:45:40"/>
    <s v="报警"/>
    <s v="开始"/>
    <s v=""/>
    <n v="0.41666666977107525"/>
    <x v="0"/>
  </r>
  <r>
    <n v="97918141"/>
    <s v="M050_Machine_ErrorCode"/>
    <s v="Bay58-3A MLB to MLB Carrier Screw 8x"/>
    <n v="1.33197759654442E+17"/>
    <x v="45"/>
    <s v="P"/>
    <n v="1"/>
    <x v="1"/>
    <d v="2023-02-02T09:46:05"/>
    <s v="运行"/>
    <s v=""/>
    <s v="结束"/>
    <n v="0"/>
    <x v="0"/>
  </r>
  <r>
    <n v="97918142"/>
    <s v="M050_Machine_ErrorCode"/>
    <s v="Bay58-3A MLB to MLB Carrier Screw 8x"/>
    <n v="1.3319775967040899E+17"/>
    <x v="46"/>
    <s v="P"/>
    <n v="60070922002"/>
    <x v="3"/>
    <d v="2023-02-02T09:46:07"/>
    <s v="报警"/>
    <s v="开始"/>
    <s v=""/>
    <n v="0.20000000484287739"/>
    <x v="0"/>
  </r>
  <r>
    <n v="97918176"/>
    <s v="M050_Machine_ErrorCode"/>
    <s v="Bay58-3A MLB to MLB Carrier Screw 8x"/>
    <n v="1.3319775979980301E+17"/>
    <x v="47"/>
    <s v="P"/>
    <n v="1"/>
    <x v="1"/>
    <d v="2023-02-02T09:46:19"/>
    <s v="运行"/>
    <s v=""/>
    <s v="结束"/>
    <n v="0"/>
    <x v="0"/>
  </r>
  <r>
    <n v="97918178"/>
    <s v="M050_Machine_ErrorCode"/>
    <s v="Bay58-3A MLB to MLB Carrier Screw 8x"/>
    <n v="1.33197759836186E+17"/>
    <x v="48"/>
    <s v="P"/>
    <n v="60070922002"/>
    <x v="3"/>
    <d v="2023-02-02T09:46:23"/>
    <s v="报警"/>
    <s v="开始"/>
    <s v=""/>
    <n v="0.11666667298413813"/>
    <x v="0"/>
  </r>
  <r>
    <n v="97918207"/>
    <s v="M050_Machine_ErrorCode"/>
    <s v="Bay58-3A MLB to MLB Carrier Screw 8x"/>
    <n v="1.3319775990338701E+17"/>
    <x v="49"/>
    <s v="P"/>
    <n v="1"/>
    <x v="1"/>
    <d v="2023-02-02T09:46:30"/>
    <s v="运行"/>
    <s v=""/>
    <s v="结束"/>
    <n v="0"/>
    <x v="0"/>
  </r>
  <r>
    <n v="97918220"/>
    <s v="M050_Machine_ErrorCode"/>
    <s v="Bay58-3A MLB to MLB Carrier Screw 8x"/>
    <n v="1.3319775996544099E+17"/>
    <x v="50"/>
    <s v="P"/>
    <n v="60070922002"/>
    <x v="3"/>
    <d v="2023-02-02T09:46:36"/>
    <s v="报警"/>
    <s v="开始"/>
    <s v=""/>
    <n v="1.4166666730307043"/>
    <x v="0"/>
  </r>
  <r>
    <n v="97918385"/>
    <s v="M050_Machine_ErrorCode"/>
    <s v="Bay58-3A MLB to MLB Carrier Screw 8x"/>
    <n v="1.33197760810142E+17"/>
    <x v="51"/>
    <s v="P"/>
    <n v="1"/>
    <x v="1"/>
    <d v="2023-02-02T09:48:01"/>
    <s v="运行"/>
    <s v=""/>
    <s v="结束"/>
    <n v="0"/>
    <x v="0"/>
  </r>
  <r>
    <n v="97918456"/>
    <s v="M050_Machine_ErrorCode"/>
    <s v="Bay58-3A MLB to MLB Carrier Screw 8x"/>
    <n v="1.3319776120654301E+17"/>
    <x v="52"/>
    <s v="P"/>
    <n v="80010922002"/>
    <x v="7"/>
    <d v="2023-02-02T09:48:40"/>
    <s v="报警"/>
    <s v="开始"/>
    <s v=""/>
    <n v="0.33333333791233599"/>
    <x v="0"/>
  </r>
  <r>
    <n v="97918492"/>
    <s v="M050_Machine_ErrorCode"/>
    <s v="Bay58-3A MLB to MLB Carrier Screw 8x"/>
    <n v="1.3319776140778E+17"/>
    <x v="53"/>
    <s v="P"/>
    <n v="1"/>
    <x v="1"/>
    <d v="2023-02-02T09:49:00"/>
    <s v="运行"/>
    <s v=""/>
    <s v="结束"/>
    <n v="0"/>
    <x v="0"/>
  </r>
  <r>
    <n v="97918626"/>
    <s v="M050_Machine_ErrorCode"/>
    <s v="Bay58-3A MLB to MLB Carrier Screw 8x"/>
    <n v="1.3319776178872099E+17"/>
    <x v="54"/>
    <s v="P"/>
    <n v="80010922002"/>
    <x v="7"/>
    <d v="2023-02-02T09:49:38"/>
    <s v="报警"/>
    <s v="开始"/>
    <s v=""/>
    <n v="1.6999999992549419"/>
    <x v="0"/>
  </r>
  <r>
    <n v="97918814"/>
    <s v="M050_Machine_ErrorCode"/>
    <s v="Bay58-3A MLB to MLB Carrier Screw 8x"/>
    <n v="1.3319776280263E+17"/>
    <x v="55"/>
    <s v="P"/>
    <n v="1"/>
    <x v="1"/>
    <d v="2023-02-02T09:51:20"/>
    <s v="运行"/>
    <s v=""/>
    <s v="结束"/>
    <n v="0"/>
    <x v="0"/>
  </r>
  <r>
    <n v="97918825"/>
    <s v="M050_Machine_ErrorCode"/>
    <s v="Bay58-3A MLB to MLB Carrier Screw 8x"/>
    <n v="1.33197762813042E+17"/>
    <x v="56"/>
    <s v="P"/>
    <n v="60070922002"/>
    <x v="3"/>
    <d v="2023-02-02T09:51:21"/>
    <s v="报警"/>
    <s v="开始"/>
    <s v=""/>
    <n v="0.1333333330694586"/>
    <x v="0"/>
  </r>
  <r>
    <n v="97918838"/>
    <s v="M050_Machine_ErrorCode"/>
    <s v="Bay58-3A MLB to MLB Carrier Screw 8x"/>
    <n v="1.3319776289067501E+17"/>
    <x v="57"/>
    <s v="P"/>
    <n v="1"/>
    <x v="1"/>
    <d v="2023-02-02T09:51:29"/>
    <s v="运行"/>
    <s v=""/>
    <s v="结束"/>
    <n v="0"/>
    <x v="0"/>
  </r>
  <r>
    <n v="97918849"/>
    <s v="M050_Machine_ErrorCode"/>
    <s v="Bay58-3A MLB to MLB Carrier Screw 8x"/>
    <n v="1.3319776295785501E+17"/>
    <x v="58"/>
    <s v="P"/>
    <n v="60070922002"/>
    <x v="3"/>
    <d v="2023-02-02T09:51:35"/>
    <s v="报警"/>
    <s v="开始"/>
    <s v=""/>
    <n v="1.183333337539807"/>
    <x v="0"/>
  </r>
  <r>
    <n v="97919003"/>
    <s v="M050_Machine_ErrorCode"/>
    <s v="Bay58-3A MLB to MLB Carrier Screw 8x"/>
    <n v="1.33197763663908E+17"/>
    <x v="59"/>
    <s v="P"/>
    <n v="1"/>
    <x v="1"/>
    <d v="2023-02-02T09:52:46"/>
    <s v="运行"/>
    <s v=""/>
    <s v="结束"/>
    <n v="0"/>
    <x v="0"/>
  </r>
  <r>
    <n v="97919017"/>
    <s v="M050_Machine_ErrorCode"/>
    <s v="Bay58-3A MLB to MLB Carrier Screw 8x"/>
    <n v="1.3319776373651299E+17"/>
    <x v="60"/>
    <s v="P"/>
    <n v="60070922002"/>
    <x v="3"/>
    <d v="2023-02-02T09:52:53"/>
    <s v="报警"/>
    <s v="开始"/>
    <s v=""/>
    <n v="6.6666671773418784E-2"/>
    <x v="0"/>
  </r>
  <r>
    <n v="97919026"/>
    <s v="M050_Machine_ErrorCode"/>
    <s v="Bay58-3A MLB to MLB Carrier Screw 8x"/>
    <n v="1.33197763773016E+17"/>
    <x v="61"/>
    <s v="P"/>
    <n v="1"/>
    <x v="1"/>
    <d v="2023-02-02T09:52:57"/>
    <s v="运行"/>
    <s v=""/>
    <s v="结束"/>
    <n v="0"/>
    <x v="0"/>
  </r>
  <r>
    <n v="97919047"/>
    <s v="M050_Machine_ErrorCode"/>
    <s v="Bay58-3A MLB to MLB Carrier Screw 8x"/>
    <n v="1.33197763850628E+17"/>
    <x v="62"/>
    <s v="P"/>
    <n v="60070922002"/>
    <x v="3"/>
    <d v="2023-02-02T09:53:05"/>
    <s v="报警"/>
    <s v="开始"/>
    <s v=""/>
    <n v="0.16666666371747851"/>
    <x v="0"/>
  </r>
  <r>
    <n v="97919073"/>
    <s v="M050_Machine_ErrorCode"/>
    <s v="Bay58-3A MLB to MLB Carrier Screw 8x"/>
    <n v="1.3319776395961699E+17"/>
    <x v="63"/>
    <s v="P"/>
    <n v="1"/>
    <x v="1"/>
    <d v="2023-02-02T09:53:15"/>
    <s v="运行"/>
    <s v=""/>
    <s v="结束"/>
    <n v="0"/>
    <x v="0"/>
  </r>
  <r>
    <n v="97919074"/>
    <s v="M050_Machine_ErrorCode"/>
    <s v="Bay58-3A MLB to MLB Carrier Screw 8x"/>
    <n v="1.3319776398573699E+17"/>
    <x v="64"/>
    <s v="P"/>
    <n v="60070922002"/>
    <x v="3"/>
    <d v="2023-02-02T09:53:18"/>
    <s v="报警"/>
    <s v="开始"/>
    <s v=""/>
    <n v="0.1333333330694586"/>
    <x v="0"/>
  </r>
  <r>
    <n v="97919093"/>
    <s v="M050_Machine_ErrorCode"/>
    <s v="Bay58-3A MLB to MLB Carrier Screw 8x"/>
    <n v="1.3319776406867501E+17"/>
    <x v="65"/>
    <s v="P"/>
    <n v="1"/>
    <x v="1"/>
    <d v="2023-02-02T09:53:26"/>
    <s v="运行"/>
    <s v=""/>
    <s v="结束"/>
    <n v="0"/>
    <x v="0"/>
  </r>
  <r>
    <n v="97919117"/>
    <s v="M050_Machine_ErrorCode"/>
    <s v="Bay58-3A MLB to MLB Carrier Screw 8x"/>
    <n v="1.33197764218166E+17"/>
    <x v="66"/>
    <s v="P"/>
    <n v="60070922002"/>
    <x v="3"/>
    <d v="2023-02-02T09:53:41"/>
    <s v="报警"/>
    <s v="开始"/>
    <s v=""/>
    <n v="0.66666666534729302"/>
    <x v="0"/>
  </r>
  <r>
    <n v="97919222"/>
    <s v="M050_Machine_ErrorCode"/>
    <s v="Bay58-3A MLB to MLB Carrier Screw 8x"/>
    <n v="1.3319776461476499E+17"/>
    <x v="67"/>
    <s v="P"/>
    <n v="1"/>
    <x v="1"/>
    <d v="2023-02-02T09:54:21"/>
    <s v="运行"/>
    <s v=""/>
    <s v="结束"/>
    <n v="0"/>
    <x v="0"/>
  </r>
  <r>
    <n v="97919257"/>
    <s v="M050_Machine_ErrorCode"/>
    <s v="Bay58-3A MLB to MLB Carrier Screw 8x"/>
    <n v="1.3319776471761E+17"/>
    <x v="68"/>
    <s v="P"/>
    <n v="60070922002"/>
    <x v="3"/>
    <d v="2023-02-02T09:54:31"/>
    <s v="报警"/>
    <s v="开始"/>
    <s v=""/>
    <n v="0.64999999478459358"/>
    <x v="0"/>
  </r>
  <r>
    <n v="97919393"/>
    <s v="M050_Machine_ErrorCode"/>
    <s v="Bay58-3A MLB to MLB Carrier Screw 8x"/>
    <n v="1.3319776510320899E+17"/>
    <x v="69"/>
    <s v="P"/>
    <n v="1"/>
    <x v="1"/>
    <d v="2023-02-02T09:55:10"/>
    <s v="运行"/>
    <s v=""/>
    <s v="结束"/>
    <n v="0"/>
    <x v="0"/>
  </r>
  <r>
    <n v="97919408"/>
    <s v="M050_Machine_ErrorCode"/>
    <s v="Bay58-3A MLB to MLB Carrier Screw 8x"/>
    <n v="1.3319776516535299E+17"/>
    <x v="70"/>
    <s v="P"/>
    <n v="60070922002"/>
    <x v="3"/>
    <d v="2023-02-02T09:55:16"/>
    <s v="报警"/>
    <s v="开始"/>
    <s v=""/>
    <n v="0.4666666709817946"/>
    <x v="0"/>
  </r>
  <r>
    <n v="97919454"/>
    <s v="M050_Machine_ErrorCode"/>
    <s v="Bay58-3A MLB to MLB Carrier Screw 8x"/>
    <n v="1.33197765448626E+17"/>
    <x v="71"/>
    <s v="P"/>
    <n v="1"/>
    <x v="1"/>
    <d v="2023-02-02T09:55:44"/>
    <s v="运行"/>
    <s v=""/>
    <s v="结束"/>
    <n v="0"/>
    <x v="0"/>
  </r>
  <r>
    <n v="97919541"/>
    <s v="M050_Machine_ErrorCode"/>
    <s v="Bay58-3A MLB to MLB Carrier Screw 8x"/>
    <n v="1.3319776569060899E+17"/>
    <x v="72"/>
    <s v="P"/>
    <n v="80010922003"/>
    <x v="6"/>
    <d v="2023-02-02T09:56:09"/>
    <s v="报警"/>
    <s v="开始"/>
    <s v=""/>
    <n v="0.55000000284053385"/>
    <x v="0"/>
  </r>
  <r>
    <n v="97919624"/>
    <s v="M050_Machine_ErrorCode"/>
    <s v="Bay58-3A MLB to MLB Carrier Screw 8x"/>
    <n v="1.3319776602558301E+17"/>
    <x v="73"/>
    <s v="P"/>
    <n v="1"/>
    <x v="1"/>
    <d v="2023-02-02T09:56:42"/>
    <s v="运行"/>
    <s v=""/>
    <s v="结束"/>
    <n v="0"/>
    <x v="0"/>
  </r>
  <r>
    <n v="97920025"/>
    <s v="M050_Machine_ErrorCode"/>
    <s v="Bay58-3A MLB to MLB Carrier Screw 8x"/>
    <n v="1.33197768209254E+17"/>
    <x v="74"/>
    <s v="P"/>
    <n v="80010922003"/>
    <x v="6"/>
    <d v="2023-02-02T10:00:20"/>
    <s v="报警"/>
    <s v="开始"/>
    <s v=""/>
    <n v="1.0333333339076489"/>
    <x v="0"/>
  </r>
  <r>
    <n v="97920194"/>
    <s v="M050_Machine_ErrorCode"/>
    <s v="Bay58-3A MLB to MLB Carrier Screw 8x"/>
    <n v="1.3319776882156701E+17"/>
    <x v="75"/>
    <s v="P"/>
    <n v="1"/>
    <x v="1"/>
    <d v="2023-02-02T10:01:22"/>
    <s v="运行"/>
    <s v=""/>
    <s v="结束"/>
    <n v="0"/>
    <x v="0"/>
  </r>
  <r>
    <n v="97920225"/>
    <s v="M050_Machine_ErrorCode"/>
    <s v="Bay58-3A MLB to MLB Carrier Screw 8x"/>
    <n v="1.33197769043134E+17"/>
    <x v="76"/>
    <s v="P"/>
    <n v="80010922003"/>
    <x v="6"/>
    <d v="2023-02-02T10:01:44"/>
    <s v="报警"/>
    <s v="开始"/>
    <s v=""/>
    <n v="0.21666666492819786"/>
    <x v="0"/>
  </r>
  <r>
    <n v="97920239"/>
    <s v="M050_Machine_ErrorCode"/>
    <s v="Bay58-3A MLB to MLB Carrier Screw 8x"/>
    <n v="1.3319776917235901E+17"/>
    <x v="77"/>
    <s v="P"/>
    <n v="1"/>
    <x v="1"/>
    <d v="2023-02-02T10:01:57"/>
    <s v="运行"/>
    <s v=""/>
    <s v="结束"/>
    <n v="0"/>
    <x v="0"/>
  </r>
  <r>
    <n v="97920545"/>
    <s v="M050_Machine_ErrorCode"/>
    <s v="Bay58-3A MLB to MLB Carrier Screw 8x"/>
    <n v="1.3319777116519E+17"/>
    <x v="78"/>
    <s v="P"/>
    <n v="60070922002"/>
    <x v="3"/>
    <d v="2023-02-02T10:05:16"/>
    <s v="报警"/>
    <s v="开始"/>
    <s v=""/>
    <n v="0.1333333330694586"/>
    <x v="0"/>
  </r>
  <r>
    <n v="97920558"/>
    <s v="M050_Machine_ErrorCode"/>
    <s v="Bay58-3A MLB to MLB Carrier Screw 8x"/>
    <n v="1.33197771248188E+17"/>
    <x v="79"/>
    <s v="P"/>
    <n v="1"/>
    <x v="1"/>
    <d v="2023-02-02T10:05:24"/>
    <s v="运行"/>
    <s v=""/>
    <s v="结束"/>
    <n v="0"/>
    <x v="0"/>
  </r>
  <r>
    <n v="97920605"/>
    <s v="M050_Machine_ErrorCode"/>
    <s v="Bay58-3A MLB to MLB Carrier Screw 8x"/>
    <n v="1.3319777155205501E+17"/>
    <x v="80"/>
    <s v="P"/>
    <n v="60070922002"/>
    <x v="3"/>
    <d v="2023-02-02T10:05:55"/>
    <s v="报警"/>
    <s v="开始"/>
    <s v=""/>
    <n v="0.18333333428017795"/>
    <x v="0"/>
  </r>
  <r>
    <n v="97920628"/>
    <s v="M050_Machine_ErrorCode"/>
    <s v="Bay58-3A MLB to MLB Carrier Screw 8x"/>
    <n v="1.3319777166576099E+17"/>
    <x v="81"/>
    <s v="P"/>
    <n v="1"/>
    <x v="1"/>
    <d v="2023-02-02T10:06:06"/>
    <s v="运行"/>
    <s v=""/>
    <s v="结束"/>
    <n v="0"/>
    <x v="0"/>
  </r>
  <r>
    <n v="97920979"/>
    <s v="M050_Machine_ErrorCode"/>
    <s v="Bay58-3A MLB to MLB Carrier Screw 8x"/>
    <n v="1.33197774080564E+17"/>
    <x v="82"/>
    <s v="P"/>
    <n v="80010922001"/>
    <x v="5"/>
    <d v="2023-02-02T10:10:08"/>
    <s v="报警"/>
    <s v="开始"/>
    <s v=""/>
    <n v="0.16666667419485748"/>
    <x v="0"/>
  </r>
  <r>
    <n v="97920990"/>
    <s v="M050_Machine_ErrorCode"/>
    <s v="Bay58-3A MLB to MLB Carrier Screw 8x"/>
    <n v="1.3319777418022701E+17"/>
    <x v="83"/>
    <s v="P"/>
    <n v="1"/>
    <x v="1"/>
    <d v="2023-02-02T10:10:18"/>
    <s v="运行"/>
    <s v=""/>
    <s v="结束"/>
    <n v="0"/>
    <x v="0"/>
  </r>
  <r>
    <n v="97921016"/>
    <s v="M050_Machine_ErrorCode"/>
    <s v="Bay58-3A MLB to MLB Carrier Screw 8x"/>
    <n v="1.33197774324142E+17"/>
    <x v="84"/>
    <s v="P"/>
    <n v="80010922001"/>
    <x v="5"/>
    <d v="2023-02-02T10:10:32"/>
    <s v="报警"/>
    <s v="开始"/>
    <s v=""/>
    <n v="0.53333333227783442"/>
    <x v="0"/>
  </r>
  <r>
    <n v="97921089"/>
    <s v="M050_Machine_ErrorCode"/>
    <s v="Bay58-3A MLB to MLB Carrier Screw 8x"/>
    <n v="1.33197774643478E+17"/>
    <x v="85"/>
    <s v="P"/>
    <n v="1"/>
    <x v="1"/>
    <d v="2023-02-02T10:11:04"/>
    <s v="运行"/>
    <s v=""/>
    <s v="结束"/>
    <n v="0"/>
    <x v="0"/>
  </r>
  <r>
    <n v="97922165"/>
    <s v="M050_Machine_ErrorCode"/>
    <s v="Bay58-3A MLB to MLB Carrier Screw 8x"/>
    <n v="1.33197781453026E+17"/>
    <x v="86"/>
    <s v="P"/>
    <n v="80010922001"/>
    <x v="5"/>
    <d v="2023-02-02T10:22:25"/>
    <s v="报警"/>
    <s v="开始"/>
    <s v=""/>
    <n v="0.33333333791233599"/>
    <x v="0"/>
  </r>
  <r>
    <n v="97922221"/>
    <s v="M050_Machine_ErrorCode"/>
    <s v="Bay58-3A MLB to MLB Carrier Screw 8x"/>
    <n v="1.3319778165458701E+17"/>
    <x v="87"/>
    <s v="P"/>
    <n v="1"/>
    <x v="1"/>
    <d v="2023-02-02T10:22:45"/>
    <s v="运行"/>
    <s v=""/>
    <s v="结束"/>
    <n v="0"/>
    <x v="0"/>
  </r>
  <r>
    <n v="97922245"/>
    <s v="M050_Machine_ErrorCode"/>
    <s v="Bay58-3A MLB to MLB Carrier Screw 8x"/>
    <n v="1.3319778180403699E+17"/>
    <x v="88"/>
    <s v="P"/>
    <n v="80010922001"/>
    <x v="5"/>
    <d v="2023-02-02T10:23:00"/>
    <s v="报警"/>
    <s v="开始"/>
    <s v=""/>
    <n v="0.29999999678693712"/>
    <x v="0"/>
  </r>
  <r>
    <n v="97922269"/>
    <s v="M050_Machine_ErrorCode"/>
    <s v="Bay58-3A MLB to MLB Carrier Screw 8x"/>
    <n v="1.3319778198478301E+17"/>
    <x v="89"/>
    <s v="P"/>
    <n v="1"/>
    <x v="1"/>
    <d v="2023-02-02T10:23:18"/>
    <s v="运行"/>
    <s v=""/>
    <s v="结束"/>
    <n v="0"/>
    <x v="0"/>
  </r>
  <r>
    <n v="97922330"/>
    <s v="M050_Machine_ErrorCode"/>
    <s v="Bay58-3A MLB to MLB Carrier Screw 8x"/>
    <n v="1.33197782375758E+17"/>
    <x v="90"/>
    <s v="P"/>
    <n v="50010922018"/>
    <x v="8"/>
    <d v="2023-02-02T10:23:57"/>
    <s v="报警"/>
    <s v="开始"/>
    <s v=""/>
    <n v="1.6333333379589021"/>
    <x v="0"/>
  </r>
  <r>
    <n v="97922508"/>
    <s v="M050_Machine_ErrorCode"/>
    <s v="Bay58-3A MLB to MLB Carrier Screw 8x"/>
    <n v="1.33197783353602E+17"/>
    <x v="91"/>
    <s v="P"/>
    <n v="1"/>
    <x v="1"/>
    <d v="2023-02-02T10:25:35"/>
    <s v="运行"/>
    <s v=""/>
    <s v="结束"/>
    <n v="0"/>
    <x v="0"/>
  </r>
  <r>
    <n v="97922774"/>
    <s v="M050_Machine_ErrorCode"/>
    <s v="Bay58-3A MLB to MLB Carrier Screw 8x"/>
    <n v="1.3319778517535E+17"/>
    <x v="92"/>
    <s v="P"/>
    <n v="50010922018"/>
    <x v="8"/>
    <d v="2023-02-02T10:28:37"/>
    <s v="报警"/>
    <s v="开始"/>
    <s v=""/>
    <n v="0.15000000363215804"/>
    <x v="0"/>
  </r>
  <r>
    <n v="97922782"/>
    <s v="M050_Machine_ErrorCode"/>
    <s v="Bay58-3A MLB to MLB Carrier Screw 8x"/>
    <n v="1.3319778526278301E+17"/>
    <x v="93"/>
    <s v="P"/>
    <n v="1"/>
    <x v="1"/>
    <d v="2023-02-02T10:28:46"/>
    <s v="运行"/>
    <s v=""/>
    <s v="结束"/>
    <n v="0"/>
    <x v="0"/>
  </r>
  <r>
    <n v="97922794"/>
    <s v="M050_Machine_ErrorCode"/>
    <s v="Bay58-3A MLB to MLB Carrier Screw 8x"/>
    <n v="1.3319778536574099E+17"/>
    <x v="94"/>
    <s v="P"/>
    <n v="50010922018"/>
    <x v="8"/>
    <d v="2023-02-02T10:28:56"/>
    <s v="报警"/>
    <s v="开始"/>
    <s v=""/>
    <n v="0.18333333428017795"/>
    <x v="0"/>
  </r>
  <r>
    <n v="97922814"/>
    <s v="M050_Machine_ErrorCode"/>
    <s v="Bay58-3A MLB to MLB Carrier Screw 8x"/>
    <n v="1.3319778547969901E+17"/>
    <x v="95"/>
    <s v="P"/>
    <n v="1"/>
    <x v="1"/>
    <d v="2023-02-02T10:29:07"/>
    <s v="运行"/>
    <s v=""/>
    <s v="结束"/>
    <n v="0"/>
    <x v="0"/>
  </r>
  <r>
    <n v="97923363"/>
    <s v="M050_Machine_ErrorCode"/>
    <s v="Bay58-3A MLB to MLB Carrier Screw 8x"/>
    <n v="1.33197796545324E+17"/>
    <x v="96"/>
    <s v="P"/>
    <n v="60070922002"/>
    <x v="3"/>
    <d v="2023-02-02T10:47:34"/>
    <s v="报警"/>
    <s v="开始"/>
    <s v=""/>
    <n v="0.15000000363215804"/>
    <x v="0"/>
  </r>
  <r>
    <n v="97923367"/>
    <s v="M050_Machine_ErrorCode"/>
    <s v="Bay58-3A MLB to MLB Carrier Screw 8x"/>
    <n v="1.3319779663849699E+17"/>
    <x v="97"/>
    <s v="P"/>
    <n v="1"/>
    <x v="1"/>
    <d v="2023-02-02T10:47:43"/>
    <s v="运行"/>
    <s v=""/>
    <s v="结束"/>
    <n v="0"/>
    <x v="0"/>
  </r>
  <r>
    <n v="97923418"/>
    <s v="M050_Machine_ErrorCode"/>
    <s v="Bay58-3A MLB to MLB Carrier Screw 8x"/>
    <n v="1.3319780318693299E+17"/>
    <x v="98"/>
    <s v="P"/>
    <n v="60070922002"/>
    <x v="3"/>
    <d v="2023-02-02T10:58:38"/>
    <s v="报警"/>
    <s v="开始"/>
    <s v=""/>
    <n v="0.74999999720603228"/>
    <x v="0"/>
  </r>
  <r>
    <n v="97923423"/>
    <s v="M050_Machine_ErrorCode"/>
    <s v="Bay58-3A MLB to MLB Carrier Screw 8x"/>
    <n v="1.3319780363524301E+17"/>
    <x v="99"/>
    <s v="P"/>
    <n v="1"/>
    <x v="1"/>
    <d v="2023-02-02T10:59:23"/>
    <s v="运行"/>
    <s v=""/>
    <s v="结束"/>
    <n v="0"/>
    <x v="0"/>
  </r>
  <r>
    <n v="97923571"/>
    <s v="M050_Machine_ErrorCode"/>
    <s v="Bay58-3A MLB to MLB Carrier Screw 8x"/>
    <n v="1.33197809830474E+17"/>
    <x v="100"/>
    <s v="P"/>
    <n v="60070922002"/>
    <x v="3"/>
    <d v="2023-02-02T11:09:43"/>
    <s v="报警"/>
    <s v="开始"/>
    <s v=""/>
    <n v="0.26666666613891721"/>
    <x v="0"/>
  </r>
  <r>
    <n v="97923577"/>
    <s v="M050_Machine_ErrorCode"/>
    <s v="Bay58-3A MLB to MLB Carrier Screw 8x"/>
    <n v="1.3319780999009E+17"/>
    <x v="101"/>
    <s v="P"/>
    <n v="1"/>
    <x v="1"/>
    <d v="2023-02-02T11:09:59"/>
    <s v="运行"/>
    <s v=""/>
    <s v="结束"/>
    <n v="0"/>
    <x v="0"/>
  </r>
  <r>
    <n v="97923581"/>
    <s v="M050_Machine_ErrorCode"/>
    <s v="Bay58-3A MLB to MLB Carrier Screw 8x"/>
    <n v="1.3319781005211501E+17"/>
    <x v="102"/>
    <s v="P"/>
    <n v="60070922002"/>
    <x v="3"/>
    <d v="2023-02-02T11:10:05"/>
    <s v="报警"/>
    <s v="开始"/>
    <s v=""/>
    <n v="0.59999999357387424"/>
    <x v="0"/>
  </r>
  <r>
    <n v="97923609"/>
    <s v="M050_Machine_ErrorCode"/>
    <s v="Bay58-3A MLB to MLB Carrier Screw 8x"/>
    <n v="1.33197810413036E+17"/>
    <x v="103"/>
    <s v="P"/>
    <n v="1"/>
    <x v="1"/>
    <d v="2023-02-02T11:10:41"/>
    <s v="运行"/>
    <s v=""/>
    <s v="结束"/>
    <n v="0"/>
    <x v="0"/>
  </r>
  <r>
    <n v="97924189"/>
    <s v="M050_Machine_ErrorCode"/>
    <s v="Bay58-3A MLB to MLB Carrier Screw 8x"/>
    <n v="1.3319781520581299E+17"/>
    <x v="104"/>
    <s v="P"/>
    <n v="50010922018"/>
    <x v="8"/>
    <d v="2023-02-02T11:18:40"/>
    <s v="报警"/>
    <s v="开始"/>
    <s v=""/>
    <n v="0.20000000484287739"/>
    <x v="0"/>
  </r>
  <r>
    <n v="97924213"/>
    <s v="M050_Machine_ErrorCode"/>
    <s v="Bay58-3A MLB to MLB Carrier Screw 8x"/>
    <n v="1.33197815324976E+17"/>
    <x v="105"/>
    <s v="P"/>
    <n v="1"/>
    <x v="1"/>
    <d v="2023-02-02T11:18:52"/>
    <s v="运行"/>
    <s v=""/>
    <s v="结束"/>
    <n v="0"/>
    <x v="0"/>
  </r>
  <r>
    <n v="97924242"/>
    <s v="M050_Machine_ErrorCode"/>
    <s v="Bay58-3A MLB to MLB Carrier Screw 8x"/>
    <n v="1.33197815505736E+17"/>
    <x v="106"/>
    <s v="P"/>
    <n v="50010922018"/>
    <x v="8"/>
    <d v="2023-02-02T11:19:10"/>
    <s v="报警"/>
    <s v="开始"/>
    <s v=""/>
    <n v="0.28333333670161664"/>
    <x v="0"/>
  </r>
  <r>
    <n v="97924280"/>
    <s v="M050_Machine_ErrorCode"/>
    <s v="Bay58-3A MLB to MLB Carrier Screw 8x"/>
    <n v="1.33197815670996E+17"/>
    <x v="107"/>
    <s v="P"/>
    <n v="1"/>
    <x v="1"/>
    <d v="2023-02-02T11:19:27"/>
    <s v="运行"/>
    <s v=""/>
    <s v="结束"/>
    <n v="0"/>
    <x v="0"/>
  </r>
  <r>
    <n v="97924640"/>
    <s v="M050_Machine_ErrorCode"/>
    <s v="Bay58-3A MLB to MLB Carrier Screw 8x"/>
    <n v="1.33197817683208E+17"/>
    <x v="108"/>
    <s v="P"/>
    <n v="60070922002"/>
    <x v="3"/>
    <d v="2023-02-02T11:22:48"/>
    <s v="报警"/>
    <s v="开始"/>
    <s v=""/>
    <n v="0.16666666371747851"/>
    <x v="0"/>
  </r>
  <r>
    <n v="97924651"/>
    <s v="M050_Machine_ErrorCode"/>
    <s v="Bay58-3A MLB to MLB Carrier Screw 8x"/>
    <n v="1.33197817787022E+17"/>
    <x v="109"/>
    <s v="P"/>
    <n v="1"/>
    <x v="1"/>
    <d v="2023-02-02T11:22:58"/>
    <s v="运行"/>
    <s v=""/>
    <s v="结束"/>
    <n v="0"/>
    <x v="0"/>
  </r>
  <r>
    <n v="97924658"/>
    <s v="M050_Machine_ErrorCode"/>
    <s v="Bay58-3A MLB to MLB Carrier Screw 8x"/>
    <n v="1.3319781780271E+17"/>
    <x v="110"/>
    <s v="P"/>
    <n v="60070922002"/>
    <x v="3"/>
    <d v="2023-02-02T11:23:00"/>
    <s v="报警"/>
    <s v="开始"/>
    <s v=""/>
    <n v="0.26666666613891721"/>
    <x v="0"/>
  </r>
  <r>
    <n v="97924690"/>
    <s v="M050_Machine_ErrorCode"/>
    <s v="Bay58-3A MLB to MLB Carrier Screw 8x"/>
    <n v="1.3319781796256499E+17"/>
    <x v="111"/>
    <s v="P"/>
    <n v="1"/>
    <x v="1"/>
    <d v="2023-02-02T11:23:16"/>
    <s v="运行"/>
    <s v=""/>
    <s v="结束"/>
    <n v="0"/>
    <x v="0"/>
  </r>
  <r>
    <n v="97924832"/>
    <s v="M050_Machine_ErrorCode"/>
    <s v="Bay58-3A MLB to MLB Carrier Screw 8x"/>
    <n v="1.3319781868322E+17"/>
    <x v="112"/>
    <s v="P"/>
    <n v="1"/>
    <x v="1"/>
    <d v="2023-02-02T11:24:28"/>
    <s v="运行"/>
    <s v=""/>
    <s v="结束"/>
    <n v="0"/>
    <x v="0"/>
  </r>
  <r>
    <n v="97924878"/>
    <s v="M050_Machine_ErrorCode"/>
    <s v="Bay58-3A MLB to MLB Carrier Screw 8x"/>
    <n v="1.3319781888977E+17"/>
    <x v="113"/>
    <s v="P"/>
    <n v="3"/>
    <x v="2"/>
    <d v="2023-02-02T11:24:48"/>
    <s v="改！"/>
    <s v="开始"/>
    <s v=""/>
    <n v="14.766666671494022"/>
    <x v="0"/>
  </r>
  <r>
    <n v="97926349"/>
    <s v="M050_Machine_ErrorCode"/>
    <s v="Bay58-3A MLB to MLB Carrier Screw 8x"/>
    <n v="1.3319782774669501E+17"/>
    <x v="114"/>
    <s v="P"/>
    <n v="1"/>
    <x v="1"/>
    <d v="2023-02-02T11:39:34"/>
    <s v="运行"/>
    <s v=""/>
    <s v="结束"/>
    <n v="0"/>
    <x v="0"/>
  </r>
  <r>
    <n v="97926415"/>
    <s v="M050_Machine_ErrorCode"/>
    <s v="Bay58-3A MLB to MLB Carrier Screw 8x"/>
    <n v="1.3319782812321299E+17"/>
    <x v="115"/>
    <s v="P"/>
    <n v="60070922002"/>
    <x v="3"/>
    <d v="2023-02-02T11:40:12"/>
    <s v="报警"/>
    <s v="开始"/>
    <s v=""/>
    <n v="0.11666666250675917"/>
    <x v="0"/>
  </r>
  <r>
    <n v="97926432"/>
    <s v="M050_Machine_ErrorCode"/>
    <s v="Bay58-3A MLB to MLB Carrier Screw 8x"/>
    <n v="1.331978281958E+17"/>
    <x v="116"/>
    <s v="P"/>
    <n v="1"/>
    <x v="1"/>
    <d v="2023-02-02T11:40:19"/>
    <s v="运行"/>
    <s v=""/>
    <s v="结束"/>
    <n v="0"/>
    <x v="0"/>
  </r>
  <r>
    <n v="97926627"/>
    <s v="M050_Machine_ErrorCode"/>
    <s v="Bay58-3A MLB to MLB Carrier Screw 8x"/>
    <n v="1.3319782944635299E+17"/>
    <x v="117"/>
    <s v="P"/>
    <n v="60070922002"/>
    <x v="3"/>
    <d v="2023-02-02T11:42:24"/>
    <s v="报警"/>
    <s v="开始"/>
    <s v=""/>
    <n v="8.3333331858739257E-2"/>
    <x v="0"/>
  </r>
  <r>
    <n v="97926637"/>
    <s v="M050_Machine_ErrorCode"/>
    <s v="Bay58-3A MLB to MLB Carrier Screw 8x"/>
    <n v="1.33197829498334E+17"/>
    <x v="118"/>
    <s v="P"/>
    <n v="1"/>
    <x v="1"/>
    <d v="2023-02-02T11:42:29"/>
    <s v="运行"/>
    <s v=""/>
    <s v="结束"/>
    <n v="0"/>
    <x v="0"/>
  </r>
  <r>
    <n v="97926758"/>
    <s v="M050_Machine_ErrorCode"/>
    <s v="Bay58-3A MLB to MLB Carrier Screw 8x"/>
    <n v="1.3319783019791299E+17"/>
    <x v="119"/>
    <s v="P"/>
    <n v="80010922001"/>
    <x v="5"/>
    <d v="2023-02-02T11:43:39"/>
    <s v="报警"/>
    <s v="开始"/>
    <s v=""/>
    <n v="6.666666129603982E-2"/>
    <x v="0"/>
  </r>
  <r>
    <n v="97926767"/>
    <s v="M050_Machine_ErrorCode"/>
    <s v="Bay58-3A MLB to MLB Carrier Screw 8x"/>
    <n v="1.33197830234252E+17"/>
    <x v="120"/>
    <s v="P"/>
    <n v="1"/>
    <x v="1"/>
    <d v="2023-02-02T11:43:43"/>
    <s v="运行"/>
    <s v=""/>
    <s v="结束"/>
    <n v="0"/>
    <x v="0"/>
  </r>
  <r>
    <n v="97926804"/>
    <s v="M050_Machine_ErrorCode"/>
    <s v="Bay58-3A MLB to MLB Carrier Screw 8x"/>
    <n v="1.33197830440234E+17"/>
    <x v="121"/>
    <s v="P"/>
    <n v="80010922001"/>
    <x v="5"/>
    <d v="2023-02-02T11:44:04"/>
    <s v="报警"/>
    <s v="开始"/>
    <s v=""/>
    <n v="0.45000000041909516"/>
    <x v="0"/>
  </r>
  <r>
    <n v="97926840"/>
    <s v="M050_Machine_ErrorCode"/>
    <s v="Bay58-3A MLB to MLB Carrier Screw 8x"/>
    <n v="1.3319783071858301E+17"/>
    <x v="122"/>
    <s v="P"/>
    <n v="1"/>
    <x v="1"/>
    <d v="2023-02-02T11:44:31"/>
    <s v="运行"/>
    <s v=""/>
    <s v="结束"/>
    <n v="0"/>
    <x v="0"/>
  </r>
  <r>
    <n v="97926865"/>
    <s v="M050_Machine_ErrorCode"/>
    <s v="Bay58-3A MLB to MLB Carrier Screw 8x"/>
    <n v="1.33197830852536E+17"/>
    <x v="123"/>
    <s v="P"/>
    <n v="3"/>
    <x v="2"/>
    <d v="2023-02-02T11:44:45"/>
    <s v="改！"/>
    <s v="开始"/>
    <s v=""/>
    <n v="15.983333339681849"/>
    <x v="0"/>
  </r>
  <r>
    <n v="97928702"/>
    <s v="M050_Machine_ErrorCode"/>
    <s v="Bay58-3A MLB to MLB Carrier Screw 8x"/>
    <n v="1.33197840449786E+17"/>
    <x v="124"/>
    <s v="P"/>
    <n v="1"/>
    <x v="1"/>
    <d v="2023-02-02T12:00:44"/>
    <s v="运行"/>
    <s v=""/>
    <s v="结束"/>
    <n v="0"/>
    <x v="0"/>
  </r>
  <r>
    <n v="97929224"/>
    <s v="M050_Machine_ErrorCode"/>
    <s v="Bay58-3A MLB to MLB Carrier Screw 8x"/>
    <n v="1.33197843341524E+17"/>
    <x v="125"/>
    <s v="P"/>
    <n v="80010922001"/>
    <x v="5"/>
    <d v="2023-02-02T12:05:34"/>
    <s v="报警"/>
    <s v="开始"/>
    <s v=""/>
    <n v="0.14999999315477908"/>
    <x v="0"/>
  </r>
  <r>
    <n v="97929243"/>
    <s v="M050_Machine_ErrorCode"/>
    <s v="Bay58-3A MLB to MLB Carrier Screw 8x"/>
    <n v="1.3319784343500499E+17"/>
    <x v="126"/>
    <s v="P"/>
    <n v="1"/>
    <x v="1"/>
    <d v="2023-02-02T12:05:43"/>
    <s v="运行"/>
    <s v=""/>
    <s v="结束"/>
    <n v="0"/>
    <x v="0"/>
  </r>
  <r>
    <n v="97929291"/>
    <s v="M050_Machine_ErrorCode"/>
    <s v="Bay58-3A MLB to MLB Carrier Screw 8x"/>
    <n v="1.3319784367192301E+17"/>
    <x v="127"/>
    <s v="P"/>
    <n v="80010922001"/>
    <x v="5"/>
    <d v="2023-02-02T12:06:07"/>
    <s v="报警"/>
    <s v="开始"/>
    <s v=""/>
    <n v="0.24999999557621777"/>
    <x v="0"/>
  </r>
  <r>
    <n v="97929336"/>
    <s v="M050_Machine_ErrorCode"/>
    <s v="Bay58-3A MLB to MLB Carrier Screw 8x"/>
    <n v="1.3319784382166499E+17"/>
    <x v="128"/>
    <s v="P"/>
    <n v="1"/>
    <x v="1"/>
    <d v="2023-02-02T12:06:22"/>
    <s v="运行"/>
    <s v=""/>
    <s v="结束"/>
    <n v="0"/>
    <x v="0"/>
  </r>
  <r>
    <n v="97929975"/>
    <s v="M050_Machine_ErrorCode"/>
    <s v="Bay58-3A MLB to MLB Carrier Screw 8x"/>
    <n v="1.3319784709982099E+17"/>
    <x v="129"/>
    <s v="P"/>
    <n v="80010922001"/>
    <x v="5"/>
    <d v="2023-02-02T12:11:49"/>
    <s v="报警"/>
    <s v="开始"/>
    <s v=""/>
    <n v="0.58333333348855376"/>
    <x v="0"/>
  </r>
  <r>
    <n v="97930039"/>
    <s v="M050_Machine_ErrorCode"/>
    <s v="Bay58-3A MLB to MLB Carrier Screw 8x"/>
    <n v="1.33197847440274E+17"/>
    <x v="130"/>
    <s v="P"/>
    <n v="1"/>
    <x v="1"/>
    <d v="2023-02-02T12:12:24"/>
    <s v="运行"/>
    <s v=""/>
    <s v="结束"/>
    <n v="0"/>
    <x v="0"/>
  </r>
  <r>
    <n v="97930823"/>
    <s v="M050_Machine_ErrorCode"/>
    <s v="Bay58-3A MLB to MLB Carrier Screw 8x"/>
    <n v="1.3319785229250301E+17"/>
    <x v="131"/>
    <s v="P"/>
    <n v="80010922001"/>
    <x v="5"/>
    <d v="2023-02-02T12:20:29"/>
    <s v="报警"/>
    <s v="开始"/>
    <s v=""/>
    <n v="5.3333333332557231"/>
    <x v="0"/>
  </r>
  <r>
    <n v="97931315"/>
    <s v="M050_Machine_ErrorCode"/>
    <s v="Bay58-3A MLB to MLB Carrier Screw 8x"/>
    <n v="1.3319785549018899E+17"/>
    <x v="132"/>
    <s v="P"/>
    <n v="1"/>
    <x v="1"/>
    <d v="2023-02-02T12:25:49"/>
    <s v="运行"/>
    <s v=""/>
    <s v="结束"/>
    <n v="0"/>
    <x v="0"/>
  </r>
  <r>
    <n v="97931728"/>
    <s v="M050_Machine_ErrorCode"/>
    <s v="Bay58-3A MLB to MLB Carrier Screw 8x"/>
    <n v="1.33197858580958E+17"/>
    <x v="133"/>
    <s v="P"/>
    <n v="80010922001"/>
    <x v="5"/>
    <d v="2023-02-02T12:30:58"/>
    <s v="报警"/>
    <s v="开始"/>
    <s v=""/>
    <n v="6.6666671773418784E-2"/>
    <x v="0"/>
  </r>
  <r>
    <n v="97931735"/>
    <s v="M050_Machine_ErrorCode"/>
    <s v="Bay58-3A MLB to MLB Carrier Screw 8x"/>
    <n v="1.33197858628232E+17"/>
    <x v="134"/>
    <s v="P"/>
    <n v="1"/>
    <x v="1"/>
    <d v="2023-02-02T12:31:02"/>
    <s v="运行"/>
    <s v=""/>
    <s v="结束"/>
    <n v="0"/>
    <x v="0"/>
  </r>
  <r>
    <n v="97931755"/>
    <s v="M050_Machine_ErrorCode"/>
    <s v="Bay58-3A MLB to MLB Carrier Screw 8x"/>
    <n v="1.33197858777664E+17"/>
    <x v="135"/>
    <s v="P"/>
    <n v="80010922001"/>
    <x v="5"/>
    <d v="2023-02-02T12:31:17"/>
    <s v="报警"/>
    <s v="开始"/>
    <s v=""/>
    <n v="0.24999999557621777"/>
    <x v="0"/>
  </r>
  <r>
    <n v="97931777"/>
    <s v="M050_Machine_ErrorCode"/>
    <s v="Bay58-3A MLB to MLB Carrier Screw 8x"/>
    <n v="1.3319785892814301E+17"/>
    <x v="136"/>
    <s v="P"/>
    <n v="1"/>
    <x v="1"/>
    <d v="2023-02-02T12:31:32"/>
    <s v="运行"/>
    <s v=""/>
    <s v="结束"/>
    <n v="0"/>
    <x v="0"/>
  </r>
  <r>
    <n v="97932903"/>
    <s v="M050_Machine_ErrorCode"/>
    <s v="Bay58-3A MLB to MLB Carrier Screw 8x"/>
    <n v="1.3319786385649E+17"/>
    <x v="137"/>
    <s v="P"/>
    <n v="80010922001"/>
    <x v="5"/>
    <d v="2023-02-02T12:39:45"/>
    <s v="报警"/>
    <s v="开始"/>
    <s v=""/>
    <n v="2.183333330322057"/>
    <x v="0"/>
  </r>
  <r>
    <n v="97933346"/>
    <s v="M050_Machine_ErrorCode"/>
    <s v="Bay58-3A MLB to MLB Carrier Screw 8x"/>
    <n v="1.3319786516807101E+17"/>
    <x v="138"/>
    <s v="P"/>
    <n v="1"/>
    <x v="1"/>
    <d v="2023-02-02T12:41:56"/>
    <s v="运行"/>
    <s v=""/>
    <s v="结束"/>
    <n v="0"/>
    <x v="0"/>
  </r>
  <r>
    <n v="97933471"/>
    <s v="M050_Machine_ErrorCode"/>
    <s v="Bay58-3A MLB to MLB Carrier Screw 8x"/>
    <n v="1.3319786565172099E+17"/>
    <x v="139"/>
    <s v="P"/>
    <n v="3"/>
    <x v="2"/>
    <d v="2023-02-02T12:42:45"/>
    <s v="改！"/>
    <s v="开始"/>
    <s v=""/>
    <n v="3.6500000045634806"/>
    <x v="0"/>
  </r>
  <r>
    <n v="97933934"/>
    <s v="M050_Machine_ErrorCode"/>
    <s v="Bay58-3A MLB to MLB Carrier Screw 8x"/>
    <n v="1.33197867844322E+17"/>
    <x v="140"/>
    <s v="P"/>
    <n v="1"/>
    <x v="1"/>
    <d v="2023-02-02T12:46:24"/>
    <s v="运行"/>
    <s v=""/>
    <s v="结束"/>
    <n v="0"/>
    <x v="0"/>
  </r>
  <r>
    <n v="97933982"/>
    <s v="M050_Machine_ErrorCode"/>
    <s v="Bay58-3A MLB to MLB Carrier Screw 8x"/>
    <n v="1.33197868034854E+17"/>
    <x v="141"/>
    <s v="P"/>
    <n v="60070922002"/>
    <x v="3"/>
    <d v="2023-02-02T12:46:43"/>
    <s v="报警"/>
    <s v="开始"/>
    <s v=""/>
    <n v="0.59999999357387424"/>
    <x v="0"/>
  </r>
  <r>
    <n v="97934080"/>
    <s v="M050_Machine_ErrorCode"/>
    <s v="Bay58-3A MLB to MLB Carrier Screw 8x"/>
    <n v="1.3319786839040499E+17"/>
    <x v="142"/>
    <s v="P"/>
    <n v="1"/>
    <x v="1"/>
    <d v="2023-02-02T12:47:19"/>
    <s v="运行"/>
    <s v=""/>
    <s v="结束"/>
    <n v="0"/>
    <x v="0"/>
  </r>
  <r>
    <n v="97934081"/>
    <s v="M050_Machine_ErrorCode"/>
    <s v="Bay58-3A MLB to MLB Carrier Screw 8x"/>
    <n v="1.33197868426768E+17"/>
    <x v="143"/>
    <s v="P"/>
    <n v="60070922002"/>
    <x v="3"/>
    <d v="2023-02-02T12:47:22"/>
    <s v="报警"/>
    <s v="开始"/>
    <s v=""/>
    <n v="0.15000000363215804"/>
    <x v="0"/>
  </r>
  <r>
    <n v="97934115"/>
    <s v="M050_Machine_ErrorCode"/>
    <s v="Bay58-3A MLB to MLB Carrier Screw 8x"/>
    <n v="1.33197868514714E+17"/>
    <x v="144"/>
    <s v="P"/>
    <n v="1"/>
    <x v="1"/>
    <d v="2023-02-02T12:47:31"/>
    <s v="运行"/>
    <s v=""/>
    <s v="结束"/>
    <n v="0"/>
    <x v="0"/>
  </r>
  <r>
    <n v="97934270"/>
    <s v="M050_Machine_ErrorCode"/>
    <s v="Bay58-3A MLB to MLB Carrier Screw 8x"/>
    <n v="1.33197869039284E+17"/>
    <x v="145"/>
    <s v="P"/>
    <n v="60070922002"/>
    <x v="3"/>
    <d v="2023-02-02T12:48:23"/>
    <s v="报警"/>
    <s v="开始"/>
    <s v=""/>
    <n v="2.0833333279006183"/>
    <x v="0"/>
  </r>
  <r>
    <n v="97934546"/>
    <s v="M050_Machine_ErrorCode"/>
    <s v="Bay58-3A MLB to MLB Carrier Screw 8x"/>
    <n v="1.33197870280014E+17"/>
    <x v="146"/>
    <s v="P"/>
    <n v="1"/>
    <x v="1"/>
    <d v="2023-02-02T12:50:28"/>
    <s v="运行"/>
    <s v=""/>
    <s v="结束"/>
    <n v="0"/>
    <x v="0"/>
  </r>
  <r>
    <n v="97934585"/>
    <s v="M050_Machine_ErrorCode"/>
    <s v="Bay58-3A MLB to MLB Carrier Screw 8x"/>
    <n v="1.3319787052715501E+17"/>
    <x v="147"/>
    <s v="P"/>
    <n v="3"/>
    <x v="2"/>
    <d v="2023-02-02T12:50:52"/>
    <s v="改！"/>
    <s v="开始"/>
    <s v=""/>
    <n v="0.91666667140088975"/>
    <x v="0"/>
  </r>
  <r>
    <n v="97934708"/>
    <s v="M050_Machine_ErrorCode"/>
    <s v="Bay58-3A MLB to MLB Carrier Screw 8x"/>
    <n v="1.3319787107785501E+17"/>
    <x v="148"/>
    <s v="P"/>
    <n v="1"/>
    <x v="1"/>
    <d v="2023-02-02T12:51:47"/>
    <s v="运行"/>
    <s v=""/>
    <s v="结束"/>
    <n v="0"/>
    <x v="0"/>
  </r>
  <r>
    <n v="97934770"/>
    <s v="M050_Machine_ErrorCode"/>
    <s v="Bay58-3A MLB to MLB Carrier Screw 8x"/>
    <n v="1.3319787129983299E+17"/>
    <x v="149"/>
    <s v="P"/>
    <n v="60070922002"/>
    <x v="3"/>
    <d v="2023-02-02T12:52:09"/>
    <s v="报警"/>
    <s v="开始"/>
    <s v=""/>
    <n v="13.93333334242925"/>
    <x v="0"/>
  </r>
  <r>
    <n v="97936774"/>
    <s v="M050_Machine_ErrorCode"/>
    <s v="Bay58-3A MLB to MLB Carrier Screw 8x"/>
    <n v="1.33197879659852E+17"/>
    <x v="150"/>
    <s v="P"/>
    <n v="1"/>
    <x v="1"/>
    <d v="2023-02-02T13:06:05"/>
    <s v="运行"/>
    <s v=""/>
    <s v="结束"/>
    <n v="0"/>
    <x v="0"/>
  </r>
  <r>
    <n v="97938883"/>
    <s v="M050_Machine_ErrorCode"/>
    <s v="Bay58-3A MLB to MLB Carrier Screw 8x"/>
    <n v="1.3319788935051299E+17"/>
    <x v="151"/>
    <s v="P"/>
    <n v="60070922002"/>
    <x v="3"/>
    <d v="2023-02-02T13:22:15"/>
    <s v="报警"/>
    <s v="开始"/>
    <s v=""/>
    <n v="3.8666666694916785"/>
    <x v="0"/>
  </r>
  <r>
    <n v="97939337"/>
    <s v="M050_Machine_ErrorCode"/>
    <s v="Bay58-3A MLB to MLB Carrier Screw 8x"/>
    <n v="1.3319789167809699E+17"/>
    <x v="152"/>
    <s v="P"/>
    <n v="1"/>
    <x v="1"/>
    <d v="2023-02-02T13:26:07"/>
    <s v="运行"/>
    <s v=""/>
    <s v="结束"/>
    <n v="0"/>
    <x v="0"/>
  </r>
  <r>
    <n v="97939418"/>
    <s v="M050_Machine_ErrorCode"/>
    <s v="Bay58-3A MLB to MLB Carrier Screw 8x"/>
    <n v="1.3319789210028E+17"/>
    <x v="153"/>
    <s v="P"/>
    <n v="60070922002"/>
    <x v="3"/>
    <d v="2023-02-02T13:26:50"/>
    <s v="报警"/>
    <s v="开始"/>
    <s v=""/>
    <n v="0.31666666734963655"/>
    <x v="0"/>
  </r>
  <r>
    <n v="97939452"/>
    <s v="M050_Machine_ErrorCode"/>
    <s v="Bay58-3A MLB to MLB Carrier Screw 8x"/>
    <n v="1.33197892296226E+17"/>
    <x v="154"/>
    <s v="P"/>
    <n v="1"/>
    <x v="1"/>
    <d v="2023-02-02T13:27:09"/>
    <s v="运行"/>
    <s v=""/>
    <s v="结束"/>
    <n v="0"/>
    <x v="0"/>
  </r>
  <r>
    <n v="97939507"/>
    <s v="M050_Machine_ErrorCode"/>
    <s v="Bay58-3A MLB to MLB Carrier Screw 8x"/>
    <n v="1.3319789260994899E+17"/>
    <x v="155"/>
    <s v="P"/>
    <n v="60070922002"/>
    <x v="3"/>
    <d v="2023-02-02T13:27:40"/>
    <s v="报警"/>
    <s v="开始"/>
    <s v=""/>
    <n v="0.26666666613891721"/>
    <x v="0"/>
  </r>
  <r>
    <n v="97939540"/>
    <s v="M050_Machine_ErrorCode"/>
    <s v="Bay58-3A MLB to MLB Carrier Screw 8x"/>
    <n v="1.33197892764346E+17"/>
    <x v="156"/>
    <s v="P"/>
    <n v="1"/>
    <x v="1"/>
    <d v="2023-02-02T13:27:56"/>
    <s v="运行"/>
    <s v=""/>
    <s v="结束"/>
    <n v="0"/>
    <x v="0"/>
  </r>
  <r>
    <n v="97939682"/>
    <s v="M050_Machine_ErrorCode"/>
    <s v="Bay58-3A MLB to MLB Carrier Screw 8x"/>
    <n v="1.3319789365447901E+17"/>
    <x v="157"/>
    <s v="P"/>
    <n v="60070922005"/>
    <x v="9"/>
    <d v="2023-02-02T13:29:25"/>
    <s v="报警"/>
    <s v="开始"/>
    <s v=""/>
    <n v="2.4999999976716936"/>
    <x v="0"/>
  </r>
  <r>
    <n v="97939900"/>
    <s v="M050_Machine_ErrorCode"/>
    <s v="Bay58-3A MLB to MLB Carrier Screw 8x"/>
    <n v="1.3319789515505101E+17"/>
    <x v="158"/>
    <s v="P"/>
    <n v="1"/>
    <x v="1"/>
    <d v="2023-02-02T13:31:55"/>
    <s v="运行"/>
    <s v=""/>
    <s v="结束"/>
    <n v="0"/>
    <x v="0"/>
  </r>
  <r>
    <n v="97940195"/>
    <s v="M050_Machine_ErrorCode"/>
    <s v="Bay58-3A MLB to MLB Carrier Screw 8x"/>
    <n v="1.3319789699649299E+17"/>
    <x v="159"/>
    <s v="P"/>
    <n v="60070922002"/>
    <x v="3"/>
    <d v="2023-02-02T13:34:59"/>
    <s v="报警"/>
    <s v="开始"/>
    <s v=""/>
    <n v="0.29999999678693712"/>
    <x v="0"/>
  </r>
  <r>
    <n v="97940228"/>
    <s v="M050_Machine_ErrorCode"/>
    <s v="Bay58-3A MLB to MLB Carrier Screw 8x"/>
    <n v="1.3319789717172499E+17"/>
    <x v="160"/>
    <s v="P"/>
    <n v="1"/>
    <x v="1"/>
    <d v="2023-02-02T13:35:17"/>
    <s v="运行"/>
    <s v=""/>
    <s v="结束"/>
    <n v="0"/>
    <x v="0"/>
  </r>
  <r>
    <n v="97940256"/>
    <s v="M050_Machine_ErrorCode"/>
    <s v="Bay58-3A MLB to MLB Carrier Screw 8x"/>
    <n v="1.33197897346578E+17"/>
    <x v="161"/>
    <s v="P"/>
    <n v="60070922002"/>
    <x v="3"/>
    <d v="2023-02-02T13:35:34"/>
    <s v="报警"/>
    <s v="开始"/>
    <s v=""/>
    <n v="0.91666666092351079"/>
    <x v="0"/>
  </r>
  <r>
    <n v="97940356"/>
    <s v="M050_Machine_ErrorCode"/>
    <s v="Bay58-3A MLB to MLB Carrier Screw 8x"/>
    <n v="1.33197897896798E+17"/>
    <x v="162"/>
    <s v="P"/>
    <n v="1"/>
    <x v="1"/>
    <d v="2023-02-02T13:36:29"/>
    <s v="运行"/>
    <s v=""/>
    <s v="结束"/>
    <n v="0"/>
    <x v="0"/>
  </r>
  <r>
    <n v="97940458"/>
    <s v="M050_Machine_ErrorCode"/>
    <s v="Bay58-3A MLB to MLB Carrier Screw 8x"/>
    <n v="1.33197898396374E+17"/>
    <x v="163"/>
    <s v="P"/>
    <n v="60070922002"/>
    <x v="3"/>
    <d v="2023-02-02T13:37:19"/>
    <s v="报警"/>
    <s v="开始"/>
    <s v=""/>
    <n v="0.74999999720603228"/>
    <x v="0"/>
  </r>
  <r>
    <n v="97940535"/>
    <s v="M050_Machine_ErrorCode"/>
    <s v="Bay58-3A MLB to MLB Carrier Screw 8x"/>
    <n v="1.33197898849214E+17"/>
    <x v="164"/>
    <s v="P"/>
    <n v="1"/>
    <x v="1"/>
    <d v="2023-02-02T13:38:04"/>
    <s v="运行"/>
    <s v=""/>
    <s v="结束"/>
    <n v="0"/>
    <x v="0"/>
  </r>
  <r>
    <n v="97940589"/>
    <s v="M050_Machine_ErrorCode"/>
    <s v="Bay58-3A MLB to MLB Carrier Screw 8x"/>
    <n v="1.3319789912724099E+17"/>
    <x v="165"/>
    <s v="P"/>
    <n v="60070922002"/>
    <x v="3"/>
    <d v="2023-02-02T13:38:32"/>
    <s v="报警"/>
    <s v="开始"/>
    <s v=""/>
    <n v="0.23333332501351833"/>
    <x v="0"/>
  </r>
  <r>
    <n v="97940612"/>
    <s v="M050_Machine_ErrorCode"/>
    <s v="Bay58-3A MLB to MLB Carrier Screw 8x"/>
    <n v="1.3319789926114301E+17"/>
    <x v="166"/>
    <s v="P"/>
    <n v="1"/>
    <x v="1"/>
    <d v="2023-02-02T13:38:46"/>
    <s v="运行"/>
    <s v=""/>
    <s v="结束"/>
    <n v="0"/>
    <x v="0"/>
  </r>
  <r>
    <n v="97940799"/>
    <s v="M050_Machine_ErrorCode"/>
    <s v="Bay58-3A MLB to MLB Carrier Screw 8x"/>
    <n v="1.3319790020317699E+17"/>
    <x v="167"/>
    <s v="P"/>
    <n v="60070922002"/>
    <x v="3"/>
    <d v="2023-02-02T13:40:20"/>
    <s v="报警"/>
    <s v="开始"/>
    <s v=""/>
    <n v="0.71666666655801237"/>
    <x v="0"/>
  </r>
  <r>
    <n v="97940910"/>
    <s v="M050_Machine_ErrorCode"/>
    <s v="Bay58-3A MLB to MLB Carrier Screw 8x"/>
    <n v="1.33197900634814E+17"/>
    <x v="168"/>
    <s v="P"/>
    <n v="1"/>
    <x v="1"/>
    <d v="2023-02-02T13:41:03"/>
    <s v="运行"/>
    <s v=""/>
    <s v="结束"/>
    <n v="0"/>
    <x v="0"/>
  </r>
  <r>
    <n v="97941085"/>
    <s v="M050_Machine_ErrorCode"/>
    <s v="Bay58-3A MLB to MLB Carrier Screw 8x"/>
    <n v="1.3319790158590301E+17"/>
    <x v="169"/>
    <s v="P"/>
    <n v="60070922002"/>
    <x v="3"/>
    <d v="2023-02-02T13:42:38"/>
    <s v="报警"/>
    <s v="开始"/>
    <s v=""/>
    <n v="7.6166666659992188"/>
    <x v="0"/>
  </r>
  <r>
    <n v="97941952"/>
    <s v="M050_Machine_ErrorCode"/>
    <s v="Bay58-3A MLB to MLB Carrier Screw 8x"/>
    <n v="1.3319790615194899E+17"/>
    <x v="170"/>
    <s v="P"/>
    <n v="1"/>
    <x v="1"/>
    <d v="2023-02-02T13:50:15"/>
    <s v="运行"/>
    <s v=""/>
    <s v="结束"/>
    <n v="0"/>
    <x v="0"/>
  </r>
  <r>
    <n v="97941993"/>
    <s v="M050_Machine_ErrorCode"/>
    <s v="Bay58-3A MLB to MLB Carrier Screw 8x"/>
    <n v="1.3319790641979299E+17"/>
    <x v="171"/>
    <s v="P"/>
    <n v="60070922002"/>
    <x v="3"/>
    <d v="2023-02-02T13:50:41"/>
    <s v="报警"/>
    <s v="开始"/>
    <s v=""/>
    <n v="0.1333333330694586"/>
    <x v="0"/>
  </r>
  <r>
    <n v="97942011"/>
    <s v="M050_Machine_ErrorCode"/>
    <s v="Bay58-3A MLB to MLB Carrier Screw 8x"/>
    <n v="1.33197906497476E+17"/>
    <x v="172"/>
    <s v="P"/>
    <n v="1"/>
    <x v="1"/>
    <d v="2023-02-02T13:50:49"/>
    <s v="运行"/>
    <s v=""/>
    <s v="结束"/>
    <n v="0"/>
    <x v="0"/>
  </r>
  <r>
    <n v="97942157"/>
    <s v="M050_Machine_ErrorCode"/>
    <s v="Bay58-3A MLB to MLB Carrier Screw 8x"/>
    <n v="1.3319790756742701E+17"/>
    <x v="173"/>
    <s v="P"/>
    <n v="60070922002"/>
    <x v="3"/>
    <d v="2023-02-02T13:52:36"/>
    <s v="报警"/>
    <s v="开始"/>
    <s v=""/>
    <n v="1.3166666601318866"/>
    <x v="0"/>
  </r>
  <r>
    <n v="97942269"/>
    <s v="M050_Machine_ErrorCode"/>
    <s v="Bay58-3A MLB to MLB Carrier Screw 8x"/>
    <n v="1.33197908358772E+17"/>
    <x v="174"/>
    <s v="P"/>
    <n v="1"/>
    <x v="1"/>
    <d v="2023-02-02T13:53:55"/>
    <s v="运行"/>
    <s v=""/>
    <s v="结束"/>
    <n v="0"/>
    <x v="0"/>
  </r>
  <r>
    <n v="97942281"/>
    <s v="M050_Machine_ErrorCode"/>
    <s v="Bay58-3A MLB to MLB Carrier Screw 8x"/>
    <n v="1.3319790847194E+17"/>
    <x v="175"/>
    <s v="P"/>
    <n v="60070922002"/>
    <x v="3"/>
    <d v="2023-02-02T13:54:07"/>
    <s v="报警"/>
    <s v="开始"/>
    <s v=""/>
    <n v="1.0333333339076489"/>
    <x v="0"/>
  </r>
  <r>
    <n v="97942382"/>
    <s v="M050_Machine_ErrorCode"/>
    <s v="Bay58-3A MLB to MLB Carrier Screw 8x"/>
    <n v="1.3319790909965299E+17"/>
    <x v="176"/>
    <s v="P"/>
    <n v="1"/>
    <x v="1"/>
    <d v="2023-02-02T13:55:09"/>
    <s v="运行"/>
    <s v=""/>
    <s v="结束"/>
    <n v="0"/>
    <x v="0"/>
  </r>
  <r>
    <n v="97942874"/>
    <s v="M050_Machine_ErrorCode"/>
    <s v="Bay58-3A MLB to MLB Carrier Screw 8x"/>
    <n v="1.33197912183462E+17"/>
    <x v="177"/>
    <s v="P"/>
    <n v="50010922019"/>
    <x v="0"/>
    <d v="2023-02-02T14:00:18"/>
    <s v="报警"/>
    <s v="开始"/>
    <s v=""/>
    <n v="0.31666666734963655"/>
    <x v="0"/>
  </r>
  <r>
    <n v="97942910"/>
    <s v="M050_Machine_ErrorCode"/>
    <s v="Bay58-3A MLB to MLB Carrier Screw 8x"/>
    <n v="1.33197912379578E+17"/>
    <x v="178"/>
    <s v="P"/>
    <n v="1"/>
    <x v="1"/>
    <d v="2023-02-02T14:00:37"/>
    <s v="运行"/>
    <s v=""/>
    <s v="结束"/>
    <n v="0"/>
    <x v="0"/>
  </r>
  <r>
    <n v="97942995"/>
    <s v="M050_Machine_ErrorCode"/>
    <s v="Bay58-3A MLB to MLB Carrier Screw 8x"/>
    <n v="1.33197912744652E+17"/>
    <x v="179"/>
    <s v="P"/>
    <n v="60070922002"/>
    <x v="3"/>
    <d v="2023-02-02T14:01:14"/>
    <s v="报警"/>
    <s v="开始"/>
    <s v=""/>
    <n v="2.4666666670236737"/>
    <x v="0"/>
  </r>
  <r>
    <n v="97943179"/>
    <s v="M050_Machine_ErrorCode"/>
    <s v="Bay58-3A MLB to MLB Carrier Screw 8x"/>
    <n v="1.33197914224358E+17"/>
    <x v="180"/>
    <s v="P"/>
    <n v="1"/>
    <x v="1"/>
    <d v="2023-02-02T14:03:42"/>
    <s v="运行"/>
    <s v=""/>
    <s v="结束"/>
    <n v="0"/>
    <x v="0"/>
  </r>
  <r>
    <n v="97943458"/>
    <s v="M050_Machine_ErrorCode"/>
    <s v="Bay58-3A MLB to MLB Carrier Screw 8x"/>
    <n v="1.33197916106034E+17"/>
    <x v="181"/>
    <s v="P"/>
    <n v="3"/>
    <x v="2"/>
    <d v="2023-02-02T14:06:50"/>
    <s v="改！"/>
    <s v="开始"/>
    <s v=""/>
    <n v="6.7166666651610285"/>
    <x v="0"/>
  </r>
  <r>
    <n v="97944205"/>
    <s v="M050_Machine_ErrorCode"/>
    <s v="Bay58-3A MLB to MLB Carrier Screw 8x"/>
    <n v="1.3319792013671E+17"/>
    <x v="182"/>
    <s v="P"/>
    <n v="1"/>
    <x v="1"/>
    <d v="2023-02-02T14:13:33"/>
    <s v="运行"/>
    <s v=""/>
    <s v="结束"/>
    <n v="0"/>
    <x v="0"/>
  </r>
  <r>
    <n v="97944245"/>
    <s v="M050_Machine_ErrorCode"/>
    <s v="Bay58-3A MLB to MLB Carrier Screw 8x"/>
    <n v="1.3319792039386301E+17"/>
    <x v="183"/>
    <s v="P"/>
    <n v="3"/>
    <x v="2"/>
    <d v="2023-02-02T14:13:59"/>
    <s v="改！"/>
    <s v="开始"/>
    <s v=""/>
    <n v="5.366666663903743"/>
    <x v="0"/>
  </r>
  <r>
    <n v="97944860"/>
    <s v="M050_Machine_ErrorCode"/>
    <s v="Bay58-3A MLB to MLB Carrier Screw 8x"/>
    <n v="1.33197923618534E+17"/>
    <x v="184"/>
    <s v="P"/>
    <n v="1"/>
    <x v="1"/>
    <d v="2023-02-02T14:19:21"/>
    <s v="运行"/>
    <s v=""/>
    <s v="结束"/>
    <n v="0"/>
    <x v="0"/>
  </r>
  <r>
    <n v="97944945"/>
    <s v="M050_Machine_ErrorCode"/>
    <s v="Bay58-3A MLB to MLB Carrier Screw 8x"/>
    <n v="1.3319792437365501E+17"/>
    <x v="185"/>
    <s v="P"/>
    <n v="3"/>
    <x v="2"/>
    <d v="2023-02-02T14:20:37"/>
    <s v="改！"/>
    <s v="开始"/>
    <s v=""/>
    <n v="4.9666666646953672"/>
    <x v="0"/>
  </r>
  <r>
    <n v="97945476"/>
    <s v="M050_Machine_ErrorCode"/>
    <s v="Bay58-3A MLB to MLB Carrier Screw 8x"/>
    <n v="1.3319792735061699E+17"/>
    <x v="186"/>
    <s v="P"/>
    <n v="1"/>
    <x v="1"/>
    <d v="2023-02-02T14:25:35"/>
    <s v="运行"/>
    <s v=""/>
    <s v="结束"/>
    <n v="0"/>
    <x v="0"/>
  </r>
  <r>
    <n v="97945732"/>
    <s v="M050_Machine_ErrorCode"/>
    <s v="Bay58-3A MLB to MLB Carrier Screw 8x"/>
    <n v="1.33197928779128E+17"/>
    <x v="187"/>
    <s v="P"/>
    <n v="3"/>
    <x v="2"/>
    <d v="2023-02-02T14:27:57"/>
    <s v="改！"/>
    <s v="开始"/>
    <s v=""/>
    <n v="6.6833333345130086"/>
    <x v="0"/>
  </r>
  <r>
    <n v="97946539"/>
    <s v="M050_Machine_ErrorCode"/>
    <s v="Bay58-3A MLB to MLB Carrier Screw 8x"/>
    <n v="1.3319793278274301E+17"/>
    <x v="188"/>
    <s v="P"/>
    <n v="1"/>
    <x v="1"/>
    <d v="2023-02-02T14:34:38"/>
    <s v="运行"/>
    <s v=""/>
    <s v="结束"/>
    <n v="0"/>
    <x v="0"/>
  </r>
  <r>
    <n v="97946578"/>
    <s v="M050_Machine_ErrorCode"/>
    <s v="Bay58-3A MLB to MLB Carrier Screw 8x"/>
    <n v="1.3319793298866301E+17"/>
    <x v="189"/>
    <s v="P"/>
    <n v="3"/>
    <x v="2"/>
    <d v="2023-02-02T14:34:58"/>
    <s v="改！"/>
    <s v="开始"/>
    <s v=""/>
    <n v="0.63333332422189415"/>
    <x v="0"/>
  </r>
  <r>
    <n v="97946657"/>
    <s v="M050_Machine_ErrorCode"/>
    <s v="Bay58-3A MLB to MLB Carrier Screw 8x"/>
    <n v="1.3319793336484701E+17"/>
    <x v="190"/>
    <s v="P"/>
    <n v="1"/>
    <x v="1"/>
    <d v="2023-02-02T14:35:36"/>
    <s v="运行"/>
    <s v=""/>
    <s v="结束"/>
    <n v="0"/>
    <x v="0"/>
  </r>
  <r>
    <n v="97949303"/>
    <s v="M050_Machine_ErrorCode"/>
    <s v="Bay58-3A MLB to MLB Carrier Screw 8x"/>
    <n v="1.3319794925302301E+17"/>
    <x v="191"/>
    <s v="P"/>
    <n v="60070922002"/>
    <x v="3"/>
    <d v="2023-02-02T15:02:05"/>
    <s v="报警"/>
    <s v="开始"/>
    <s v=""/>
    <n v="0.44999998994171619"/>
    <x v="0"/>
  </r>
  <r>
    <n v="97949348"/>
    <s v="M050_Machine_ErrorCode"/>
    <s v="Bay58-3A MLB to MLB Carrier Screw 8x"/>
    <n v="1.3319794952068499E+17"/>
    <x v="192"/>
    <s v="P"/>
    <n v="1"/>
    <x v="1"/>
    <d v="2023-02-02T15:02:32"/>
    <s v="运行"/>
    <s v=""/>
    <s v="结束"/>
    <n v="0"/>
    <x v="0"/>
  </r>
  <r>
    <n v="97951717"/>
    <s v="M050_Machine_ErrorCode"/>
    <s v="Bay58-3A MLB to MLB Carrier Screw 8x"/>
    <n v="1.3319796546834701E+17"/>
    <x v="193"/>
    <s v="P"/>
    <n v="3"/>
    <x v="2"/>
    <d v="2023-02-02T15:29:06"/>
    <s v="改！"/>
    <s v="开始"/>
    <s v=""/>
    <n v="2.8333333355840296"/>
    <x v="0"/>
  </r>
  <r>
    <n v="97951942"/>
    <s v="M050_Machine_ErrorCode"/>
    <s v="Bay58-3A MLB to MLB Carrier Screw 8x"/>
    <n v="1.3319796716035699E+17"/>
    <x v="194"/>
    <s v="P"/>
    <n v="1"/>
    <x v="1"/>
    <d v="2023-02-02T15:31:56"/>
    <s v="运行"/>
    <s v=""/>
    <s v="结束"/>
    <n v="0"/>
    <x v="0"/>
  </r>
  <r>
    <n v="97953253"/>
    <s v="M050_Machine_ErrorCode"/>
    <s v="Bay58-3A MLB to MLB Carrier Screw 8x"/>
    <n v="1.3319797517214301E+17"/>
    <x v="195"/>
    <s v="P"/>
    <n v="60070922002"/>
    <x v="3"/>
    <d v="2023-02-02T15:45:17"/>
    <s v="报警"/>
    <s v="开始"/>
    <s v=""/>
    <n v="0.19999999436549842"/>
    <x v="0"/>
  </r>
  <r>
    <n v="97953270"/>
    <s v="M050_Machine_ErrorCode"/>
    <s v="Bay58-3A MLB to MLB Carrier Screw 8x"/>
    <n v="1.33197975290698E+17"/>
    <x v="196"/>
    <s v="P"/>
    <n v="1"/>
    <x v="1"/>
    <d v="2023-02-02T15:45:29"/>
    <s v="运行"/>
    <s v=""/>
    <s v="结束"/>
    <n v="0"/>
    <x v="0"/>
  </r>
  <r>
    <n v="97953304"/>
    <s v="M050_Machine_ErrorCode"/>
    <s v="Bay58-3A MLB to MLB Carrier Screw 8x"/>
    <n v="1.3319797542436301E+17"/>
    <x v="197"/>
    <s v="P"/>
    <n v="50010922019"/>
    <x v="0"/>
    <d v="2023-02-02T15:45:42"/>
    <s v="报警"/>
    <s v="开始"/>
    <s v=""/>
    <n v="1.9166666746605188"/>
    <x v="0"/>
  </r>
  <r>
    <n v="97953490"/>
    <s v="M050_Machine_ErrorCode"/>
    <s v="Bay58-3A MLB to MLB Carrier Screw 8x"/>
    <n v="1.3319797657024899E+17"/>
    <x v="198"/>
    <s v="P"/>
    <n v="1"/>
    <x v="1"/>
    <d v="2023-02-02T15:47:37"/>
    <s v="运行"/>
    <s v=""/>
    <s v="结束"/>
    <n v="0"/>
    <x v="0"/>
  </r>
  <r>
    <n v="97954080"/>
    <s v="M050_Machine_ErrorCode"/>
    <s v="Bay58-3A MLB to MLB Carrier Screw 8x"/>
    <n v="1.33197979611238E+17"/>
    <x v="199"/>
    <s v="P"/>
    <n v="50010922019"/>
    <x v="0"/>
    <d v="2023-02-02T15:52:41"/>
    <s v="报警"/>
    <s v="开始"/>
    <s v=""/>
    <n v="10.966666663298383"/>
    <x v="0"/>
  </r>
  <r>
    <n v="97955275"/>
    <s v="M050_Machine_ErrorCode"/>
    <s v="Bay58-3A MLB to MLB Carrier Screw 8x"/>
    <n v="1.33197986191664E+17"/>
    <x v="200"/>
    <s v="P"/>
    <n v="1"/>
    <x v="1"/>
    <d v="2023-02-02T16:03:39"/>
    <s v="运行"/>
    <s v=""/>
    <s v="结束"/>
    <n v="0"/>
    <x v="0"/>
  </r>
  <r>
    <n v="97955764"/>
    <s v="M050_Machine_ErrorCode"/>
    <s v="Bay58-3A MLB to MLB Carrier Screw 8x"/>
    <n v="1.33197988699962E+17"/>
    <x v="201"/>
    <s v="P"/>
    <n v="1"/>
    <x v="1"/>
    <d v="2023-02-02T16:07:49"/>
    <s v="运行"/>
    <s v=""/>
    <s v="结束"/>
    <n v="0"/>
    <x v="0"/>
  </r>
  <r>
    <n v="97956097"/>
    <s v="M050_Machine_ErrorCode"/>
    <s v="Bay58-3A MLB to MLB Carrier Screw 8x"/>
    <n v="1.3319799097839101E+17"/>
    <x v="202"/>
    <s v="P"/>
    <n v="60070922002"/>
    <x v="3"/>
    <d v="2023-02-02T16:11:37"/>
    <s v="报警"/>
    <s v="开始"/>
    <s v=""/>
    <n v="12.350000005681068"/>
    <x v="0"/>
  </r>
  <r>
    <n v="97957191"/>
    <s v="M050_Machine_ErrorCode"/>
    <s v="Bay58-3A MLB to MLB Carrier Screw 8x"/>
    <n v="1.33197998382836E+17"/>
    <x v="203"/>
    <s v="P"/>
    <n v="1"/>
    <x v="1"/>
    <d v="2023-02-02T16:23:58"/>
    <s v="运行"/>
    <s v=""/>
    <s v="结束"/>
    <n v="0"/>
    <x v="0"/>
  </r>
  <r>
    <n v="97957218"/>
    <s v="M050_Machine_ErrorCode"/>
    <s v="Bay58-3A MLB to MLB Carrier Screw 8x"/>
    <n v="1.33197998558E+17"/>
    <x v="204"/>
    <s v="P"/>
    <n v="60070922002"/>
    <x v="3"/>
    <d v="2023-02-02T16:24:15"/>
    <s v="报警"/>
    <s v="开始"/>
    <s v=""/>
    <n v="0.20000000484287739"/>
    <x v="0"/>
  </r>
  <r>
    <n v="97957227"/>
    <s v="M050_Machine_ErrorCode"/>
    <s v="Bay58-3A MLB to MLB Carrier Screw 8x"/>
    <n v="1.33197998671238E+17"/>
    <x v="205"/>
    <s v="P"/>
    <n v="1"/>
    <x v="1"/>
    <d v="2023-02-02T16:24:27"/>
    <s v="运行"/>
    <s v=""/>
    <s v="结束"/>
    <n v="0"/>
    <x v="0"/>
  </r>
  <r>
    <n v="97957795"/>
    <s v="M050_Machine_ErrorCode"/>
    <s v="Bay58-3A MLB to MLB Carrier Screw 8x"/>
    <n v="1.331980266196E+17"/>
    <x v="206"/>
    <s v="P"/>
    <n v="1"/>
    <x v="1"/>
    <d v="2023-02-02T17:11:01"/>
    <s v="运行"/>
    <s v=""/>
    <s v="结束"/>
    <n v="0"/>
    <x v="0"/>
  </r>
  <r>
    <n v="97958195"/>
    <s v="M050_Machine_ErrorCode"/>
    <s v="Bay58-3A MLB to MLB Carrier Screw 8x"/>
    <n v="1.33198029826506E+17"/>
    <x v="207"/>
    <s v="P"/>
    <n v="3"/>
    <x v="2"/>
    <d v="2023-02-02T17:16:22"/>
    <s v="改！"/>
    <s v="开始"/>
    <s v=""/>
    <n v="6.6999999945983291"/>
    <x v="0"/>
  </r>
  <r>
    <n v="97958766"/>
    <s v="M050_Machine_ErrorCode"/>
    <s v="Bay58-3A MLB to MLB Carrier Screw 8x"/>
    <n v="1.3319803384253299E+17"/>
    <x v="208"/>
    <s v="P"/>
    <n v="1"/>
    <x v="1"/>
    <d v="2023-02-02T17:23:04"/>
    <s v="运行"/>
    <s v=""/>
    <s v="结束"/>
    <n v="0"/>
    <x v="0"/>
  </r>
  <r>
    <n v="97958929"/>
    <s v="M050_Machine_ErrorCode"/>
    <s v="Bay58-3A MLB to MLB Carrier Screw 8x"/>
    <n v="1.33198034902664E+17"/>
    <x v="209"/>
    <s v="P"/>
    <n v="60070922002"/>
    <x v="3"/>
    <d v="2023-02-02T17:24:50"/>
    <s v="报警"/>
    <s v="开始"/>
    <s v=""/>
    <n v="0.46666666050441563"/>
    <x v="0"/>
  </r>
  <r>
    <n v="97958975"/>
    <s v="M050_Machine_ErrorCode"/>
    <s v="Bay58-3A MLB to MLB Carrier Screw 8x"/>
    <n v="1.3319803518594899E+17"/>
    <x v="210"/>
    <s v="P"/>
    <n v="1"/>
    <x v="1"/>
    <d v="2023-02-02T17:25:18"/>
    <s v="运行"/>
    <s v=""/>
    <s v="结束"/>
    <n v="0"/>
    <x v="0"/>
  </r>
  <r>
    <n v="97959535"/>
    <s v="M050_Machine_ErrorCode"/>
    <s v="Bay58-3A MLB to MLB Carrier Screw 8x"/>
    <n v="1.3319803818778899E+17"/>
    <x v="211"/>
    <s v="P"/>
    <n v="60070922002"/>
    <x v="3"/>
    <d v="2023-02-02T17:30:18"/>
    <s v="报警"/>
    <s v="开始"/>
    <s v=""/>
    <n v="0.43333332985639572"/>
    <x v="0"/>
  </r>
  <r>
    <n v="97959574"/>
    <s v="M050_Machine_ErrorCode"/>
    <s v="Bay58-3A MLB to MLB Carrier Screw 8x"/>
    <n v="1.33198038445736E+17"/>
    <x v="212"/>
    <s v="P"/>
    <n v="1"/>
    <x v="1"/>
    <d v="2023-02-02T17:30:44"/>
    <s v="运行"/>
    <s v=""/>
    <s v="结束"/>
    <n v="0"/>
    <x v="0"/>
  </r>
  <r>
    <n v="97960095"/>
    <s v="M050_Machine_ErrorCode"/>
    <s v="Bay58-3A MLB to MLB Carrier Screw 8x"/>
    <n v="1.33198041319008E+17"/>
    <x v="213"/>
    <s v="P"/>
    <n v="60070922002"/>
    <x v="3"/>
    <d v="2023-02-02T17:35:31"/>
    <s v="报警"/>
    <s v="开始"/>
    <s v=""/>
    <n v="0.3666666685603559"/>
    <x v="0"/>
  </r>
  <r>
    <n v="97960137"/>
    <s v="M050_Machine_ErrorCode"/>
    <s v="Bay58-3A MLB to MLB Carrier Screw 8x"/>
    <n v="1.331980415354E+17"/>
    <x v="214"/>
    <s v="P"/>
    <n v="1"/>
    <x v="1"/>
    <d v="2023-02-02T17:35:53"/>
    <s v="运行"/>
    <s v=""/>
    <s v="结束"/>
    <n v="0"/>
    <x v="0"/>
  </r>
  <r>
    <n v="97960142"/>
    <s v="M050_Machine_ErrorCode"/>
    <s v="Bay58-3A MLB to MLB Carrier Screw 8x"/>
    <n v="1.3319804157689901E+17"/>
    <x v="215"/>
    <s v="P"/>
    <n v="60070922002"/>
    <x v="3"/>
    <d v="2023-02-02T17:35:57"/>
    <s v="报警"/>
    <s v="开始"/>
    <s v=""/>
    <n v="0.43333332985639572"/>
    <x v="0"/>
  </r>
  <r>
    <n v="97960181"/>
    <s v="M050_Machine_ErrorCode"/>
    <s v="Bay58-3A MLB to MLB Carrier Screw 8x"/>
    <n v="1.3319804183029299E+17"/>
    <x v="216"/>
    <s v="P"/>
    <n v="1"/>
    <x v="1"/>
    <d v="2023-02-02T17:36:23"/>
    <s v="运行"/>
    <s v=""/>
    <s v="结束"/>
    <n v="0"/>
    <x v="0"/>
  </r>
  <r>
    <n v="97960335"/>
    <s v="M050_Machine_ErrorCode"/>
    <s v="Bay58-3A MLB to MLB Carrier Screw 8x"/>
    <n v="1.3319804278178301E+17"/>
    <x v="217"/>
    <s v="P"/>
    <n v="3"/>
    <x v="2"/>
    <d v="2023-02-02T17:37:58"/>
    <s v="改！"/>
    <s v="开始"/>
    <s v=""/>
    <n v="3.9999999920837581"/>
    <x v="0"/>
  </r>
  <r>
    <n v="97960799"/>
    <s v="M050_Machine_ErrorCode"/>
    <s v="Bay58-3A MLB to MLB Carrier Screw 8x"/>
    <n v="1.33198045182296E+17"/>
    <x v="218"/>
    <s v="P"/>
    <n v="1"/>
    <x v="1"/>
    <d v="2023-02-02T17:41:58"/>
    <s v="运行"/>
    <s v=""/>
    <s v="结束"/>
    <n v="0"/>
    <x v="0"/>
  </r>
  <r>
    <n v="97961103"/>
    <s v="M050_Machine_ErrorCode"/>
    <s v="Bay58-3A MLB to MLB Carrier Screw 8x"/>
    <n v="1.3319804689901299E+17"/>
    <x v="219"/>
    <s v="P"/>
    <n v="3"/>
    <x v="2"/>
    <d v="2023-02-02T17:44:49"/>
    <s v="改！"/>
    <s v="开始"/>
    <s v=""/>
    <n v="1.3833333319053054"/>
    <x v="0"/>
  </r>
  <r>
    <n v="97961274"/>
    <s v="M050_Machine_ErrorCode"/>
    <s v="Bay58-3A MLB to MLB Carrier Screw 8x"/>
    <n v="1.3319804772229501E+17"/>
    <x v="220"/>
    <s v="P"/>
    <n v="1"/>
    <x v="1"/>
    <d v="2023-02-02T17:46:12"/>
    <s v="运行"/>
    <s v=""/>
    <s v="结束"/>
    <n v="0"/>
    <x v="0"/>
  </r>
  <r>
    <n v="97961337"/>
    <s v="M050_Machine_ErrorCode"/>
    <s v="Bay58-3A MLB to MLB Carrier Screw 8x"/>
    <n v="1.3319804796431901E+17"/>
    <x v="221"/>
    <s v="P"/>
    <n v="60070922002"/>
    <x v="3"/>
    <d v="2023-02-02T17:46:36"/>
    <s v="报警"/>
    <s v="开始"/>
    <s v=""/>
    <n v="0.69999999599531293"/>
    <x v="0"/>
  </r>
  <r>
    <n v="97961415"/>
    <s v="M050_Machine_ErrorCode"/>
    <s v="Bay58-3A MLB to MLB Carrier Screw 8x"/>
    <n v="1.33198048381276E+17"/>
    <x v="222"/>
    <s v="P"/>
    <n v="1"/>
    <x v="1"/>
    <d v="2023-02-02T17:47:18"/>
    <s v="运行"/>
    <s v=""/>
    <s v="结束"/>
    <n v="0"/>
    <x v="0"/>
  </r>
  <r>
    <n v="97961435"/>
    <s v="M050_Machine_ErrorCode"/>
    <s v="Bay58-3A MLB to MLB Carrier Screw 8x"/>
    <n v="1.3319804852533101E+17"/>
    <x v="223"/>
    <s v="P"/>
    <n v="3"/>
    <x v="2"/>
    <d v="2023-02-02T17:47:32"/>
    <s v="改！"/>
    <s v="开始"/>
    <s v=""/>
    <n v="6.7833333369344473"/>
    <x v="0"/>
  </r>
  <r>
    <n v="97962125"/>
    <s v="M050_Machine_ErrorCode"/>
    <s v="Bay58-1A MLB to MLB Carrier Screw 8x"/>
    <n v="1.33198052590868E+17"/>
    <x v="224"/>
    <s v="P"/>
    <n v="1"/>
    <x v="1"/>
    <d v="2023-02-02T17:54:19"/>
    <s v="运行"/>
    <s v=""/>
    <s v="结束"/>
    <n v="0"/>
    <x v="0"/>
  </r>
  <r>
    <n v="97962836"/>
    <s v="M050_Machine_ErrorCode"/>
    <s v="Bay58-3A MLB to MLB Carrier Screw 8x"/>
    <n v="1.3319805611616701E+17"/>
    <x v="225"/>
    <s v="P"/>
    <n v="50010922018"/>
    <x v="8"/>
    <d v="2023-02-02T18:00:11"/>
    <s v="报警"/>
    <s v="开始"/>
    <s v=""/>
    <n v="0.1333333330694586"/>
    <x v="0"/>
  </r>
  <r>
    <n v="97962852"/>
    <s v="M050_Machine_ErrorCode"/>
    <s v="Bay58-3A MLB to MLB Carrier Screw 8x"/>
    <n v="1.3319805619409901E+17"/>
    <x v="226"/>
    <s v="P"/>
    <n v="1"/>
    <x v="1"/>
    <d v="2023-02-02T18:00:19"/>
    <s v="运行"/>
    <s v=""/>
    <s v="结束"/>
    <n v="0"/>
    <x v="0"/>
  </r>
  <r>
    <n v="97963454"/>
    <s v="M050_Machine_ErrorCode"/>
    <s v="Bay58-1A MLB to MLB Carrier Screw 8x"/>
    <n v="1.3319805939146099E+17"/>
    <x v="227"/>
    <s v="P"/>
    <n v="1"/>
    <x v="1"/>
    <d v="2023-02-02T18:05:39"/>
    <s v="运行"/>
    <s v=""/>
    <s v="结束"/>
    <n v="0"/>
    <x v="0"/>
  </r>
  <r>
    <n v="97964524"/>
    <s v="M050_Machine_ErrorCode"/>
    <s v="Bay58-3A MLB to MLB Carrier Screw 8x"/>
    <n v="1.3319806531502701E+17"/>
    <x v="228"/>
    <s v="P"/>
    <n v="80010922003"/>
    <x v="6"/>
    <d v="2023-02-02T18:15:31"/>
    <s v="报警"/>
    <s v="开始"/>
    <s v=""/>
    <n v="1.4000000024680048"/>
    <x v="0"/>
  </r>
  <r>
    <n v="97964662"/>
    <s v="M050_Machine_ErrorCode"/>
    <s v="Bay58-1A MLB to MLB Carrier Screw 8x"/>
    <n v="1.33198066152198E+17"/>
    <x v="229"/>
    <s v="P"/>
    <n v="1"/>
    <x v="1"/>
    <d v="2023-02-02T18:16:55"/>
    <s v="运行"/>
    <s v=""/>
    <s v="结束"/>
    <n v="0"/>
    <x v="0"/>
  </r>
  <r>
    <n v="97964730"/>
    <s v="M050_Machine_ErrorCode"/>
    <s v="Bay58-3A MLB to MLB Carrier Screw 8x"/>
    <n v="1.33198066477162E+17"/>
    <x v="230"/>
    <s v="P"/>
    <n v="1"/>
    <x v="1"/>
    <d v="2023-02-02T18:17:27"/>
    <s v="运行"/>
    <s v=""/>
    <s v="结束"/>
    <n v="0"/>
    <x v="0"/>
  </r>
  <r>
    <n v="97964896"/>
    <s v="M050_Machine_ErrorCode"/>
    <s v="Bay58-3A MLB to MLB Carrier Screw 8x"/>
    <n v="1.33198067386972E+17"/>
    <x v="231"/>
    <s v="P"/>
    <n v="50010922018"/>
    <x v="8"/>
    <d v="2023-02-02T18:18:58"/>
    <s v="报警"/>
    <s v="开始"/>
    <s v=""/>
    <n v="0.31666666734963655"/>
    <x v="0"/>
  </r>
  <r>
    <n v="97964933"/>
    <s v="M050_Machine_ErrorCode"/>
    <s v="Bay58-3A MLB to MLB Carrier Screw 8x"/>
    <n v="1.3319806757804099E+17"/>
    <x v="232"/>
    <s v="P"/>
    <n v="1"/>
    <x v="1"/>
    <d v="2023-02-02T18:19:17"/>
    <s v="运行"/>
    <s v=""/>
    <s v="结束"/>
    <n v="0"/>
    <x v="0"/>
  </r>
  <r>
    <n v="97964965"/>
    <s v="M050_Machine_ErrorCode"/>
    <s v="Bay58-3A MLB to MLB Carrier Screw 8x"/>
    <n v="1.33198067722456E+17"/>
    <x v="233"/>
    <s v="P"/>
    <n v="60070922002"/>
    <x v="3"/>
    <d v="2023-02-02T18:19:32"/>
    <s v="报警"/>
    <s v="开始"/>
    <s v=""/>
    <n v="0.29999999678693712"/>
    <x v="0"/>
  </r>
  <r>
    <n v="97965009"/>
    <s v="M050_Machine_ErrorCode"/>
    <s v="Bay58-3A MLB to MLB Carrier Screw 8x"/>
    <n v="1.3319806790815901E+17"/>
    <x v="234"/>
    <s v="P"/>
    <n v="1"/>
    <x v="1"/>
    <d v="2023-02-02T18:19:50"/>
    <s v="运行"/>
    <s v=""/>
    <s v="结束"/>
    <n v="0"/>
    <x v="0"/>
  </r>
  <r>
    <n v="97965916"/>
    <s v="M050_Machine_ErrorCode"/>
    <s v="Bay58-1A MLB to MLB Carrier Screw 8x"/>
    <n v="1.33198072939152E+17"/>
    <x v="235"/>
    <s v="P"/>
    <n v="1"/>
    <x v="1"/>
    <d v="2023-02-02T18:28:13"/>
    <s v="运行"/>
    <s v=""/>
    <s v="结束"/>
    <n v="0"/>
    <x v="0"/>
  </r>
  <r>
    <n v="97967045"/>
    <s v="M050_Machine_ErrorCode"/>
    <s v="Bay58-1A MLB to MLB Carrier Screw 8x"/>
    <n v="1.3319807966105699E+17"/>
    <x v="236"/>
    <s v="P"/>
    <n v="1"/>
    <x v="1"/>
    <d v="2023-02-02T18:39:26"/>
    <s v="运行"/>
    <s v=""/>
    <s v="结束"/>
    <n v="0"/>
    <x v="0"/>
  </r>
  <r>
    <n v="97968045"/>
    <s v="M050_Machine_ErrorCode"/>
    <s v="Bay58-1A MLB to MLB Carrier Screw 8x"/>
    <n v="1.33198086511248E+17"/>
    <x v="237"/>
    <s v="P"/>
    <n v="1"/>
    <x v="1"/>
    <d v="2023-02-02T18:50:51"/>
    <s v="运行"/>
    <s v=""/>
    <s v="结束"/>
    <n v="0"/>
    <x v="0"/>
  </r>
  <r>
    <n v="97968056"/>
    <s v="M050_Machine_ErrorCode"/>
    <s v="Bay58-1A MLB to MLB Carrier Screw 8x"/>
    <n v="1.3319808667017299E+17"/>
    <x v="238"/>
    <s v="P"/>
    <n v="1"/>
    <x v="1"/>
    <d v="2023-02-02T18:51:07"/>
    <s v="运行"/>
    <s v=""/>
    <s v="结束"/>
    <n v="0"/>
    <x v="0"/>
  </r>
  <r>
    <n v="97968073"/>
    <s v="M050_Machine_ErrorCode"/>
    <s v="Bay58-1A MLB to MLB Carrier Screw 8x"/>
    <n v="1.33198086823064E+17"/>
    <x v="239"/>
    <s v="P"/>
    <n v="60070922002"/>
    <x v="3"/>
    <d v="2023-02-02T18:51:22"/>
    <s v="报警"/>
    <s v="开始"/>
    <s v=""/>
    <n v="0.2333333354908973"/>
    <x v="0"/>
  </r>
  <r>
    <n v="97968086"/>
    <s v="M050_Machine_ErrorCode"/>
    <s v="Bay58-1A MLB to MLB Carrier Screw 8x"/>
    <n v="1.3319808696506499E+17"/>
    <x v="240"/>
    <s v="P"/>
    <n v="1"/>
    <x v="1"/>
    <d v="2023-02-02T18:51:36"/>
    <s v="运行"/>
    <s v=""/>
    <s v="结束"/>
    <n v="0"/>
    <x v="0"/>
  </r>
  <r>
    <n v="97968109"/>
    <s v="M050_Machine_ErrorCode"/>
    <s v="Bay58-1A MLB to MLB Carrier Screw 8x"/>
    <n v="1.3319808710855101E+17"/>
    <x v="241"/>
    <s v="P"/>
    <n v="1"/>
    <x v="1"/>
    <d v="2023-02-02T18:51:50"/>
    <s v="运行"/>
    <s v=""/>
    <s v="结束"/>
    <n v="0"/>
    <x v="0"/>
  </r>
  <r>
    <n v="97968125"/>
    <s v="M050_Machine_ErrorCode"/>
    <s v="Bay58-1A MLB to MLB Carrier Screw 8x"/>
    <n v="1.3319808729313699E+17"/>
    <x v="242"/>
    <s v="P"/>
    <n v="60070922002"/>
    <x v="3"/>
    <d v="2023-02-02T18:52:09"/>
    <s v="报警"/>
    <s v="开始"/>
    <s v=""/>
    <n v="0.26666667661629617"/>
    <x v="0"/>
  </r>
  <r>
    <n v="97968143"/>
    <s v="M050_Machine_ErrorCode"/>
    <s v="Bay58-1A MLB to MLB Carrier Screw 8x"/>
    <n v="1.33198087455194E+17"/>
    <x v="243"/>
    <s v="P"/>
    <n v="1"/>
    <x v="1"/>
    <d v="2023-02-02T18:52:25"/>
    <s v="运行"/>
    <s v=""/>
    <s v="结束"/>
    <n v="0"/>
    <x v="0"/>
  </r>
  <r>
    <n v="97968168"/>
    <s v="M050_Machine_ErrorCode"/>
    <s v="Bay58-1A MLB to MLB Carrier Screw 8x"/>
    <n v="1.3319808782312E+17"/>
    <x v="244"/>
    <s v="P"/>
    <n v="3"/>
    <x v="2"/>
    <d v="2023-02-02T18:53:02"/>
    <s v="改！"/>
    <s v="开始"/>
    <s v=""/>
    <n v="10.633333335863426"/>
    <x v="0"/>
  </r>
  <r>
    <n v="97968755"/>
    <s v="M050_Machine_ErrorCode"/>
    <s v="Bay58-1A MLB to MLB Carrier Screw 8x"/>
    <n v="1.33198094208472E+17"/>
    <x v="245"/>
    <s v="P"/>
    <n v="1"/>
    <x v="1"/>
    <d v="2023-02-02T19:03:40"/>
    <s v="运行"/>
    <s v=""/>
    <s v="结束"/>
    <n v="0"/>
    <x v="0"/>
  </r>
  <r>
    <n v="97969183"/>
    <s v="M050_Machine_ErrorCode"/>
    <s v="Bay58-1A MLB to MLB Carrier Screw 8x"/>
    <n v="1.3319853668225299E+17"/>
    <x v="246"/>
    <s v="P"/>
    <n v="1"/>
    <x v="1"/>
    <d v="2023-02-03T07:21:08"/>
    <s v="运行"/>
    <s v=""/>
    <s v="结束"/>
    <n v="0"/>
    <x v="0"/>
  </r>
  <r>
    <n v="97969537"/>
    <s v="M050_Machine_ErrorCode"/>
    <s v="Bay58-1A MLB to MLB Carrier Screw 8x"/>
    <n v="1.3319854346280701E+17"/>
    <x v="247"/>
    <s v="P"/>
    <n v="1"/>
    <x v="1"/>
    <d v="2023-02-03T07:32:26"/>
    <s v="运行"/>
    <s v=""/>
    <s v="结束"/>
    <n v="0"/>
    <x v="0"/>
  </r>
  <r>
    <n v="97970555"/>
    <s v="M050_Machine_ErrorCode"/>
    <s v="Bay58-1A MLB to MLB Carrier Screw 8x"/>
    <n v="1.3319855022617699E+17"/>
    <x v="248"/>
    <s v="P"/>
    <n v="1"/>
    <x v="1"/>
    <d v="2023-02-03T07:43:42"/>
    <s v="运行"/>
    <s v=""/>
    <s v="结束"/>
    <n v="0"/>
    <x v="0"/>
  </r>
  <r>
    <n v="97971897"/>
    <s v="M050_Machine_ErrorCode"/>
    <s v="Bay58-1A MLB to MLB Carrier Screw 8x"/>
    <n v="1.33198556987162E+17"/>
    <x v="249"/>
    <s v="P"/>
    <n v="1"/>
    <x v="1"/>
    <d v="2023-02-03T07:54:58"/>
    <s v="运行"/>
    <s v=""/>
    <s v="结束"/>
    <n v="0"/>
    <x v="0"/>
  </r>
  <r>
    <n v="97973261"/>
    <s v="M050_Machine_ErrorCode"/>
    <s v="Bay58-1A MLB to MLB Carrier Screw 8x"/>
    <n v="1.33198563768682E+17"/>
    <x v="250"/>
    <s v="P"/>
    <n v="1"/>
    <x v="1"/>
    <d v="2023-02-03T08:06:16"/>
    <s v="运行"/>
    <s v=""/>
    <s v="结束"/>
    <n v="0"/>
    <x v="0"/>
  </r>
  <r>
    <n v="97974483"/>
    <s v="M050_Machine_ErrorCode"/>
    <s v="Bay58-1A MLB to MLB Carrier Screw 8x"/>
    <n v="1.3319857053087299E+17"/>
    <x v="251"/>
    <s v="P"/>
    <n v="1"/>
    <x v="1"/>
    <d v="2023-02-03T08:17:33"/>
    <s v="运行"/>
    <s v=""/>
    <s v="结束"/>
    <n v="0"/>
    <x v="0"/>
  </r>
  <r>
    <n v="97975663"/>
    <s v="M050_Machine_ErrorCode"/>
    <s v="Bay58-3A MLB to MLB Carrier Screw 8x"/>
    <n v="1.3319857725037901E+17"/>
    <x v="252"/>
    <s v="P"/>
    <n v="60070922002"/>
    <x v="3"/>
    <d v="2023-02-03T08:28:45"/>
    <s v="报警"/>
    <s v="开始"/>
    <s v=""/>
    <n v="5.0000001210719347E-2"/>
    <x v="0"/>
  </r>
  <r>
    <n v="97975671"/>
    <s v="M050_Machine_ErrorCode"/>
    <s v="Bay58-1A MLB to MLB Carrier Screw 8x"/>
    <n v="1.3319857728667299E+17"/>
    <x v="253"/>
    <s v="P"/>
    <n v="1"/>
    <x v="1"/>
    <d v="2023-02-03T08:28:48"/>
    <s v="运行"/>
    <s v=""/>
    <s v="结束"/>
    <n v="0"/>
    <x v="0"/>
  </r>
  <r>
    <n v="97975869"/>
    <s v="M050_Machine_ErrorCode"/>
    <s v="Bay58-3A MLB to MLB Carrier Screw 8x"/>
    <n v="1.3319857835028499E+17"/>
    <x v="254"/>
    <s v="P"/>
    <n v="3"/>
    <x v="2"/>
    <d v="2023-02-03T08:30:35"/>
    <s v="改！"/>
    <s v="开始"/>
    <s v=""/>
    <n v="9.4833333394490182"/>
    <x v="0"/>
  </r>
  <r>
    <n v="97977229"/>
    <s v="M050_Machine_ErrorCode"/>
    <s v="Bay58-1A MLB to MLB Carrier Screw 8x"/>
    <n v="1.3319858404661501E+17"/>
    <x v="255"/>
    <s v="P"/>
    <n v="1"/>
    <x v="1"/>
    <d v="2023-02-03T08:40:04"/>
    <s v="运行"/>
    <s v=""/>
    <s v="结束"/>
    <n v="0"/>
    <x v="0"/>
  </r>
  <r>
    <n v="97977284"/>
    <s v="M050_Machine_ErrorCode"/>
    <s v="Bay58-3A MLB to MLB Carrier Screw 8x"/>
    <n v="1.33198584306928E+17"/>
    <x v="256"/>
    <s v="P"/>
    <n v="3"/>
    <x v="2"/>
    <d v="2023-02-03T08:40:30"/>
    <s v="改！"/>
    <s v="开始"/>
    <s v=""/>
    <n v="10.816666670143604"/>
    <x v="0"/>
  </r>
  <r>
    <n v="97978867"/>
    <s v="M050_Machine_ErrorCode"/>
    <s v="Bay58-1A MLB to MLB Carrier Screw 8x"/>
    <n v="1.3319859079995101E+17"/>
    <x v="257"/>
    <s v="P"/>
    <n v="1"/>
    <x v="1"/>
    <d v="2023-02-03T08:51:19"/>
    <s v="运行"/>
    <s v=""/>
    <s v="结束"/>
    <n v="0"/>
    <x v="0"/>
  </r>
  <r>
    <n v="97978934"/>
    <s v="M050_Machine_ErrorCode"/>
    <s v="Bay58-3A MLB to MLB Carrier Screw 8x"/>
    <n v="1.33198591136792E+17"/>
    <x v="258"/>
    <s v="P"/>
    <n v="3"/>
    <x v="2"/>
    <d v="2023-02-03T08:51:53"/>
    <s v="改！"/>
    <s v="开始"/>
    <s v=""/>
    <n v="1.8166666722390801"/>
    <x v="0"/>
  </r>
  <r>
    <n v="97979235"/>
    <s v="M050_Machine_ErrorCode"/>
    <s v="Bay58-3A MLB to MLB Carrier Screw 8x"/>
    <n v="1.3319859222610499E+17"/>
    <x v="259"/>
    <s v="P"/>
    <n v="1"/>
    <x v="1"/>
    <d v="2023-02-03T08:53:42"/>
    <s v="运行"/>
    <s v=""/>
    <s v="结束"/>
    <n v="0"/>
    <x v="0"/>
  </r>
  <r>
    <n v="97979319"/>
    <s v="M050_Machine_ErrorCode"/>
    <s v="Bay58-3A MLB to MLB Carrier Screw 8x"/>
    <n v="1.33198592447014E+17"/>
    <x v="260"/>
    <s v="P"/>
    <n v="60070922002"/>
    <x v="3"/>
    <d v="2023-02-03T08:54:04"/>
    <s v="报警"/>
    <s v="开始"/>
    <s v=""/>
    <n v="1.3000000000465661"/>
    <x v="0"/>
  </r>
  <r>
    <n v="97979522"/>
    <s v="M050_Machine_ErrorCode"/>
    <s v="Bay58-3A MLB to MLB Carrier Screw 8x"/>
    <n v="1.3319859322281699E+17"/>
    <x v="261"/>
    <s v="P"/>
    <n v="1"/>
    <x v="1"/>
    <d v="2023-02-03T08:55:22"/>
    <s v="运行"/>
    <s v=""/>
    <s v="结束"/>
    <n v="0"/>
    <x v="0"/>
  </r>
  <r>
    <n v="97979649"/>
    <s v="M050_Machine_ErrorCode"/>
    <s v="Bay58-3A MLB to MLB Carrier Screw 8x"/>
    <n v="1.3319859376816701E+17"/>
    <x v="262"/>
    <s v="P"/>
    <n v="60070922002"/>
    <x v="3"/>
    <d v="2023-02-03T08:56:16"/>
    <s v="报警"/>
    <s v="开始"/>
    <s v=""/>
    <n v="0.18333333428017795"/>
    <x v="0"/>
  </r>
  <r>
    <n v="97979681"/>
    <s v="M050_Machine_ErrorCode"/>
    <s v="Bay58-3A MLB to MLB Carrier Screw 8x"/>
    <n v="1.33198593876666E+17"/>
    <x v="263"/>
    <s v="P"/>
    <n v="1"/>
    <x v="1"/>
    <d v="2023-02-03T08:56:27"/>
    <s v="运行"/>
    <s v=""/>
    <s v="结束"/>
    <n v="0"/>
    <x v="0"/>
  </r>
  <r>
    <n v="97979729"/>
    <s v="M050_Machine_ErrorCode"/>
    <s v="Bay58-3A MLB to MLB Carrier Screw 8x"/>
    <n v="1.3319859405169699E+17"/>
    <x v="264"/>
    <s v="P"/>
    <n v="60070922002"/>
    <x v="3"/>
    <d v="2023-02-03T08:56:45"/>
    <s v="报警"/>
    <s v="开始"/>
    <s v=""/>
    <n v="2.2666666621807963"/>
    <x v="0"/>
  </r>
  <r>
    <n v="97980110"/>
    <s v="M050_Machine_ErrorCode"/>
    <s v="Bay58-3A MLB to MLB Carrier Screw 8x"/>
    <n v="1.33198595419046E+17"/>
    <x v="265"/>
    <s v="P"/>
    <n v="1"/>
    <x v="1"/>
    <d v="2023-02-03T08:59:01"/>
    <s v="运行"/>
    <s v=""/>
    <s v="结束"/>
    <n v="0"/>
    <x v="0"/>
  </r>
  <r>
    <n v="97980297"/>
    <s v="M050_Machine_ErrorCode"/>
    <s v="Bay58-3A MLB to MLB Carrier Screw 8x"/>
    <n v="1.33198596036374E+17"/>
    <x v="266"/>
    <s v="P"/>
    <n v="60070922002"/>
    <x v="3"/>
    <d v="2023-02-03T09:00:03"/>
    <s v="报警"/>
    <s v="开始"/>
    <s v=""/>
    <n v="0.50000000162981451"/>
    <x v="0"/>
  </r>
  <r>
    <n v="97980374"/>
    <s v="M050_Machine_ErrorCode"/>
    <s v="Bay58-3A MLB to MLB Carrier Screw 8x"/>
    <n v="1.3319859633471501E+17"/>
    <x v="267"/>
    <s v="P"/>
    <n v="1"/>
    <x v="1"/>
    <d v="2023-02-03T09:00:33"/>
    <s v="运行"/>
    <s v=""/>
    <s v="结束"/>
    <n v="0"/>
    <x v="0"/>
  </r>
  <r>
    <n v="97980427"/>
    <s v="M050_Machine_ErrorCode"/>
    <s v="Bay58-3A MLB to MLB Carrier Screw 8x"/>
    <n v="1.3319859651483299E+17"/>
    <x v="268"/>
    <s v="P"/>
    <n v="60070922002"/>
    <x v="3"/>
    <d v="2023-02-03T09:00:51"/>
    <s v="报警"/>
    <s v="开始"/>
    <s v=""/>
    <n v="0.21666666492819786"/>
    <x v="0"/>
  </r>
  <r>
    <n v="97980458"/>
    <s v="M050_Machine_ErrorCode"/>
    <s v="Bay58-3A MLB to MLB Carrier Screw 8x"/>
    <n v="1.3319859664914301E+17"/>
    <x v="269"/>
    <s v="P"/>
    <n v="1"/>
    <x v="1"/>
    <d v="2023-02-03T09:01:04"/>
    <s v="运行"/>
    <s v=""/>
    <s v="结束"/>
    <n v="0"/>
    <x v="0"/>
  </r>
  <r>
    <n v="97980560"/>
    <s v="M050_Machine_ErrorCode"/>
    <s v="Bay58-3A MLB to MLB Carrier Screw 8x"/>
    <n v="1.33198597055006E+17"/>
    <x v="270"/>
    <s v="P"/>
    <n v="60070922002"/>
    <x v="3"/>
    <d v="2023-02-03T09:01:45"/>
    <s v="报警"/>
    <s v="开始"/>
    <s v=""/>
    <n v="0.51666666171513498"/>
    <x v="0"/>
  </r>
  <r>
    <n v="97980613"/>
    <s v="M050_Machine_ErrorCode"/>
    <s v="Bay58-3A MLB to MLB Carrier Screw 8x"/>
    <n v="1.331985973637E+17"/>
    <x v="271"/>
    <s v="P"/>
    <n v="1"/>
    <x v="1"/>
    <d v="2023-02-03T09:02:16"/>
    <s v="运行"/>
    <s v=""/>
    <s v="结束"/>
    <n v="0"/>
    <x v="0"/>
  </r>
  <r>
    <n v="97980652"/>
    <s v="M050_Machine_ErrorCode"/>
    <s v="Bay58-1A MLB to MLB Carrier Screw 8x"/>
    <n v="1.3319859755103101E+17"/>
    <x v="272"/>
    <s v="P"/>
    <n v="1"/>
    <x v="1"/>
    <d v="2023-02-03T09:02:35"/>
    <s v="运行"/>
    <s v=""/>
    <s v="结束"/>
    <n v="0"/>
    <x v="0"/>
  </r>
  <r>
    <n v="97981426"/>
    <s v="M050_Machine_ErrorCode"/>
    <s v="Bay58-1A MLB to MLB Carrier Screw 8x"/>
    <n v="1.3319860153482701E+17"/>
    <x v="273"/>
    <s v="P"/>
    <n v="3"/>
    <x v="2"/>
    <d v="2023-02-03T09:09:13"/>
    <s v="改！"/>
    <s v="开始"/>
    <s v=""/>
    <n v="0.66666666534729302"/>
    <x v="0"/>
  </r>
  <r>
    <n v="97981485"/>
    <s v="M050_Machine_ErrorCode"/>
    <s v="Bay58-1A MLB to MLB Carrier Screw 8x"/>
    <n v="1.3319860193733299E+17"/>
    <x v="274"/>
    <s v="P"/>
    <n v="1"/>
    <x v="1"/>
    <d v="2023-02-03T09:09:53"/>
    <s v="运行"/>
    <s v=""/>
    <s v="结束"/>
    <n v="0"/>
    <x v="0"/>
  </r>
  <r>
    <n v="97983030"/>
    <s v="M050_Machine_ErrorCode"/>
    <s v="Bay58-1A MLB to MLB Carrier Screw 8x"/>
    <n v="1.3319860868056E+17"/>
    <x v="275"/>
    <s v="P"/>
    <n v="1"/>
    <x v="1"/>
    <d v="2023-02-03T09:21:08"/>
    <s v="运行"/>
    <s v=""/>
    <s v="结束"/>
    <n v="0"/>
    <x v="0"/>
  </r>
  <r>
    <n v="97984682"/>
    <s v="M050_Machine_ErrorCode"/>
    <s v="Bay58-1A MLB to MLB Carrier Screw 8x"/>
    <n v="1.3319861542570499E+17"/>
    <x v="276"/>
    <s v="P"/>
    <n v="1"/>
    <x v="1"/>
    <d v="2023-02-03T09:32:22"/>
    <s v="运行"/>
    <s v=""/>
    <s v="结束"/>
    <n v="0"/>
    <x v="0"/>
  </r>
  <r>
    <n v="97986320"/>
    <s v="M050_Machine_ErrorCode"/>
    <s v="Bay58-1A MLB to MLB Carrier Screw 8x"/>
    <n v="1.3319862218088701E+17"/>
    <x v="277"/>
    <s v="P"/>
    <n v="1"/>
    <x v="1"/>
    <d v="2023-02-03T09:43:38"/>
    <s v="运行"/>
    <s v=""/>
    <s v="结束"/>
    <n v="0"/>
    <x v="0"/>
  </r>
  <r>
    <n v="97987992"/>
    <s v="M050_Machine_ErrorCode"/>
    <s v="Bay58-1A MLB to MLB Carrier Screw 8x"/>
    <n v="1.3319862893438899E+17"/>
    <x v="278"/>
    <s v="P"/>
    <n v="1"/>
    <x v="1"/>
    <d v="2023-02-03T09:54:53"/>
    <s v="运行"/>
    <s v=""/>
    <s v="结束"/>
    <n v="0"/>
    <x v="0"/>
  </r>
  <r>
    <n v="97989590"/>
    <s v="M050_Machine_ErrorCode"/>
    <s v="Bay58-1A MLB to MLB Carrier Screw 8x"/>
    <n v="1.3319863569718099E+17"/>
    <x v="279"/>
    <s v="P"/>
    <n v="1"/>
    <x v="1"/>
    <d v="2023-02-03T10:06:09"/>
    <s v="运行"/>
    <s v=""/>
    <s v="结束"/>
    <n v="0"/>
    <x v="0"/>
  </r>
  <r>
    <n v="97989849"/>
    <s v="M050_Machine_ErrorCode"/>
    <s v="Bay58-1A MLB to MLB Carrier Screw 8x"/>
    <n v="1.3319863703228701E+17"/>
    <x v="280"/>
    <s v="P"/>
    <n v="80010922003"/>
    <x v="6"/>
    <d v="2023-02-03T10:08:23"/>
    <s v="报警"/>
    <s v="开始"/>
    <s v=""/>
    <n v="0.21666666492819786"/>
    <x v="0"/>
  </r>
  <r>
    <n v="97989888"/>
    <s v="M050_Machine_ErrorCode"/>
    <s v="Bay58-1A MLB to MLB Carrier Screw 8x"/>
    <n v="1.3319863716779699E+17"/>
    <x v="281"/>
    <s v="P"/>
    <n v="1"/>
    <x v="1"/>
    <d v="2023-02-03T10:08:36"/>
    <s v="运行"/>
    <s v=""/>
    <s v="结束"/>
    <n v="0"/>
    <x v="0"/>
  </r>
  <r>
    <n v="97990042"/>
    <s v="M050_Machine_ErrorCode"/>
    <s v="Bay58-1A MLB to MLB Carrier Screw 8x"/>
    <n v="1.3319863806674E+17"/>
    <x v="282"/>
    <s v="P"/>
    <n v="80010922003"/>
    <x v="6"/>
    <d v="2023-02-03T10:10:06"/>
    <s v="报警"/>
    <s v="开始"/>
    <s v=""/>
    <n v="0.98333333269692957"/>
    <x v="0"/>
  </r>
  <r>
    <n v="97990138"/>
    <s v="M050_Machine_ErrorCode"/>
    <s v="Bay58-1A MLB to MLB Carrier Screw 8x"/>
    <n v="1.3319863865018099E+17"/>
    <x v="283"/>
    <s v="P"/>
    <n v="1"/>
    <x v="1"/>
    <d v="2023-02-03T10:11:05"/>
    <s v="运行"/>
    <s v=""/>
    <s v="结束"/>
    <n v="0"/>
    <x v="0"/>
  </r>
  <r>
    <n v="97990404"/>
    <s v="M050_Machine_ErrorCode"/>
    <s v="Bay58-1A MLB to MLB Carrier Screw 8x"/>
    <n v="1.3319864016051E+17"/>
    <x v="284"/>
    <s v="P"/>
    <n v="1"/>
    <x v="1"/>
    <d v="2023-02-03T10:13:36"/>
    <s v="运行"/>
    <s v=""/>
    <s v="结束"/>
    <n v="0"/>
    <x v="0"/>
  </r>
  <r>
    <n v="97990419"/>
    <s v="M050_Machine_ErrorCode"/>
    <s v="Bay58-1A MLB to MLB Carrier Screw 8x"/>
    <n v="1.3319864018284E+17"/>
    <x v="285"/>
    <s v="P"/>
    <n v="60070922002"/>
    <x v="3"/>
    <d v="2023-02-03T10:13:38"/>
    <s v="报警"/>
    <s v="开始"/>
    <s v=""/>
    <n v="0.1333333330694586"/>
    <x v="0"/>
  </r>
  <r>
    <n v="97990427"/>
    <s v="M050_Machine_ErrorCode"/>
    <s v="Bay58-1A MLB to MLB Carrier Screw 8x"/>
    <n v="1.33198640264364E+17"/>
    <x v="286"/>
    <s v="P"/>
    <n v="1"/>
    <x v="1"/>
    <d v="2023-02-03T10:13:46"/>
    <s v="运行"/>
    <s v=""/>
    <s v="结束"/>
    <n v="0"/>
    <x v="0"/>
  </r>
  <r>
    <n v="97990523"/>
    <s v="M050_Machine_ErrorCode"/>
    <s v="Bay58-1A MLB to MLB Carrier Screw 8x"/>
    <n v="1.3319864079869501E+17"/>
    <x v="287"/>
    <s v="P"/>
    <n v="1"/>
    <x v="1"/>
    <d v="2023-02-03T10:14:39"/>
    <s v="运行"/>
    <s v=""/>
    <s v="结束"/>
    <n v="0"/>
    <x v="0"/>
  </r>
  <r>
    <n v="97990524"/>
    <s v="M050_Machine_ErrorCode"/>
    <s v="Bay58-1A MLB to MLB Carrier Screw 8x"/>
    <n v="1.33198640841002E+17"/>
    <x v="288"/>
    <s v="P"/>
    <n v="60070922002"/>
    <x v="3"/>
    <d v="2023-02-03T10:14:44"/>
    <s v="报警"/>
    <s v="开始"/>
    <s v=""/>
    <n v="0.1333333330694586"/>
    <x v="0"/>
  </r>
  <r>
    <n v="97990549"/>
    <s v="M050_Machine_ErrorCode"/>
    <s v="Bay58-1A MLB to MLB Carrier Screw 8x"/>
    <n v="1.3319864092145901E+17"/>
    <x v="289"/>
    <s v="P"/>
    <n v="1"/>
    <x v="1"/>
    <d v="2023-02-03T10:14:52"/>
    <s v="运行"/>
    <s v=""/>
    <s v="结束"/>
    <n v="0"/>
    <x v="0"/>
  </r>
  <r>
    <n v="97990631"/>
    <s v="M050_Machine_ErrorCode"/>
    <s v="Bay58-1A MLB to MLB Carrier Screw 8x"/>
    <n v="1.3319864132120701E+17"/>
    <x v="290"/>
    <s v="P"/>
    <n v="60070922002"/>
    <x v="3"/>
    <d v="2023-02-03T10:15:32"/>
    <s v="报警"/>
    <s v="开始"/>
    <s v=""/>
    <n v="0.88333333027549088"/>
    <x v="0"/>
  </r>
  <r>
    <n v="97990741"/>
    <s v="M050_Machine_ErrorCode"/>
    <s v="Bay58-1A MLB to MLB Carrier Screw 8x"/>
    <n v="1.33198641856046E+17"/>
    <x v="291"/>
    <s v="P"/>
    <n v="1"/>
    <x v="1"/>
    <d v="2023-02-03T10:16:25"/>
    <s v="运行"/>
    <s v=""/>
    <s v="结束"/>
    <n v="0"/>
    <x v="0"/>
  </r>
  <r>
    <n v="97990756"/>
    <s v="M050_Machine_ErrorCode"/>
    <s v="Bay58-1A MLB to MLB Carrier Screw 8x"/>
    <n v="1.33198641900418E+17"/>
    <x v="292"/>
    <s v="P"/>
    <n v="60070922002"/>
    <x v="3"/>
    <d v="2023-02-03T10:16:30"/>
    <s v="报警"/>
    <s v="开始"/>
    <s v=""/>
    <n v="0.11666667298413813"/>
    <x v="0"/>
  </r>
  <r>
    <n v="97990769"/>
    <s v="M050_Machine_ErrorCode"/>
    <s v="Bay58-1A MLB to MLB Carrier Screw 8x"/>
    <n v="1.33198641972028E+17"/>
    <x v="293"/>
    <s v="P"/>
    <n v="1"/>
    <x v="1"/>
    <d v="2023-02-03T10:16:37"/>
    <s v="运行"/>
    <s v=""/>
    <s v="结束"/>
    <n v="0"/>
    <x v="0"/>
  </r>
  <r>
    <n v="97990783"/>
    <s v="M050_Machine_ErrorCode"/>
    <s v="Bay58-1A MLB to MLB Carrier Screw 8x"/>
    <n v="1.3319864201137299E+17"/>
    <x v="294"/>
    <s v="P"/>
    <n v="60070922002"/>
    <x v="3"/>
    <d v="2023-02-03T10:16:41"/>
    <s v="报警"/>
    <s v="开始"/>
    <s v=""/>
    <n v="0.10000000242143869"/>
    <x v="0"/>
  </r>
  <r>
    <n v="97990790"/>
    <s v="M050_Machine_ErrorCode"/>
    <s v="Bay58-1A MLB to MLB Carrier Screw 8x"/>
    <n v="1.33198642078864E+17"/>
    <x v="295"/>
    <s v="P"/>
    <n v="1"/>
    <x v="1"/>
    <d v="2023-02-03T10:16:47"/>
    <s v="运行"/>
    <s v=""/>
    <s v="结束"/>
    <n v="0"/>
    <x v="0"/>
  </r>
  <r>
    <n v="97990812"/>
    <s v="M050_Machine_ErrorCode"/>
    <s v="Bay58-1A MLB to MLB Carrier Screw 8x"/>
    <n v="1.3319864220030099E+17"/>
    <x v="296"/>
    <s v="P"/>
    <n v="60070922002"/>
    <x v="3"/>
    <d v="2023-02-03T10:17:00"/>
    <s v="报警"/>
    <s v="开始"/>
    <s v=""/>
    <n v="0.31666666734963655"/>
    <x v="0"/>
  </r>
  <r>
    <n v="97990847"/>
    <s v="M050_Machine_ErrorCode"/>
    <s v="Bay58-1A MLB to MLB Carrier Screw 8x"/>
    <n v="1.3319864239844499E+17"/>
    <x v="297"/>
    <s v="P"/>
    <n v="1"/>
    <x v="1"/>
    <d v="2023-02-03T10:17:19"/>
    <s v="运行"/>
    <s v=""/>
    <s v="结束"/>
    <n v="0"/>
    <x v="0"/>
  </r>
  <r>
    <n v="97990864"/>
    <s v="M050_Machine_ErrorCode"/>
    <s v="Bay58-1A MLB to MLB Carrier Screw 8x"/>
    <n v="1.3319864249111901E+17"/>
    <x v="298"/>
    <s v="P"/>
    <n v="60030922003"/>
    <x v="10"/>
    <d v="2023-02-03T10:17:29"/>
    <s v="提醒"/>
    <s v="开始"/>
    <s v=""/>
    <n v="3.3333341125398874E-2"/>
    <x v="0"/>
  </r>
  <r>
    <n v="97990865"/>
    <s v="M050_Machine_ErrorCode"/>
    <s v="Bay58-1A MLB to MLB Carrier Screw 8x"/>
    <n v="1.33198642518366E+17"/>
    <x v="299"/>
    <s v="P"/>
    <n v="1"/>
    <x v="1"/>
    <d v="2023-02-03T10:17:31"/>
    <s v="运行"/>
    <s v=""/>
    <s v="结束"/>
    <n v="0"/>
    <x v="0"/>
  </r>
  <r>
    <n v="97990873"/>
    <s v="M050_Machine_ErrorCode"/>
    <s v="Bay58-1A MLB to MLB Carrier Screw 8x"/>
    <n v="1.33198642534444E+17"/>
    <x v="300"/>
    <s v="P"/>
    <n v="60070922002"/>
    <x v="3"/>
    <d v="2023-02-03T10:17:33"/>
    <s v="报警"/>
    <s v="开始"/>
    <s v=""/>
    <n v="0.45000000041909516"/>
    <x v="0"/>
  </r>
  <r>
    <n v="97990920"/>
    <s v="M050_Machine_ErrorCode"/>
    <s v="Bay58-1A MLB to MLB Carrier Screw 8x"/>
    <n v="1.3319864280560301E+17"/>
    <x v="301"/>
    <s v="P"/>
    <n v="1"/>
    <x v="1"/>
    <d v="2023-02-03T10:18:00"/>
    <s v="运行"/>
    <s v=""/>
    <s v="结束"/>
    <n v="0"/>
    <x v="0"/>
  </r>
  <r>
    <n v="97990926"/>
    <s v="M050_Machine_ErrorCode"/>
    <s v="Bay58-1A MLB to MLB Carrier Screw 8x"/>
    <n v="1.33198642881382E+17"/>
    <x v="302"/>
    <s v="P"/>
    <n v="60070922002"/>
    <x v="3"/>
    <d v="2023-02-03T10:18:08"/>
    <s v="报警"/>
    <s v="开始"/>
    <s v=""/>
    <n v="0.24999999557621777"/>
    <x v="0"/>
  </r>
  <r>
    <n v="97990947"/>
    <s v="M050_Machine_ErrorCode"/>
    <s v="Bay58-1A MLB to MLB Carrier Screw 8x"/>
    <n v="1.3319864303296899E+17"/>
    <x v="303"/>
    <s v="P"/>
    <n v="1"/>
    <x v="1"/>
    <d v="2023-02-03T10:18:23"/>
    <s v="运行"/>
    <s v=""/>
    <s v="结束"/>
    <n v="0"/>
    <x v="0"/>
  </r>
  <r>
    <n v="97990953"/>
    <s v="M050_Machine_ErrorCode"/>
    <s v="Bay58-1A MLB to MLB Carrier Screw 8x"/>
    <n v="1.3319864305886099E+17"/>
    <x v="304"/>
    <s v="P"/>
    <n v="60070922002"/>
    <x v="3"/>
    <d v="2023-02-03T10:18:25"/>
    <s v="报警"/>
    <s v="开始"/>
    <s v=""/>
    <n v="0.15000000363215804"/>
    <x v="0"/>
  </r>
  <r>
    <n v="97990963"/>
    <s v="M050_Machine_ErrorCode"/>
    <s v="Bay58-1A MLB to MLB Carrier Screw 8x"/>
    <n v="1.33198643143396E+17"/>
    <x v="305"/>
    <s v="P"/>
    <n v="1"/>
    <x v="1"/>
    <d v="2023-02-03T10:18:34"/>
    <s v="运行"/>
    <s v=""/>
    <s v="结束"/>
    <n v="0"/>
    <x v="0"/>
  </r>
  <r>
    <n v="97990972"/>
    <s v="M050_Machine_ErrorCode"/>
    <s v="Bay58-1A MLB to MLB Carrier Screw 8x"/>
    <n v="1.3319864319271501E+17"/>
    <x v="306"/>
    <s v="P"/>
    <n v="60070922002"/>
    <x v="3"/>
    <d v="2023-02-03T10:18:39"/>
    <s v="报警"/>
    <s v="开始"/>
    <s v=""/>
    <n v="1.5500000061001629"/>
    <x v="0"/>
  </r>
  <r>
    <n v="97991114"/>
    <s v="M050_Machine_ErrorCode"/>
    <s v="Bay58-1A MLB to MLB Carrier Screw 8x"/>
    <n v="1.33198644125842E+17"/>
    <x v="307"/>
    <s v="P"/>
    <n v="1"/>
    <x v="1"/>
    <d v="2023-02-03T10:20:12"/>
    <s v="运行"/>
    <s v=""/>
    <s v="结束"/>
    <n v="0"/>
    <x v="0"/>
  </r>
  <r>
    <n v="97991157"/>
    <s v="M050_Machine_ErrorCode"/>
    <s v="Bay58-1A MLB to MLB Carrier Screw 8x"/>
    <n v="1.3319864442510701E+17"/>
    <x v="308"/>
    <s v="P"/>
    <n v="60030922003"/>
    <x v="10"/>
    <d v="2023-02-03T10:20:42"/>
    <s v="提醒"/>
    <s v="开始"/>
    <s v=""/>
    <n v="5.0000001210719347E-2"/>
    <x v="0"/>
  </r>
  <r>
    <n v="97991163"/>
    <s v="M050_Machine_ErrorCode"/>
    <s v="Bay58-1A MLB to MLB Carrier Screw 8x"/>
    <n v="1.33198644459536E+17"/>
    <x v="309"/>
    <s v="P"/>
    <n v="1"/>
    <x v="1"/>
    <d v="2023-02-03T10:20:45"/>
    <s v="运行"/>
    <s v=""/>
    <s v="结束"/>
    <n v="0"/>
    <x v="0"/>
  </r>
  <r>
    <n v="97991220"/>
    <s v="M050_Machine_ErrorCode"/>
    <s v="Bay58-1A MLB to MLB Carrier Screw 8x"/>
    <n v="1.3319864487567E+17"/>
    <x v="310"/>
    <s v="P"/>
    <n v="1"/>
    <x v="1"/>
    <d v="2023-02-03T10:21:27"/>
    <s v="运行"/>
    <s v=""/>
    <s v="结束"/>
    <n v="0"/>
    <x v="0"/>
  </r>
  <r>
    <n v="97991221"/>
    <s v="M050_Machine_ErrorCode"/>
    <s v="Bay58-1A MLB to MLB Carrier Screw 8x"/>
    <n v="1.33198644896724E+17"/>
    <x v="311"/>
    <s v="P"/>
    <n v="60070922002"/>
    <x v="3"/>
    <d v="2023-02-03T10:21:29"/>
    <s v="报警"/>
    <s v="开始"/>
    <s v=""/>
    <n v="0.1333333330694586"/>
    <x v="0"/>
  </r>
  <r>
    <n v="97991240"/>
    <s v="M050_Machine_ErrorCode"/>
    <s v="Bay58-1A MLB to MLB Carrier Screw 8x"/>
    <n v="1.3319864497746899E+17"/>
    <x v="312"/>
    <s v="P"/>
    <n v="1"/>
    <x v="1"/>
    <d v="2023-02-03T10:21:37"/>
    <s v="运行"/>
    <s v=""/>
    <s v="结束"/>
    <n v="0"/>
    <x v="0"/>
  </r>
  <r>
    <n v="97991248"/>
    <s v="M050_Machine_ErrorCode"/>
    <s v="Bay58-1A MLB to MLB Carrier Screw 8x"/>
    <n v="1.33198645002882E+17"/>
    <x v="313"/>
    <s v="P"/>
    <n v="60070922001"/>
    <x v="11"/>
    <d v="2023-02-03T10:21:40"/>
    <s v="停止"/>
    <s v="开始"/>
    <s v=""/>
    <n v="0.74999999720603228"/>
    <x v="0"/>
  </r>
  <r>
    <n v="97991298"/>
    <s v="M050_Machine_ErrorCode"/>
    <s v="Bay58-1A MLB to MLB Carrier Screw 8x"/>
    <n v="1.3319864545705501E+17"/>
    <x v="314"/>
    <s v="P"/>
    <n v="1"/>
    <x v="1"/>
    <d v="2023-02-03T10:22:25"/>
    <s v="运行"/>
    <s v=""/>
    <s v="结束"/>
    <n v="0"/>
    <x v="0"/>
  </r>
  <r>
    <n v="97991312"/>
    <s v="M050_Machine_ErrorCode"/>
    <s v="Bay58-1A MLB to MLB Carrier Screw 8x"/>
    <n v="1.3319864553011101E+17"/>
    <x v="315"/>
    <s v="P"/>
    <n v="1"/>
    <x v="1"/>
    <d v="2023-02-03T10:22:33"/>
    <s v="运行"/>
    <s v=""/>
    <s v="结束"/>
    <n v="0"/>
    <x v="0"/>
  </r>
  <r>
    <n v="97991335"/>
    <s v="M050_Machine_ErrorCode"/>
    <s v="Bay58-1A MLB to MLB Carrier Screw 8x"/>
    <n v="1.3319864571307501E+17"/>
    <x v="316"/>
    <s v="P"/>
    <n v="60070922002"/>
    <x v="3"/>
    <d v="2023-02-03T10:22:51"/>
    <s v="报警"/>
    <s v="开始"/>
    <s v=""/>
    <n v="0.79999999841675162"/>
    <x v="0"/>
  </r>
  <r>
    <n v="97991403"/>
    <s v="M050_Machine_ErrorCode"/>
    <s v="Bay58-1A MLB to MLB Carrier Screw 8x"/>
    <n v="1.33198646199672E+17"/>
    <x v="317"/>
    <s v="P"/>
    <n v="1"/>
    <x v="1"/>
    <d v="2023-02-03T10:23:39"/>
    <s v="运行"/>
    <s v=""/>
    <s v="结束"/>
    <n v="0"/>
    <x v="0"/>
  </r>
  <r>
    <n v="97991457"/>
    <s v="M050_Machine_ErrorCode"/>
    <s v="Bay58-1A MLB to MLB Carrier Screw 8x"/>
    <n v="1.33198646705358E+17"/>
    <x v="318"/>
    <s v="P"/>
    <n v="60030922003"/>
    <x v="10"/>
    <d v="2023-02-03T10:24:30"/>
    <s v="提醒"/>
    <s v="开始"/>
    <s v=""/>
    <n v="0.66666666534729302"/>
    <x v="0"/>
  </r>
  <r>
    <n v="97991501"/>
    <s v="M050_Machine_ErrorCode"/>
    <s v="Bay58-1A MLB to MLB Carrier Screw 8x"/>
    <n v="1.3319864710082701E+17"/>
    <x v="319"/>
    <s v="P"/>
    <n v="1"/>
    <x v="1"/>
    <d v="2023-02-03T10:25:10"/>
    <s v="运行"/>
    <s v=""/>
    <s v="结束"/>
    <n v="0"/>
    <x v="0"/>
  </r>
  <r>
    <n v="97991908"/>
    <s v="M050_Machine_ErrorCode"/>
    <s v="Bay58-1A MLB to MLB Carrier Screw 8x"/>
    <n v="1.3319865386293501E+17"/>
    <x v="320"/>
    <s v="P"/>
    <n v="1"/>
    <x v="1"/>
    <d v="2023-02-03T10:36:26"/>
    <s v="运行"/>
    <s v=""/>
    <s v="结束"/>
    <n v="0"/>
    <x v="0"/>
  </r>
  <r>
    <n v="97991922"/>
    <s v="M050_Machine_ErrorCode"/>
    <s v="Bay58-1A MLB to MLB Carrier Screw 8x"/>
    <n v="1.3319865776410899E+17"/>
    <x v="321"/>
    <s v="P"/>
    <n v="60070922002"/>
    <x v="3"/>
    <d v="2023-02-03T10:42:56"/>
    <s v="报警"/>
    <s v="开始"/>
    <s v=""/>
    <n v="13.750000008149073"/>
    <x v="0"/>
  </r>
  <r>
    <n v="97991951"/>
    <s v="M050_Machine_ErrorCode"/>
    <s v="Bay58-1A MLB to MLB Carrier Screw 8x"/>
    <n v="1.33198666015498E+17"/>
    <x v="322"/>
    <s v="P"/>
    <n v="1"/>
    <x v="1"/>
    <d v="2023-02-03T10:56:41"/>
    <s v="运行"/>
    <s v=""/>
    <s v="结束"/>
    <n v="0"/>
    <x v="0"/>
  </r>
  <r>
    <n v="97992062"/>
    <s v="M050_Machine_ErrorCode"/>
    <s v="Bay58-1A MLB to MLB Carrier Screw 8x"/>
    <n v="1.33198668690098E+17"/>
    <x v="323"/>
    <s v="P"/>
    <n v="60030922003"/>
    <x v="10"/>
    <d v="2023-02-03T11:01:09"/>
    <s v="提醒"/>
    <s v="开始"/>
    <s v=""/>
    <n v="10.966666663298383"/>
    <x v="0"/>
  </r>
  <r>
    <n v="97992453"/>
    <s v="M050_Machine_ErrorCode"/>
    <s v="Bay58-1A MLB to MLB Carrier Screw 8x"/>
    <n v="1.3319867527314899E+17"/>
    <x v="324"/>
    <s v="P"/>
    <n v="1"/>
    <x v="1"/>
    <d v="2023-02-03T11:12:07"/>
    <s v="运行"/>
    <s v=""/>
    <s v="结束"/>
    <n v="0"/>
    <x v="0"/>
  </r>
  <r>
    <n v="97992909"/>
    <s v="M050_Machine_ErrorCode"/>
    <s v="Bay58-1A MLB to MLB Carrier Screw 8x"/>
    <n v="1.33198677616546E+17"/>
    <x v="325"/>
    <s v="P"/>
    <n v="60070922002"/>
    <x v="3"/>
    <d v="2023-02-03T11:16:01"/>
    <s v="报警"/>
    <s v="开始"/>
    <s v=""/>
    <n v="0.43333334033377469"/>
    <x v="0"/>
  </r>
  <r>
    <n v="97992965"/>
    <s v="M050_Machine_ErrorCode"/>
    <s v="Bay58-1A MLB to MLB Carrier Screw 8x"/>
    <n v="1.3319867787455901E+17"/>
    <x v="326"/>
    <s v="P"/>
    <n v="1"/>
    <x v="1"/>
    <d v="2023-02-03T11:16:27"/>
    <s v="运行"/>
    <s v=""/>
    <s v="结束"/>
    <n v="0"/>
    <x v="0"/>
  </r>
  <r>
    <n v="97993091"/>
    <s v="M050_Machine_ErrorCode"/>
    <s v="Bay58-1A MLB to MLB Carrier Screw 8x"/>
    <n v="1.3319867844833101E+17"/>
    <x v="327"/>
    <s v="P"/>
    <n v="60030922003"/>
    <x v="10"/>
    <d v="2023-02-03T11:17:24"/>
    <s v="提醒"/>
    <s v="开始"/>
    <s v=""/>
    <n v="6.6666671773418784E-2"/>
    <x v="0"/>
  </r>
  <r>
    <n v="97993103"/>
    <s v="M050_Machine_ErrorCode"/>
    <s v="Bay58-1A MLB to MLB Carrier Screw 8x"/>
    <n v="1.3319867848346701E+17"/>
    <x v="328"/>
    <s v="P"/>
    <n v="1"/>
    <x v="1"/>
    <d v="2023-02-03T11:17:28"/>
    <s v="运行"/>
    <s v=""/>
    <s v="结束"/>
    <n v="0"/>
    <x v="0"/>
  </r>
  <r>
    <n v="97994559"/>
    <s v="M050_Machine_ErrorCode"/>
    <s v="Bay58-1A MLB to MLB Carrier Screw 8x"/>
    <n v="1.3319868524875101E+17"/>
    <x v="329"/>
    <s v="P"/>
    <n v="1"/>
    <x v="1"/>
    <d v="2023-02-03T11:28:44"/>
    <s v="运行"/>
    <s v=""/>
    <s v="结束"/>
    <n v="0"/>
    <x v="0"/>
  </r>
  <r>
    <n v="97995993"/>
    <s v="M050_Machine_ErrorCode"/>
    <s v="Bay58-1A MLB to MLB Carrier Screw 8x"/>
    <n v="1.33198692008622E+17"/>
    <x v="330"/>
    <s v="P"/>
    <n v="1"/>
    <x v="1"/>
    <d v="2023-02-03T11:40:00"/>
    <s v="运行"/>
    <s v=""/>
    <s v="结束"/>
    <n v="0"/>
    <x v="0"/>
  </r>
  <r>
    <n v="97997996"/>
    <s v="M050_Machine_ErrorCode"/>
    <s v="Bay58-1A MLB to MLB Carrier Screw 8x"/>
    <n v="1.3319869876260301E+17"/>
    <x v="331"/>
    <s v="P"/>
    <n v="1"/>
    <x v="1"/>
    <d v="2023-02-03T11:51:16"/>
    <s v="运行"/>
    <s v=""/>
    <s v="结束"/>
    <n v="0"/>
    <x v="0"/>
  </r>
  <r>
    <n v="98000442"/>
    <s v="M050_Machine_ErrorCode"/>
    <s v="Bay58-1A MLB to MLB Carrier Screw 8x"/>
    <n v="1.3319870551885101E+17"/>
    <x v="332"/>
    <s v="P"/>
    <n v="1"/>
    <x v="1"/>
    <d v="2023-02-03T12:02:31"/>
    <s v="运行"/>
    <s v=""/>
    <s v="结束"/>
    <n v="0"/>
    <x v="0"/>
  </r>
  <r>
    <n v="98000956"/>
    <s v="M050_Machine_ErrorCode"/>
    <s v="Bay58-1A MLB to MLB Carrier Screw 8x"/>
    <n v="1.3319870744608E+17"/>
    <x v="333"/>
    <s v="P"/>
    <n v="60030922003"/>
    <x v="10"/>
    <d v="2023-02-03T12:05:44"/>
    <s v="提醒"/>
    <s v="开始"/>
    <s v=""/>
    <n v="2.5833333295304328"/>
    <x v="0"/>
  </r>
  <r>
    <n v="98001284"/>
    <s v="M050_Machine_ErrorCode"/>
    <s v="Bay58-1A MLB to MLB Carrier Screw 8x"/>
    <n v="1.33198708996958E+17"/>
    <x v="334"/>
    <s v="P"/>
    <n v="1"/>
    <x v="1"/>
    <d v="2023-02-03T12:08:19"/>
    <s v="运行"/>
    <s v=""/>
    <s v="结束"/>
    <n v="0"/>
    <x v="0"/>
  </r>
  <r>
    <n v="98002431"/>
    <s v="M050_Machine_ErrorCode"/>
    <s v="Bay58-1A MLB to MLB Carrier Screw 8x"/>
    <n v="1.3319871254509E+17"/>
    <x v="335"/>
    <s v="P"/>
    <n v="60070922002"/>
    <x v="3"/>
    <d v="2023-02-03T12:14:14"/>
    <s v="报警"/>
    <s v="开始"/>
    <s v=""/>
    <n v="0.21666667540557683"/>
    <x v="0"/>
  </r>
  <r>
    <n v="98002464"/>
    <s v="M050_Machine_ErrorCode"/>
    <s v="Bay58-1A MLB to MLB Carrier Screw 8x"/>
    <n v="1.33198712675682E+17"/>
    <x v="336"/>
    <s v="P"/>
    <n v="1"/>
    <x v="1"/>
    <d v="2023-02-03T12:14:27"/>
    <s v="运行"/>
    <s v=""/>
    <s v="结束"/>
    <n v="0"/>
    <x v="0"/>
  </r>
  <r>
    <n v="98003585"/>
    <s v="M050_Machine_ErrorCode"/>
    <s v="Bay58-1A MLB to MLB Carrier Screw 8x"/>
    <n v="1.33198716791378E+17"/>
    <x v="337"/>
    <s v="P"/>
    <n v="60030922003"/>
    <x v="10"/>
    <d v="2023-02-03T12:21:19"/>
    <s v="提醒"/>
    <s v="开始"/>
    <s v=""/>
    <n v="5.0000001210719347E-2"/>
    <x v="0"/>
  </r>
  <r>
    <n v="98003599"/>
    <s v="M050_Machine_ErrorCode"/>
    <s v="Bay58-1A MLB to MLB Carrier Screw 8x"/>
    <n v="1.3319871682457E+17"/>
    <x v="338"/>
    <s v="P"/>
    <n v="1"/>
    <x v="1"/>
    <d v="2023-02-03T12:21:22"/>
    <s v="运行"/>
    <s v=""/>
    <s v="结束"/>
    <n v="0"/>
    <x v="0"/>
  </r>
  <r>
    <n v="98004579"/>
    <s v="M050_Machine_ErrorCode"/>
    <s v="Bay58-1A MLB to MLB Carrier Screw 8x"/>
    <n v="1.33198720720058E+17"/>
    <x v="339"/>
    <s v="P"/>
    <n v="60070922002"/>
    <x v="3"/>
    <d v="2023-02-03T12:27:52"/>
    <s v="报警"/>
    <s v="开始"/>
    <s v=""/>
    <n v="0.15000000363215804"/>
    <x v="0"/>
  </r>
  <r>
    <n v="98004609"/>
    <s v="M050_Machine_ErrorCode"/>
    <s v="Bay58-1A MLB to MLB Carrier Screw 8x"/>
    <n v="1.33198720815692E+17"/>
    <x v="340"/>
    <s v="P"/>
    <n v="1"/>
    <x v="1"/>
    <d v="2023-02-03T12:28:01"/>
    <s v="运行"/>
    <s v=""/>
    <s v="结束"/>
    <n v="0"/>
    <x v="0"/>
  </r>
  <r>
    <n v="98005524"/>
    <s v="M050_Machine_ErrorCode"/>
    <s v="Bay58-1A MLB to MLB Carrier Screw 8x"/>
    <n v="1.33198724462238E+17"/>
    <x v="341"/>
    <s v="P"/>
    <n v="60070922002"/>
    <x v="3"/>
    <d v="2023-02-03T12:34:06"/>
    <s v="报警"/>
    <s v="开始"/>
    <s v=""/>
    <n v="0.2333333354908973"/>
    <x v="0"/>
  </r>
  <r>
    <n v="98005561"/>
    <s v="M050_Machine_ErrorCode"/>
    <s v="Bay58-1A MLB to MLB Carrier Screw 8x"/>
    <n v="1.3319872460483699E+17"/>
    <x v="342"/>
    <s v="P"/>
    <n v="1"/>
    <x v="1"/>
    <d v="2023-02-03T12:34:20"/>
    <s v="运行"/>
    <s v=""/>
    <s v="结束"/>
    <n v="0"/>
    <x v="0"/>
  </r>
  <r>
    <n v="98005997"/>
    <s v="M050_Machine_ErrorCode"/>
    <s v="Bay58-1A MLB to MLB Carrier Screw 8x"/>
    <n v="1.3319872648040899E+17"/>
    <x v="343"/>
    <s v="P"/>
    <n v="3"/>
    <x v="2"/>
    <d v="2023-02-03T12:37:28"/>
    <s v="改！"/>
    <s v="开始"/>
    <s v=""/>
    <n v="8.1333333381917328"/>
    <x v="0"/>
  </r>
  <r>
    <n v="98007117"/>
    <s v="M050_Machine_ErrorCode"/>
    <s v="Bay58-1A MLB to MLB Carrier Screw 8x"/>
    <n v="1.33198731365286E+17"/>
    <x v="344"/>
    <s v="P"/>
    <n v="1"/>
    <x v="1"/>
    <d v="2023-02-03T12:45:36"/>
    <s v="运行"/>
    <s v=""/>
    <s v="结束"/>
    <n v="0"/>
    <x v="0"/>
  </r>
  <r>
    <n v="98007518"/>
    <s v="M050_Machine_ErrorCode"/>
    <s v="Bay58-3A MLB to MLB Carrier Screw 8x"/>
    <n v="1.33198733308188E+17"/>
    <x v="345"/>
    <s v="P"/>
    <n v="60070922002"/>
    <x v="3"/>
    <d v="2023-02-03T12:48:50"/>
    <s v="报警"/>
    <s v="开始"/>
    <s v=""/>
    <n v="8.0333333357702941"/>
    <x v="0"/>
  </r>
  <r>
    <n v="98008502"/>
    <s v="M050_Machine_ErrorCode"/>
    <s v="Bay58-1A MLB to MLB Carrier Screw 8x"/>
    <n v="1.3319873812349699E+17"/>
    <x v="346"/>
    <s v="P"/>
    <n v="1"/>
    <x v="1"/>
    <d v="2023-02-03T12:56:52"/>
    <s v="运行"/>
    <s v=""/>
    <s v="结束"/>
    <n v="0"/>
    <x v="0"/>
  </r>
  <r>
    <n v="98008512"/>
    <s v="M050_Machine_ErrorCode"/>
    <s v="Bay58-3A MLB to MLB Carrier Screw 8x"/>
    <n v="1.33198738186604E+17"/>
    <x v="347"/>
    <s v="P"/>
    <n v="3"/>
    <x v="2"/>
    <d v="2023-02-03T12:56:58"/>
    <s v="改！"/>
    <s v="开始"/>
    <s v=""/>
    <n v="8.916666666045785"/>
    <x v="0"/>
  </r>
  <r>
    <n v="98009481"/>
    <s v="M050_Machine_ErrorCode"/>
    <s v="Bay58-1A MLB to MLB Carrier Screw 8x"/>
    <n v="1.3319874353800499E+17"/>
    <x v="348"/>
    <s v="P"/>
    <n v="1"/>
    <x v="1"/>
    <d v="2023-02-03T13:05:53"/>
    <s v="运行"/>
    <s v=""/>
    <s v="结束"/>
    <n v="0"/>
    <x v="0"/>
  </r>
  <r>
    <n v="98009567"/>
    <s v="M050_Machine_ErrorCode"/>
    <s v="Bay58-3A MLB to MLB Carrier Screw 8x"/>
    <n v="1.3319874401481101E+17"/>
    <x v="349"/>
    <s v="P"/>
    <n v="3"/>
    <x v="2"/>
    <d v="2023-02-03T13:06:41"/>
    <s v="改！"/>
    <s v="开始"/>
    <s v=""/>
    <n v="10.466666672145948"/>
    <x v="0"/>
  </r>
  <r>
    <n v="98010915"/>
    <s v="M050_Machine_ErrorCode"/>
    <s v="Bay58-1A MLB to MLB Carrier Screw 8x"/>
    <n v="1.3319875029639901E+17"/>
    <x v="350"/>
    <s v="P"/>
    <n v="1"/>
    <x v="1"/>
    <d v="2023-02-03T13:17:09"/>
    <s v="运行"/>
    <s v=""/>
    <s v="结束"/>
    <n v="0"/>
    <x v="0"/>
  </r>
  <r>
    <n v="98011014"/>
    <s v="M050_Machine_ErrorCode"/>
    <s v="Bay58-1A MLB to MLB Carrier Screw 8x"/>
    <n v="1.3319875082738E+17"/>
    <x v="351"/>
    <s v="P"/>
    <n v="50010922020"/>
    <x v="12"/>
    <d v="2023-02-03T13:18:02"/>
    <s v="报警"/>
    <s v="开始"/>
    <s v=""/>
    <n v="0.16666666371747851"/>
    <x v="0"/>
  </r>
  <r>
    <n v="98011036"/>
    <s v="M050_Machine_ErrorCode"/>
    <s v="Bay58-1A MLB to MLB Carrier Screw 8x"/>
    <n v="1.33198750929398E+17"/>
    <x v="352"/>
    <s v="P"/>
    <n v="1"/>
    <x v="1"/>
    <d v="2023-02-03T13:18:12"/>
    <s v="运行"/>
    <s v=""/>
    <s v="结束"/>
    <n v="0"/>
    <x v="0"/>
  </r>
  <r>
    <n v="98011045"/>
    <s v="M050_Machine_ErrorCode"/>
    <s v="Bay58-1A MLB to MLB Carrier Screw 8x"/>
    <n v="1.3319875098436099E+17"/>
    <x v="353"/>
    <s v="P"/>
    <n v="60070922002"/>
    <x v="3"/>
    <d v="2023-02-03T13:18:18"/>
    <s v="报警"/>
    <s v="开始"/>
    <s v=""/>
    <n v="0.16666666371747851"/>
    <x v="0"/>
  </r>
  <r>
    <n v="98011064"/>
    <s v="M050_Machine_ErrorCode"/>
    <s v="Bay58-1A MLB to MLB Carrier Screw 8x"/>
    <n v="1.3319875108585E+17"/>
    <x v="354"/>
    <s v="P"/>
    <n v="1"/>
    <x v="1"/>
    <d v="2023-02-03T13:18:28"/>
    <s v="运行"/>
    <s v=""/>
    <s v="结束"/>
    <n v="0"/>
    <x v="0"/>
  </r>
  <r>
    <n v="98011084"/>
    <s v="M050_Machine_ErrorCode"/>
    <s v="Bay58-3A MLB to MLB Carrier Screw 8x"/>
    <n v="1.3319875118621901E+17"/>
    <x v="355"/>
    <s v="P"/>
    <n v="3"/>
    <x v="2"/>
    <d v="2023-02-03T13:18:38"/>
    <s v="改！"/>
    <s v="开始"/>
    <s v=""/>
    <n v="4.5999999961350113"/>
    <x v="0"/>
  </r>
  <r>
    <n v="98011695"/>
    <s v="M050_Machine_ErrorCode"/>
    <s v="Bay58-1A MLB to MLB Carrier Screw 8x"/>
    <n v="1.33198753947144E+17"/>
    <x v="356"/>
    <s v="P"/>
    <n v="1"/>
    <x v="1"/>
    <d v="2023-02-03T13:23:14"/>
    <s v="运行"/>
    <s v=""/>
    <s v="结束"/>
    <n v="0"/>
    <x v="0"/>
  </r>
  <r>
    <n v="98011734"/>
    <s v="M050_Machine_ErrorCode"/>
    <s v="Bay58-3A MLB to MLB Carrier Screw 8x"/>
    <n v="1.3319875413422899E+17"/>
    <x v="357"/>
    <s v="P"/>
    <n v="3"/>
    <x v="2"/>
    <d v="2023-02-03T13:23:33"/>
    <s v="改！"/>
    <s v="开始"/>
    <s v=""/>
    <n v="0.98333333269692957"/>
    <x v="0"/>
  </r>
  <r>
    <n v="98011841"/>
    <s v="M050_Machine_ErrorCode"/>
    <s v="Bay58-1A MLB to MLB Carrier Screw 8x"/>
    <n v="1.33198754724786E+17"/>
    <x v="358"/>
    <s v="P"/>
    <n v="1"/>
    <x v="1"/>
    <d v="2023-02-03T13:24:32"/>
    <s v="运行"/>
    <s v=""/>
    <s v="结束"/>
    <n v="0"/>
    <x v="0"/>
  </r>
  <r>
    <n v="98011887"/>
    <s v="M050_Machine_ErrorCode"/>
    <s v="Bay58-1A MLB to MLB Carrier Screw 8x"/>
    <n v="1.33198754909244E+17"/>
    <x v="359"/>
    <s v="P"/>
    <n v="60070922002"/>
    <x v="3"/>
    <d v="2023-02-03T13:24:50"/>
    <s v="报警"/>
    <s v="开始"/>
    <s v=""/>
    <n v="0.66666666534729302"/>
    <x v="0"/>
  </r>
  <r>
    <n v="98012000"/>
    <s v="M050_Machine_ErrorCode"/>
    <s v="Bay58-1A MLB to MLB Carrier Screw 8x"/>
    <n v="1.3319875530836701E+17"/>
    <x v="360"/>
    <s v="P"/>
    <n v="1"/>
    <x v="1"/>
    <d v="2023-02-03T13:25:30"/>
    <s v="运行"/>
    <s v=""/>
    <s v="结束"/>
    <n v="0"/>
    <x v="0"/>
  </r>
  <r>
    <n v="98012014"/>
    <s v="M050_Machine_ErrorCode"/>
    <s v="Bay58-3A MLB to MLB Carrier Screw 8x"/>
    <n v="1.3319875538887901E+17"/>
    <x v="361"/>
    <s v="P"/>
    <n v="3"/>
    <x v="2"/>
    <d v="2023-02-03T13:25:38"/>
    <s v="改！"/>
    <s v="开始"/>
    <s v=""/>
    <n v="2.7666666742879897"/>
    <x v="0"/>
  </r>
  <r>
    <n v="98012444"/>
    <s v="M050_Machine_ErrorCode"/>
    <s v="Bay58-1A MLB to MLB Carrier Screw 8x"/>
    <n v="1.33198757049684E+17"/>
    <x v="362"/>
    <s v="P"/>
    <n v="1"/>
    <x v="1"/>
    <d v="2023-02-03T13:28:24"/>
    <s v="运行"/>
    <s v=""/>
    <s v="结束"/>
    <n v="0"/>
    <x v="0"/>
  </r>
  <r>
    <n v="98012456"/>
    <s v="M050_Machine_ErrorCode"/>
    <s v="Bay58-1A MLB to MLB Carrier Screw 8x"/>
    <n v="1.33198757104288E+17"/>
    <x v="363"/>
    <s v="P"/>
    <n v="60070922002"/>
    <x v="3"/>
    <d v="2023-02-03T13:28:30"/>
    <s v="报警"/>
    <s v="开始"/>
    <s v=""/>
    <n v="0.11666667298413813"/>
    <x v="0"/>
  </r>
  <r>
    <n v="98012470"/>
    <s v="M050_Machine_ErrorCode"/>
    <s v="Bay58-1A MLB to MLB Carrier Screw 8x"/>
    <n v="1.33198757173074E+17"/>
    <x v="364"/>
    <s v="P"/>
    <n v="1"/>
    <x v="1"/>
    <d v="2023-02-03T13:28:37"/>
    <s v="运行"/>
    <s v=""/>
    <s v="结束"/>
    <n v="0"/>
    <x v="0"/>
  </r>
  <r>
    <n v="98012496"/>
    <s v="M050_Machine_ErrorCode"/>
    <s v="Bay58-1A MLB to MLB Carrier Screw 8x"/>
    <n v="1.33198757261588E+17"/>
    <x v="365"/>
    <s v="P"/>
    <n v="60070922002"/>
    <x v="3"/>
    <d v="2023-02-03T13:28:46"/>
    <s v="报警"/>
    <s v="开始"/>
    <s v=""/>
    <n v="0.11666666250675917"/>
    <x v="0"/>
  </r>
  <r>
    <n v="98012516"/>
    <s v="M050_Machine_ErrorCode"/>
    <s v="Bay58-1A MLB to MLB Carrier Screw 8x"/>
    <n v="1.3319875733942E+17"/>
    <x v="366"/>
    <s v="P"/>
    <n v="1"/>
    <x v="1"/>
    <d v="2023-02-03T13:28:53"/>
    <s v="运行"/>
    <s v=""/>
    <s v="结束"/>
    <n v="0"/>
    <x v="0"/>
  </r>
  <r>
    <n v="98012658"/>
    <s v="M050_Machine_ErrorCode"/>
    <s v="Bay58-1A MLB to MLB Carrier Screw 8x"/>
    <n v="1.3319875792046701E+17"/>
    <x v="367"/>
    <s v="P"/>
    <n v="60070922002"/>
    <x v="3"/>
    <d v="2023-02-03T13:29:52"/>
    <s v="报警"/>
    <s v="开始"/>
    <s v=""/>
    <n v="0.15000000363215804"/>
    <x v="0"/>
  </r>
  <r>
    <n v="98012701"/>
    <s v="M050_Machine_ErrorCode"/>
    <s v="Bay58-1A MLB to MLB Carrier Screw 8x"/>
    <n v="1.3319875801843501E+17"/>
    <x v="368"/>
    <s v="P"/>
    <n v="1"/>
    <x v="1"/>
    <d v="2023-02-03T13:30:01"/>
    <s v="运行"/>
    <s v=""/>
    <s v="结束"/>
    <n v="0"/>
    <x v="0"/>
  </r>
  <r>
    <n v="98012737"/>
    <s v="M050_Machine_ErrorCode"/>
    <s v="Bay58-3A MLB to MLB Carrier Screw 8x"/>
    <n v="1.3319875814075101E+17"/>
    <x v="369"/>
    <s v="P"/>
    <n v="3"/>
    <x v="2"/>
    <d v="2023-02-03T13:30:14"/>
    <s v="改！"/>
    <s v="开始"/>
    <s v=""/>
    <n v="1.5333333355374634"/>
    <x v="0"/>
  </r>
  <r>
    <n v="98012934"/>
    <s v="M050_Machine_ErrorCode"/>
    <s v="Bay58-1A MLB to MLB Carrier Screw 8x"/>
    <n v="1.33198759066574E+17"/>
    <x v="370"/>
    <s v="P"/>
    <n v="1"/>
    <x v="1"/>
    <d v="2023-02-03T13:31:46"/>
    <s v="运行"/>
    <s v=""/>
    <s v="结束"/>
    <n v="0"/>
    <x v="0"/>
  </r>
  <r>
    <n v="98012944"/>
    <s v="M050_Machine_ErrorCode"/>
    <s v="Bay58-3A MLB to MLB Carrier Screw 8x"/>
    <n v="1.3319875911511901E+17"/>
    <x v="371"/>
    <s v="P"/>
    <n v="3"/>
    <x v="2"/>
    <d v="2023-02-03T13:31:51"/>
    <s v="改！"/>
    <s v="开始"/>
    <s v=""/>
    <n v="0.90000000083819032"/>
    <x v="0"/>
  </r>
  <r>
    <n v="98013068"/>
    <s v="M050_Machine_ErrorCode"/>
    <s v="Bay58-1A MLB to MLB Carrier Screw 8x"/>
    <n v="1.3319875965456301E+17"/>
    <x v="372"/>
    <s v="P"/>
    <n v="1"/>
    <x v="1"/>
    <d v="2023-02-03T13:32:45"/>
    <s v="运行"/>
    <s v=""/>
    <s v="结束"/>
    <n v="0"/>
    <x v="0"/>
  </r>
  <r>
    <n v="98013069"/>
    <s v="M050_Machine_ErrorCode"/>
    <s v="Bay58-3A MLB to MLB Carrier Screw 8x"/>
    <n v="1.33198759660044E+17"/>
    <x v="373"/>
    <s v="P"/>
    <n v="3"/>
    <x v="2"/>
    <d v="2023-02-03T13:32:46"/>
    <s v="改！"/>
    <s v="开始"/>
    <s v=""/>
    <n v="0.18333333428017795"/>
    <x v="0"/>
  </r>
  <r>
    <n v="98013109"/>
    <s v="M050_Machine_ErrorCode"/>
    <s v="Bay58-1A MLB to MLB Carrier Screw 8x"/>
    <n v="1.3319875977580899E+17"/>
    <x v="374"/>
    <s v="P"/>
    <n v="1"/>
    <x v="1"/>
    <d v="2023-02-03T13:32:57"/>
    <s v="运行"/>
    <s v=""/>
    <s v="结束"/>
    <n v="0"/>
    <x v="0"/>
  </r>
  <r>
    <n v="98013134"/>
    <s v="M050_Machine_ErrorCode"/>
    <s v="Bay58-3A MLB to MLB Carrier Screw 8x"/>
    <n v="1.3319875989186499E+17"/>
    <x v="375"/>
    <s v="P"/>
    <n v="3"/>
    <x v="2"/>
    <d v="2023-02-03T13:33:09"/>
    <s v="改！"/>
    <s v="开始"/>
    <s v=""/>
    <n v="3.1666666630189866"/>
    <x v="0"/>
  </r>
  <r>
    <n v="98013582"/>
    <s v="M050_Machine_ErrorCode"/>
    <s v="Bay58-1A MLB to MLB Carrier Screw 8x"/>
    <n v="1.3319876179026499E+17"/>
    <x v="376"/>
    <s v="P"/>
    <n v="1"/>
    <x v="1"/>
    <d v="2023-02-03T13:36:19"/>
    <s v="运行"/>
    <s v=""/>
    <s v="结束"/>
    <n v="0"/>
    <x v="0"/>
  </r>
  <r>
    <n v="98014015"/>
    <s v="M050_Machine_ErrorCode"/>
    <s v="Bay58-1A MLB to MLB Carrier Screw 8x"/>
    <n v="1.33198763531622E+17"/>
    <x v="377"/>
    <s v="P"/>
    <n v="60070922002"/>
    <x v="3"/>
    <d v="2023-02-03T13:39:13"/>
    <s v="报警"/>
    <s v="开始"/>
    <s v=""/>
    <n v="0.11666667298413813"/>
    <x v="0"/>
  </r>
  <r>
    <n v="98014044"/>
    <s v="M050_Machine_ErrorCode"/>
    <s v="Bay58-1A MLB to MLB Carrier Screw 8x"/>
    <n v="1.33198763604996E+17"/>
    <x v="378"/>
    <s v="P"/>
    <n v="1"/>
    <x v="1"/>
    <d v="2023-02-03T13:39:20"/>
    <s v="运行"/>
    <s v=""/>
    <s v="结束"/>
    <n v="0"/>
    <x v="0"/>
  </r>
  <r>
    <n v="98014151"/>
    <s v="M050_Machine_ErrorCode"/>
    <s v="Bay58-1A MLB to MLB Carrier Screw 8x"/>
    <n v="1.33198764011868E+17"/>
    <x v="379"/>
    <s v="P"/>
    <n v="60070922002"/>
    <x v="3"/>
    <d v="2023-02-03T13:40:01"/>
    <s v="报警"/>
    <s v="开始"/>
    <s v=""/>
    <n v="2.0833333279006183"/>
    <x v="0"/>
  </r>
  <r>
    <n v="98014510"/>
    <s v="M050_Machine_ErrorCode"/>
    <s v="Bay58-1A MLB to MLB Carrier Screw 8x"/>
    <n v="1.3319876526720301E+17"/>
    <x v="380"/>
    <s v="P"/>
    <n v="1"/>
    <x v="1"/>
    <d v="2023-02-03T13:42:06"/>
    <s v="运行"/>
    <s v=""/>
    <s v="结束"/>
    <n v="0"/>
    <x v="0"/>
  </r>
  <r>
    <n v="98015022"/>
    <s v="M050_Machine_ErrorCode"/>
    <s v="Bay58-1A MLB to MLB Carrier Screw 8x"/>
    <n v="1.3319876745608301E+17"/>
    <x v="381"/>
    <s v="P"/>
    <n v="60070922002"/>
    <x v="3"/>
    <d v="2023-02-03T13:45:45"/>
    <s v="报警"/>
    <s v="开始"/>
    <s v=""/>
    <n v="0.19999999436549842"/>
    <x v="0"/>
  </r>
  <r>
    <n v="98015074"/>
    <s v="M050_Machine_ErrorCode"/>
    <s v="Bay58-1A MLB to MLB Carrier Screw 8x"/>
    <n v="1.33198767573948E+17"/>
    <x v="382"/>
    <s v="P"/>
    <n v="1"/>
    <x v="1"/>
    <d v="2023-02-03T13:45:57"/>
    <s v="运行"/>
    <s v=""/>
    <s v="结束"/>
    <n v="0"/>
    <x v="0"/>
  </r>
  <r>
    <n v="98015121"/>
    <s v="M050_Machine_ErrorCode"/>
    <s v="Bay58-3A MLB to MLB Carrier Screw 8x"/>
    <n v="1.33198767760628E+17"/>
    <x v="383"/>
    <s v="P"/>
    <n v="1"/>
    <x v="1"/>
    <d v="2023-02-03T13:46:16"/>
    <s v="运行"/>
    <s v=""/>
    <s v="结束"/>
    <n v="0"/>
    <x v="0"/>
  </r>
  <r>
    <n v="98015219"/>
    <s v="M050_Machine_ErrorCode"/>
    <s v="Bay58-3A MLB to MLB Carrier Screw 8x"/>
    <n v="1.33198768079676E+17"/>
    <x v="384"/>
    <s v="P"/>
    <n v="50010922019"/>
    <x v="0"/>
    <d v="2023-02-03T13:46:47"/>
    <s v="报警"/>
    <s v="开始"/>
    <s v=""/>
    <n v="1.7666666605509818"/>
    <x v="0"/>
  </r>
  <r>
    <n v="98015513"/>
    <s v="M050_Machine_ErrorCode"/>
    <s v="Bay58-3A MLB to MLB Carrier Screw 8x"/>
    <n v="1.3319876913383E+17"/>
    <x v="385"/>
    <s v="P"/>
    <n v="1"/>
    <x v="1"/>
    <d v="2023-02-03T13:48:33"/>
    <s v="运行"/>
    <s v=""/>
    <s v="结束"/>
    <n v="0"/>
    <x v="0"/>
  </r>
  <r>
    <n v="98015607"/>
    <s v="M050_Machine_ErrorCode"/>
    <s v="Bay58-3A MLB to MLB Carrier Screw 8x"/>
    <n v="1.33198769365152E+17"/>
    <x v="386"/>
    <s v="P"/>
    <n v="60070922002"/>
    <x v="3"/>
    <d v="2023-02-03T13:48:56"/>
    <s v="报警"/>
    <s v="开始"/>
    <s v=""/>
    <n v="2.5833333295304328"/>
    <x v="0"/>
  </r>
  <r>
    <n v="98016045"/>
    <s v="M050_Machine_ErrorCode"/>
    <s v="Bay58-3A MLB to MLB Carrier Screw 8x"/>
    <n v="1.33198770912748E+17"/>
    <x v="387"/>
    <s v="P"/>
    <n v="1"/>
    <x v="1"/>
    <d v="2023-02-03T13:51:31"/>
    <s v="运行"/>
    <s v=""/>
    <s v="结束"/>
    <n v="0"/>
    <x v="0"/>
  </r>
  <r>
    <n v="98016121"/>
    <s v="M050_Machine_ErrorCode"/>
    <s v="Bay58-3A MLB to MLB Carrier Screw 8x"/>
    <n v="1.33198771159848E+17"/>
    <x v="388"/>
    <s v="P"/>
    <n v="3"/>
    <x v="2"/>
    <d v="2023-02-03T13:51:55"/>
    <s v="改！"/>
    <s v="开始"/>
    <s v=""/>
    <n v="0.96666666213423014"/>
    <x v="0"/>
  </r>
  <r>
    <n v="98016267"/>
    <s v="M050_Machine_ErrorCode"/>
    <s v="Bay58-1A MLB to MLB Carrier Screw 8x"/>
    <n v="1.33198771732362E+17"/>
    <x v="389"/>
    <s v="P"/>
    <n v="1"/>
    <x v="1"/>
    <d v="2023-02-03T13:52:53"/>
    <s v="运行"/>
    <s v=""/>
    <s v="结束"/>
    <n v="0"/>
    <x v="0"/>
  </r>
  <r>
    <n v="98016343"/>
    <s v="M050_Machine_ErrorCode"/>
    <s v="Bay58-3A MLB to MLB Carrier Screw 8x"/>
    <n v="1.33198772074574E+17"/>
    <x v="390"/>
    <s v="P"/>
    <n v="1"/>
    <x v="1"/>
    <d v="2023-02-03T13:53:27"/>
    <s v="运行"/>
    <s v=""/>
    <s v="结束"/>
    <n v="0"/>
    <x v="0"/>
  </r>
  <r>
    <n v="98016369"/>
    <s v="M050_Machine_ErrorCode"/>
    <s v="Bay58-3A MLB to MLB Carrier Screw 8x"/>
    <n v="1.3319877217753901E+17"/>
    <x v="391"/>
    <s v="P"/>
    <n v="60070922002"/>
    <x v="3"/>
    <d v="2023-02-03T13:53:37"/>
    <s v="报警"/>
    <s v="开始"/>
    <s v=""/>
    <n v="0.48333333106711507"/>
    <x v="0"/>
  </r>
  <r>
    <n v="98016453"/>
    <s v="M050_Machine_ErrorCode"/>
    <s v="Bay58-3A MLB to MLB Carrier Screw 8x"/>
    <n v="1.33198772466028E+17"/>
    <x v="392"/>
    <s v="P"/>
    <n v="1"/>
    <x v="1"/>
    <d v="2023-02-03T13:54:06"/>
    <s v="运行"/>
    <s v=""/>
    <s v="结束"/>
    <n v="0"/>
    <x v="0"/>
  </r>
  <r>
    <n v="98016466"/>
    <s v="M050_Machine_ErrorCode"/>
    <s v="Bay58-3A MLB to MLB Carrier Screw 8x"/>
    <n v="1.3319877253841501E+17"/>
    <x v="393"/>
    <s v="P"/>
    <n v="60070922002"/>
    <x v="3"/>
    <d v="2023-02-03T13:54:13"/>
    <s v="报警"/>
    <s v="开始"/>
    <s v=""/>
    <n v="0.48333333106711507"/>
    <x v="0"/>
  </r>
  <r>
    <n v="98016523"/>
    <s v="M050_Machine_ErrorCode"/>
    <s v="Bay58-3A MLB to MLB Carrier Screw 8x"/>
    <n v="1.33198772822206E+17"/>
    <x v="394"/>
    <s v="P"/>
    <n v="1"/>
    <x v="1"/>
    <d v="2023-02-03T13:54:42"/>
    <s v="运行"/>
    <s v=""/>
    <s v="结束"/>
    <n v="0"/>
    <x v="0"/>
  </r>
  <r>
    <n v="98017377"/>
    <s v="M050_Machine_ErrorCode"/>
    <s v="Bay58-1A MLB to MLB Carrier Screw 8x"/>
    <n v="1.3319877657389E+17"/>
    <x v="395"/>
    <s v="P"/>
    <n v="60070922002"/>
    <x v="3"/>
    <d v="2023-02-03T14:00:57"/>
    <s v="报警"/>
    <s v="开始"/>
    <s v=""/>
    <n v="0.1333333330694586"/>
    <x v="0"/>
  </r>
  <r>
    <n v="98017394"/>
    <s v="M050_Machine_ErrorCode"/>
    <s v="Bay58-1A MLB to MLB Carrier Screw 8x"/>
    <n v="1.3319877665292899E+17"/>
    <x v="396"/>
    <s v="P"/>
    <n v="1"/>
    <x v="1"/>
    <d v="2023-02-03T14:01:05"/>
    <s v="运行"/>
    <s v=""/>
    <s v="结束"/>
    <n v="0"/>
    <x v="0"/>
  </r>
  <r>
    <n v="98017763"/>
    <s v="M050_Machine_ErrorCode"/>
    <s v="Bay58-3A MLB to MLB Carrier Screw 8x"/>
    <n v="1.3319877834468099E+17"/>
    <x v="397"/>
    <s v="P"/>
    <n v="60070922002"/>
    <x v="3"/>
    <d v="2023-02-03T14:03:54"/>
    <s v="报警"/>
    <s v="开始"/>
    <s v=""/>
    <n v="0.14999999315477908"/>
    <x v="0"/>
  </r>
  <r>
    <n v="98017790"/>
    <s v="M050_Machine_ErrorCode"/>
    <s v="Bay58-1A MLB to MLB Carrier Screw 8x"/>
    <n v="1.3319877843478499E+17"/>
    <x v="398"/>
    <s v="P"/>
    <n v="1"/>
    <x v="1"/>
    <d v="2023-02-03T14:04:03"/>
    <s v="运行"/>
    <s v=""/>
    <s v="结束"/>
    <n v="0"/>
    <x v="0"/>
  </r>
  <r>
    <n v="98017817"/>
    <s v="M050_Machine_ErrorCode"/>
    <s v="Bay58-1A MLB to MLB Carrier Screw 8x"/>
    <n v="1.3319877854697501E+17"/>
    <x v="399"/>
    <s v="P"/>
    <n v="50010922018"/>
    <x v="8"/>
    <d v="2023-02-03T14:04:14"/>
    <s v="报警"/>
    <s v="开始"/>
    <s v=""/>
    <n v="0.1333333330694586"/>
    <x v="0"/>
  </r>
  <r>
    <n v="98017845"/>
    <s v="M050_Machine_ErrorCode"/>
    <s v="Bay58-1A MLB to MLB Carrier Screw 8x"/>
    <n v="1.3319877862385E+17"/>
    <x v="400"/>
    <s v="P"/>
    <n v="1"/>
    <x v="1"/>
    <d v="2023-02-03T14:04:22"/>
    <s v="运行"/>
    <s v=""/>
    <s v="结束"/>
    <n v="0"/>
    <x v="0"/>
  </r>
  <r>
    <n v="98017990"/>
    <s v="M050_Machine_ErrorCode"/>
    <s v="Bay58-3A MLB to MLB Carrier Screw 8x"/>
    <n v="1.33198779212972E+17"/>
    <x v="401"/>
    <s v="P"/>
    <n v="1"/>
    <x v="1"/>
    <d v="2023-02-03T14:05:21"/>
    <s v="运行"/>
    <s v=""/>
    <s v="结束"/>
    <n v="0"/>
    <x v="0"/>
  </r>
  <r>
    <n v="98018701"/>
    <s v="M050_Machine_ErrorCode"/>
    <s v="Bay58-1A MLB to MLB Carrier Screw 8x"/>
    <n v="1.3319878255781299E+17"/>
    <x v="402"/>
    <s v="P"/>
    <n v="60070922002"/>
    <x v="3"/>
    <d v="2023-02-03T14:10:55"/>
    <s v="报警"/>
    <s v="开始"/>
    <s v=""/>
    <n v="0.11666667298413813"/>
    <x v="0"/>
  </r>
  <r>
    <n v="98018712"/>
    <s v="M050_Machine_ErrorCode"/>
    <s v="Bay58-1A MLB to MLB Carrier Screw 8x"/>
    <n v="1.33198782621712E+17"/>
    <x v="403"/>
    <s v="P"/>
    <n v="1"/>
    <x v="1"/>
    <d v="2023-02-03T14:11:02"/>
    <s v="运行"/>
    <s v=""/>
    <s v="结束"/>
    <n v="0"/>
    <x v="0"/>
  </r>
  <r>
    <n v="98018930"/>
    <s v="M050_Machine_ErrorCode"/>
    <s v="Bay58-1A MLB to MLB Carrier Screw 8x"/>
    <n v="1.3319878365657501E+17"/>
    <x v="404"/>
    <s v="P"/>
    <n v="60070922002"/>
    <x v="3"/>
    <d v="2023-02-03T14:12:45"/>
    <s v="报警"/>
    <s v="开始"/>
    <s v=""/>
    <n v="0.63333333469927311"/>
    <x v="0"/>
  </r>
  <r>
    <n v="98019023"/>
    <s v="M050_Machine_ErrorCode"/>
    <s v="Bay58-1A MLB to MLB Carrier Screw 8x"/>
    <n v="1.3319878403349699E+17"/>
    <x v="405"/>
    <s v="P"/>
    <n v="1"/>
    <x v="1"/>
    <d v="2023-02-03T14:13:23"/>
    <s v="运行"/>
    <s v=""/>
    <s v="结束"/>
    <n v="0"/>
    <x v="0"/>
  </r>
  <r>
    <n v="98019379"/>
    <s v="M050_Machine_ErrorCode"/>
    <s v="Bay58-3A MLB to MLB Carrier Screw 8x"/>
    <n v="1.3319878584957699E+17"/>
    <x v="406"/>
    <s v="P"/>
    <n v="60070922002"/>
    <x v="3"/>
    <d v="2023-02-03T14:16:24"/>
    <s v="报警"/>
    <s v="开始"/>
    <s v=""/>
    <n v="0.33333332743495703"/>
    <x v="0"/>
  </r>
  <r>
    <n v="98019428"/>
    <s v="M050_Machine_ErrorCode"/>
    <s v="Bay58-3A MLB to MLB Carrier Screw 8x"/>
    <n v="1.3319878604535299E+17"/>
    <x v="407"/>
    <s v="P"/>
    <n v="1"/>
    <x v="1"/>
    <d v="2023-02-03T14:16:44"/>
    <s v="运行"/>
    <s v=""/>
    <s v="结束"/>
    <n v="0"/>
    <x v="0"/>
  </r>
  <r>
    <n v="98019505"/>
    <s v="M050_Machine_ErrorCode"/>
    <s v="Bay58-3A MLB to MLB Carrier Screw 8x"/>
    <n v="1.33198786456664E+17"/>
    <x v="408"/>
    <s v="P"/>
    <n v="60070922002"/>
    <x v="3"/>
    <d v="2023-02-03T14:17:25"/>
    <s v="报警"/>
    <s v="开始"/>
    <s v=""/>
    <n v="3.3166666666511446"/>
    <x v="0"/>
  </r>
  <r>
    <n v="98019927"/>
    <s v="M050_Machine_ErrorCode"/>
    <s v="Bay58-1A MLB to MLB Carrier Screw 8x"/>
    <n v="1.33198788444394E+17"/>
    <x v="409"/>
    <s v="P"/>
    <n v="1"/>
    <x v="1"/>
    <d v="2023-02-03T14:20:44"/>
    <s v="运行"/>
    <s v=""/>
    <s v="结束"/>
    <n v="0"/>
    <x v="0"/>
  </r>
  <r>
    <n v="98020357"/>
    <s v="M050_Machine_ErrorCode"/>
    <s v="Bay58-1A MLB to MLB Carrier Screw 8x"/>
    <n v="1.33198790502012E+17"/>
    <x v="410"/>
    <s v="P"/>
    <n v="60070922002"/>
    <x v="3"/>
    <d v="2023-02-03T14:24:10"/>
    <s v="报警"/>
    <s v="开始"/>
    <s v=""/>
    <n v="8.3333342336118221E-2"/>
    <x v="0"/>
  </r>
  <r>
    <n v="98020365"/>
    <s v="M050_Machine_ErrorCode"/>
    <s v="Bay58-1A MLB to MLB Carrier Screw 8x"/>
    <n v="1.3319879055934899E+17"/>
    <x v="411"/>
    <s v="P"/>
    <n v="1"/>
    <x v="1"/>
    <d v="2023-02-03T14:24:15"/>
    <s v="运行"/>
    <s v=""/>
    <s v="结束"/>
    <n v="0"/>
    <x v="0"/>
  </r>
  <r>
    <n v="98020412"/>
    <s v="M050_Machine_ErrorCode"/>
    <s v="Bay58-1A MLB to MLB Carrier Screw 8x"/>
    <n v="1.33198790671988E+17"/>
    <x v="412"/>
    <s v="P"/>
    <n v="60070922002"/>
    <x v="3"/>
    <d v="2023-02-03T14:24:27"/>
    <s v="报警"/>
    <s v="开始"/>
    <s v=""/>
    <n v="0.11666667298413813"/>
    <x v="0"/>
  </r>
  <r>
    <n v="98020423"/>
    <s v="M050_Machine_ErrorCode"/>
    <s v="Bay58-1A MLB to MLB Carrier Screw 8x"/>
    <n v="1.33198790743038E+17"/>
    <x v="413"/>
    <s v="P"/>
    <n v="1"/>
    <x v="1"/>
    <d v="2023-02-03T14:24:34"/>
    <s v="运行"/>
    <s v=""/>
    <s v="结束"/>
    <n v="0"/>
    <x v="0"/>
  </r>
  <r>
    <n v="98021281"/>
    <s v="M050_Machine_ErrorCode"/>
    <s v="Bay58-1A MLB to MLB Carrier Screw 8x"/>
    <n v="1.33198794931398E+17"/>
    <x v="414"/>
    <s v="P"/>
    <n v="60070922002"/>
    <x v="3"/>
    <d v="2023-02-03T14:31:33"/>
    <s v="报警"/>
    <s v="开始"/>
    <s v=""/>
    <n v="0.11666666250675917"/>
    <x v="0"/>
  </r>
  <r>
    <n v="98021292"/>
    <s v="M050_Machine_ErrorCode"/>
    <s v="Bay58-1A MLB to MLB Carrier Screw 8x"/>
    <n v="1.3319879500739501E+17"/>
    <x v="415"/>
    <s v="P"/>
    <n v="1"/>
    <x v="1"/>
    <d v="2023-02-03T14:31:40"/>
    <s v="运行"/>
    <s v=""/>
    <s v="结束"/>
    <n v="0"/>
    <x v="0"/>
  </r>
  <r>
    <n v="98021339"/>
    <s v="M050_Machine_ErrorCode"/>
    <s v="Bay58-1A MLB to MLB Carrier Screw 8x"/>
    <n v="1.33198795228324E+17"/>
    <x v="416"/>
    <s v="P"/>
    <n v="50010922009"/>
    <x v="13"/>
    <d v="2023-02-03T14:32:02"/>
    <s v="报警"/>
    <s v="开始"/>
    <s v=""/>
    <n v="1.2833333294838667"/>
    <x v="0"/>
  </r>
  <r>
    <n v="98021487"/>
    <s v="M050_Machine_ErrorCode"/>
    <s v="Bay58-1A MLB to MLB Carrier Screw 8x"/>
    <n v="1.3319879599961101E+17"/>
    <x v="417"/>
    <s v="P"/>
    <n v="1"/>
    <x v="1"/>
    <d v="2023-02-03T14:33:19"/>
    <s v="运行"/>
    <s v=""/>
    <s v="结束"/>
    <n v="0"/>
    <x v="0"/>
  </r>
  <r>
    <n v="98021515"/>
    <s v="M050_Machine_ErrorCode"/>
    <s v="Bay58-3A MLB to MLB Carrier Screw 8x"/>
    <n v="1.3319879608988499E+17"/>
    <x v="418"/>
    <s v="P"/>
    <n v="1"/>
    <x v="1"/>
    <d v="2023-02-03T14:33:28"/>
    <s v="运行"/>
    <s v=""/>
    <s v="结束"/>
    <n v="0"/>
    <x v="0"/>
  </r>
  <r>
    <n v="98021698"/>
    <s v="M050_Machine_ErrorCode"/>
    <s v="Bay58-1A MLB to MLB Carrier Screw 8x"/>
    <n v="1.33198797124294E+17"/>
    <x v="419"/>
    <s v="P"/>
    <n v="60070922002"/>
    <x v="3"/>
    <d v="2023-02-03T14:35:12"/>
    <s v="报警"/>
    <s v="开始"/>
    <s v=""/>
    <n v="0.15000000363215804"/>
    <x v="0"/>
  </r>
  <r>
    <n v="98021742"/>
    <s v="M050_Machine_ErrorCode"/>
    <s v="Bay58-1A MLB to MLB Carrier Screw 8x"/>
    <n v="1.3319879721136099E+17"/>
    <x v="420"/>
    <s v="P"/>
    <n v="1"/>
    <x v="1"/>
    <d v="2023-02-03T14:35:21"/>
    <s v="运行"/>
    <s v=""/>
    <s v="结束"/>
    <n v="0"/>
    <x v="0"/>
  </r>
  <r>
    <n v="98021765"/>
    <s v="M050_Machine_ErrorCode"/>
    <s v="Bay58-3A MLB to MLB Carrier Screw 8x"/>
    <n v="1.3319879738498301E+17"/>
    <x v="421"/>
    <s v="P"/>
    <n v="50010922020"/>
    <x v="12"/>
    <d v="2023-02-03T14:35:38"/>
    <s v="报警"/>
    <s v="开始"/>
    <s v=""/>
    <n v="0.18333333428017795"/>
    <x v="0"/>
  </r>
  <r>
    <n v="98021782"/>
    <s v="M050_Machine_ErrorCode"/>
    <s v="Bay58-3A MLB to MLB Carrier Screw 8x"/>
    <n v="1.3319879749395101E+17"/>
    <x v="422"/>
    <s v="P"/>
    <n v="1"/>
    <x v="1"/>
    <d v="2023-02-03T14:35:49"/>
    <s v="运行"/>
    <s v=""/>
    <s v="结束"/>
    <n v="0"/>
    <x v="0"/>
  </r>
  <r>
    <n v="98022086"/>
    <s v="M050_Machine_ErrorCode"/>
    <s v="Bay58-1A MLB to MLB Carrier Screw 8x"/>
    <n v="1.33198798966078E+17"/>
    <x v="423"/>
    <s v="P"/>
    <n v="80010922001"/>
    <x v="5"/>
    <d v="2023-02-03T14:38:16"/>
    <s v="报警"/>
    <s v="开始"/>
    <s v=""/>
    <n v="0.86666667019017041"/>
    <x v="0"/>
  </r>
  <r>
    <n v="98022194"/>
    <s v="M050_Machine_ErrorCode"/>
    <s v="Bay58-1A MLB to MLB Carrier Screw 8x"/>
    <n v="1.33198799486586E+17"/>
    <x v="424"/>
    <s v="P"/>
    <n v="1"/>
    <x v="1"/>
    <d v="2023-02-03T14:39:08"/>
    <s v="运行"/>
    <s v=""/>
    <s v="结束"/>
    <n v="0"/>
    <x v="0"/>
  </r>
  <r>
    <n v="98022539"/>
    <s v="M050_Machine_ErrorCode"/>
    <s v="Bay58-3A MLB to MLB Carrier Screw 8x"/>
    <n v="1.3319880137868E+17"/>
    <x v="425"/>
    <s v="P"/>
    <n v="60070922002"/>
    <x v="3"/>
    <d v="2023-02-03T14:42:17"/>
    <s v="报警"/>
    <s v="开始"/>
    <s v=""/>
    <n v="8.1000000075437129"/>
    <x v="0"/>
  </r>
  <r>
    <n v="98023598"/>
    <s v="M050_Machine_ErrorCode"/>
    <s v="Bay58-1A MLB to MLB Carrier Screw 8x"/>
    <n v="1.33198806232246E+17"/>
    <x v="426"/>
    <s v="P"/>
    <n v="1"/>
    <x v="1"/>
    <d v="2023-02-03T14:50:23"/>
    <s v="运行"/>
    <s v=""/>
    <s v="结束"/>
    <n v="0"/>
    <x v="0"/>
  </r>
  <r>
    <n v="98023674"/>
    <s v="M050_Machine_ErrorCode"/>
    <s v="Bay58-3A MLB to MLB Carrier Screw 8x"/>
    <n v="1.3319880666395901E+17"/>
    <x v="427"/>
    <s v="P"/>
    <n v="3"/>
    <x v="2"/>
    <d v="2023-02-03T14:51:06"/>
    <s v="改！"/>
    <s v="开始"/>
    <s v=""/>
    <n v="3.6666666646488011"/>
    <x v="0"/>
  </r>
  <r>
    <n v="98024131"/>
    <s v="M050_Machine_ErrorCode"/>
    <s v="Bay58-3A MLB to MLB Carrier Screw 8x"/>
    <n v="1.331988088625E+17"/>
    <x v="428"/>
    <s v="P"/>
    <n v="1"/>
    <x v="1"/>
    <d v="2023-02-03T14:54:46"/>
    <s v="运行"/>
    <s v=""/>
    <s v="结束"/>
    <n v="0"/>
    <x v="0"/>
  </r>
  <r>
    <n v="98024497"/>
    <s v="M050_Machine_ErrorCode"/>
    <s v="Bay58-3A MLB to MLB Carrier Screw 8x"/>
    <n v="1.33198810394274E+17"/>
    <x v="429"/>
    <s v="P"/>
    <n v="3"/>
    <x v="2"/>
    <d v="2023-02-03T14:57:19"/>
    <s v="改！"/>
    <s v="开始"/>
    <s v=""/>
    <n v="1.3500000012572855"/>
    <x v="0"/>
  </r>
  <r>
    <n v="98024722"/>
    <s v="M050_Machine_ErrorCode"/>
    <s v="Bay58-1A MLB to MLB Carrier Screw 8x"/>
    <n v="1.33198811202882E+17"/>
    <x v="430"/>
    <s v="P"/>
    <n v="1"/>
    <x v="1"/>
    <d v="2023-02-03T14:58:40"/>
    <s v="运行"/>
    <s v=""/>
    <s v="结束"/>
    <n v="0"/>
    <x v="0"/>
  </r>
  <r>
    <n v="98026486"/>
    <s v="M050_Machine_ErrorCode"/>
    <s v="Bay58-1A MLB to MLB Carrier Screw 8x"/>
    <n v="1.3319881793967299E+17"/>
    <x v="431"/>
    <s v="P"/>
    <n v="1"/>
    <x v="1"/>
    <d v="2023-02-03T15:09:53"/>
    <s v="运行"/>
    <s v=""/>
    <s v="结束"/>
    <n v="0"/>
    <x v="0"/>
  </r>
  <r>
    <n v="98026487"/>
    <s v="M050_Machine_ErrorCode"/>
    <s v="Bay58-3A MLB to MLB Carrier Screw 8x"/>
    <n v="1.3319881796880701E+17"/>
    <x v="432"/>
    <s v="P"/>
    <n v="60070922002"/>
    <x v="3"/>
    <d v="2023-02-03T15:09:56"/>
    <s v="报警"/>
    <s v="开始"/>
    <s v=""/>
    <n v="0.80000000889413059"/>
    <x v="0"/>
  </r>
  <r>
    <n v="98026609"/>
    <s v="M050_Machine_ErrorCode"/>
    <s v="Bay58-3A MLB to MLB Carrier Screw 8x"/>
    <n v="1.3319881844654E+17"/>
    <x v="433"/>
    <s v="P"/>
    <n v="1"/>
    <x v="1"/>
    <d v="2023-02-03T15:10:44"/>
    <s v="运行"/>
    <s v=""/>
    <s v="结束"/>
    <n v="0"/>
    <x v="0"/>
  </r>
  <r>
    <n v="98026702"/>
    <s v="M050_Machine_ErrorCode"/>
    <s v="Bay58-3A MLB to MLB Carrier Screw 8x"/>
    <n v="1.3319881880169E+17"/>
    <x v="434"/>
    <s v="P"/>
    <n v="60070922002"/>
    <x v="3"/>
    <d v="2023-02-03T15:11:20"/>
    <s v="报警"/>
    <s v="开始"/>
    <s v=""/>
    <n v="0.29999999678693712"/>
    <x v="0"/>
  </r>
  <r>
    <n v="98026755"/>
    <s v="M050_Machine_ErrorCode"/>
    <s v="Bay58-1A MLB to MLB Carrier Screw 8x"/>
    <n v="1.3319881898847699E+17"/>
    <x v="435"/>
    <s v="P"/>
    <n v="1"/>
    <x v="1"/>
    <d v="2023-02-03T15:11:38"/>
    <s v="运行"/>
    <s v=""/>
    <s v="结束"/>
    <n v="0"/>
    <x v="0"/>
  </r>
  <r>
    <n v="98026798"/>
    <s v="M050_Machine_ErrorCode"/>
    <s v="Bay58-3A MLB to MLB Carrier Screw 8x"/>
    <n v="1.3319881913626499E+17"/>
    <x v="436"/>
    <s v="P"/>
    <n v="1"/>
    <x v="1"/>
    <d v="2023-02-03T15:11:53"/>
    <s v="运行"/>
    <s v=""/>
    <s v="结束"/>
    <n v="0"/>
    <x v="0"/>
  </r>
  <r>
    <n v="98026799"/>
    <s v="M050_Machine_ErrorCode"/>
    <s v="Bay58-3A MLB to MLB Carrier Screw 8x"/>
    <n v="1.33198819172618E+17"/>
    <x v="437"/>
    <s v="P"/>
    <n v="60070922002"/>
    <x v="3"/>
    <d v="2023-02-03T15:11:57"/>
    <s v="报警"/>
    <s v="开始"/>
    <s v=""/>
    <n v="1.3666666718199849"/>
    <x v="0"/>
  </r>
  <r>
    <n v="98027024"/>
    <s v="M050_Machine_ErrorCode"/>
    <s v="Bay58-3A MLB to MLB Carrier Screw 8x"/>
    <n v="1.33198819990066E+17"/>
    <x v="438"/>
    <s v="P"/>
    <n v="1"/>
    <x v="1"/>
    <d v="2023-02-03T15:13:19"/>
    <s v="运行"/>
    <s v=""/>
    <s v="结束"/>
    <n v="0"/>
    <x v="0"/>
  </r>
  <r>
    <n v="98027025"/>
    <s v="M050_Machine_ErrorCode"/>
    <s v="Bay58-1A MLB to MLB Carrier Screw 8x"/>
    <n v="1.3319881999662E+17"/>
    <x v="438"/>
    <s v="P"/>
    <n v="80010922003"/>
    <x v="6"/>
    <d v="2023-02-03T15:13:19"/>
    <s v="报警"/>
    <s v="开始"/>
    <s v=""/>
    <n v="0.7333333371207118"/>
    <x v="0"/>
  </r>
  <r>
    <n v="98027150"/>
    <s v="M050_Machine_ErrorCode"/>
    <s v="Bay58-1A MLB to MLB Carrier Screw 8x"/>
    <n v="1.33198820437192E+17"/>
    <x v="439"/>
    <s v="P"/>
    <n v="1"/>
    <x v="1"/>
    <d v="2023-02-03T15:14:03"/>
    <s v="运行"/>
    <s v=""/>
    <s v="结束"/>
    <n v="0"/>
    <x v="0"/>
  </r>
  <r>
    <n v="98027196"/>
    <s v="M050_Machine_ErrorCode"/>
    <s v="Bay58-1A MLB to MLB Carrier Screw 8x"/>
    <n v="1.3319882062662499E+17"/>
    <x v="440"/>
    <s v="P"/>
    <n v="60070922002"/>
    <x v="3"/>
    <d v="2023-02-03T15:14:22"/>
    <s v="报警"/>
    <s v="开始"/>
    <s v=""/>
    <n v="0.6000000040512532"/>
    <x v="0"/>
  </r>
  <r>
    <n v="98027292"/>
    <s v="M050_Machine_ErrorCode"/>
    <s v="Bay58-3A MLB to MLB Carrier Screw 8x"/>
    <n v="1.3319882098809699E+17"/>
    <x v="441"/>
    <s v="P"/>
    <n v="1"/>
    <x v="1"/>
    <d v="2023-02-03T15:14:58"/>
    <s v="运行"/>
    <s v=""/>
    <s v="结束"/>
    <n v="0"/>
    <x v="0"/>
  </r>
  <r>
    <n v="98027303"/>
    <s v="M050_Machine_ErrorCode"/>
    <s v="Bay58-1A MLB to MLB Carrier Screw 8x"/>
    <n v="1.3319882103061501E+17"/>
    <x v="442"/>
    <s v="P"/>
    <n v="1"/>
    <x v="1"/>
    <d v="2023-02-03T15:15:03"/>
    <s v="运行"/>
    <s v=""/>
    <s v="结束"/>
    <n v="0"/>
    <x v="0"/>
  </r>
  <r>
    <n v="98027326"/>
    <s v="M050_Machine_ErrorCode"/>
    <s v="Bay58-3A MLB to MLB Carrier Screw 8x"/>
    <n v="1.33198821152936E+17"/>
    <x v="443"/>
    <s v="P"/>
    <n v="60070922002"/>
    <x v="3"/>
    <d v="2023-02-03T15:15:15"/>
    <s v="报警"/>
    <s v="开始"/>
    <s v=""/>
    <n v="0.56666666292585433"/>
    <x v="0"/>
  </r>
  <r>
    <n v="98027407"/>
    <s v="M050_Machine_ErrorCode"/>
    <s v="Bay58-3A MLB to MLB Carrier Screw 8x"/>
    <n v="1.33198821497534E+17"/>
    <x v="444"/>
    <s v="P"/>
    <n v="1"/>
    <x v="1"/>
    <d v="2023-02-03T15:15:49"/>
    <s v="运行"/>
    <s v=""/>
    <s v="结束"/>
    <n v="0"/>
    <x v="0"/>
  </r>
  <r>
    <n v="98027432"/>
    <s v="M050_Machine_ErrorCode"/>
    <s v="Bay58-3A MLB to MLB Carrier Screw 8x"/>
    <n v="1.3319882162658899E+17"/>
    <x v="445"/>
    <s v="P"/>
    <n v="60070922002"/>
    <x v="3"/>
    <d v="2023-02-03T15:16:02"/>
    <s v="报警"/>
    <s v="开始"/>
    <s v=""/>
    <n v="0.10000000242143869"/>
    <x v="0"/>
  </r>
  <r>
    <n v="98027453"/>
    <s v="M050_Machine_ErrorCode"/>
    <s v="Bay58-3A MLB to MLB Carrier Screw 8x"/>
    <n v="1.33198821683816E+17"/>
    <x v="446"/>
    <s v="P"/>
    <n v="1"/>
    <x v="1"/>
    <d v="2023-02-03T15:16:08"/>
    <s v="运行"/>
    <s v=""/>
    <s v="结束"/>
    <n v="0"/>
    <x v="0"/>
  </r>
  <r>
    <n v="98027556"/>
    <s v="M050_Machine_ErrorCode"/>
    <s v="Bay58-3A MLB to MLB Carrier Screw 8x"/>
    <n v="1.33198822044202E+17"/>
    <x v="447"/>
    <s v="P"/>
    <n v="60070922002"/>
    <x v="3"/>
    <d v="2023-02-03T15:16:44"/>
    <s v="报警"/>
    <s v="开始"/>
    <s v=""/>
    <n v="0.26666666613891721"/>
    <x v="0"/>
  </r>
  <r>
    <n v="98027602"/>
    <s v="M050_Machine_ErrorCode"/>
    <s v="Bay58-3A MLB to MLB Carrier Screw 8x"/>
    <n v="1.3319882220961E+17"/>
    <x v="448"/>
    <s v="P"/>
    <n v="1"/>
    <x v="1"/>
    <d v="2023-02-03T15:17:00"/>
    <s v="运行"/>
    <s v=""/>
    <s v="结束"/>
    <n v="0"/>
    <x v="0"/>
  </r>
  <r>
    <n v="98027684"/>
    <s v="M050_Machine_ErrorCode"/>
    <s v="Bay58-3A MLB to MLB Carrier Screw 8x"/>
    <n v="1.33198822590132E+17"/>
    <x v="449"/>
    <s v="P"/>
    <n v="60070922002"/>
    <x v="3"/>
    <d v="2023-02-03T15:17:39"/>
    <s v="报警"/>
    <s v="开始"/>
    <s v=""/>
    <n v="1.4500000036787242"/>
    <x v="0"/>
  </r>
  <r>
    <n v="98027863"/>
    <s v="M050_Machine_ErrorCode"/>
    <s v="Bay58-3A MLB to MLB Carrier Screw 8x"/>
    <n v="1.3319882346392499E+17"/>
    <x v="450"/>
    <s v="P"/>
    <n v="1"/>
    <x v="1"/>
    <d v="2023-02-03T15:19:06"/>
    <s v="运行"/>
    <s v=""/>
    <s v="结束"/>
    <n v="0"/>
    <x v="0"/>
  </r>
  <r>
    <n v="98027873"/>
    <s v="M050_Machine_ErrorCode"/>
    <s v="Bay58-1A MLB to MLB Carrier Screw 8x"/>
    <n v="1.33198823498792E+17"/>
    <x v="451"/>
    <s v="P"/>
    <n v="60030922003"/>
    <x v="10"/>
    <d v="2023-02-03T15:19:09"/>
    <s v="提醒"/>
    <s v="开始"/>
    <s v=""/>
    <n v="0.19999999436549842"/>
    <x v="0"/>
  </r>
  <r>
    <n v="98027907"/>
    <s v="M050_Machine_ErrorCode"/>
    <s v="Bay58-1A MLB to MLB Carrier Screw 8x"/>
    <n v="1.33198823614716E+17"/>
    <x v="452"/>
    <s v="P"/>
    <n v="1"/>
    <x v="1"/>
    <d v="2023-02-03T15:19:21"/>
    <s v="运行"/>
    <s v=""/>
    <s v="结束"/>
    <n v="0"/>
    <x v="0"/>
  </r>
  <r>
    <n v="98027976"/>
    <s v="M050_Machine_ErrorCode"/>
    <s v="Bay58-3A MLB to MLB Carrier Screw 8x"/>
    <n v="1.3319882392186E+17"/>
    <x v="453"/>
    <s v="P"/>
    <n v="60070922002"/>
    <x v="3"/>
    <d v="2023-02-03T15:19:52"/>
    <s v="报警"/>
    <s v="开始"/>
    <s v=""/>
    <n v="3.5833333327900618"/>
    <x v="0"/>
  </r>
  <r>
    <n v="98028523"/>
    <s v="M050_Machine_ErrorCode"/>
    <s v="Bay58-1A MLB to MLB Carrier Screw 8x"/>
    <n v="1.3319882607081101E+17"/>
    <x v="454"/>
    <s v="P"/>
    <n v="1"/>
    <x v="1"/>
    <d v="2023-02-03T15:23:27"/>
    <s v="运行"/>
    <s v=""/>
    <s v="结束"/>
    <n v="0"/>
    <x v="0"/>
  </r>
  <r>
    <n v="98028693"/>
    <s v="M050_Machine_ErrorCode"/>
    <s v="Bay58-3A MLB to MLB Carrier Screw 8x"/>
    <n v="1.33198826792542E+17"/>
    <x v="455"/>
    <s v="P"/>
    <n v="1"/>
    <x v="1"/>
    <d v="2023-02-03T15:24:39"/>
    <s v="运行"/>
    <s v=""/>
    <s v="结束"/>
    <n v="0"/>
    <x v="0"/>
  </r>
  <r>
    <n v="98028790"/>
    <s v="M050_Machine_ErrorCode"/>
    <s v="Bay58-1A MLB to MLB Carrier Screw 8x"/>
    <n v="1.33198827401788E+17"/>
    <x v="456"/>
    <s v="P"/>
    <n v="80010922001"/>
    <x v="5"/>
    <d v="2023-02-03T15:25:40"/>
    <s v="报警"/>
    <s v="开始"/>
    <s v=""/>
    <n v="0.21666667540557683"/>
    <x v="0"/>
  </r>
  <r>
    <n v="98028843"/>
    <s v="M050_Machine_ErrorCode"/>
    <s v="Bay58-1A MLB to MLB Carrier Screw 8x"/>
    <n v="1.3319882753163501E+17"/>
    <x v="457"/>
    <s v="P"/>
    <n v="1"/>
    <x v="1"/>
    <d v="2023-02-03T15:25:53"/>
    <s v="运行"/>
    <s v=""/>
    <s v="结束"/>
    <n v="0"/>
    <x v="0"/>
  </r>
  <r>
    <n v="98028876"/>
    <s v="M050_Machine_ErrorCode"/>
    <s v="Bay58-3A MLB to MLB Carrier Screw 8x"/>
    <n v="1.3319882769805901E+17"/>
    <x v="458"/>
    <s v="P"/>
    <n v="60070922002"/>
    <x v="3"/>
    <d v="2023-02-03T15:26:09"/>
    <s v="报警"/>
    <s v="开始"/>
    <s v=""/>
    <n v="2.0166666666045785"/>
    <x v="0"/>
  </r>
  <r>
    <n v="98029110"/>
    <s v="M050_Machine_ErrorCode"/>
    <s v="Bay58-3A MLB to MLB Carrier Screw 8x"/>
    <n v="1.3319882890665699E+17"/>
    <x v="459"/>
    <s v="P"/>
    <n v="1"/>
    <x v="1"/>
    <d v="2023-02-03T15:28:10"/>
    <s v="运行"/>
    <s v=""/>
    <s v="结束"/>
    <n v="0"/>
    <x v="0"/>
  </r>
  <r>
    <n v="98029111"/>
    <s v="M050_Machine_ErrorCode"/>
    <s v="Bay58-1A MLB to MLB Carrier Screw 8x"/>
    <n v="1.33198828912696E+17"/>
    <x v="460"/>
    <s v="P"/>
    <n v="1"/>
    <x v="1"/>
    <d v="2023-02-03T15:28:11"/>
    <s v="运行"/>
    <s v=""/>
    <s v="结束"/>
    <n v="0"/>
    <x v="0"/>
  </r>
  <r>
    <n v="98029199"/>
    <s v="M050_Machine_ErrorCode"/>
    <s v="Bay58-3A MLB to MLB Carrier Screw 8x"/>
    <n v="1.3319882939087101E+17"/>
    <x v="461"/>
    <s v="P"/>
    <n v="60070922002"/>
    <x v="3"/>
    <d v="2023-02-03T15:28:59"/>
    <s v="报警"/>
    <s v="开始"/>
    <s v=""/>
    <n v="0.86666667019017041"/>
    <x v="0"/>
  </r>
  <r>
    <n v="98029304"/>
    <s v="M050_Machine_ErrorCode"/>
    <s v="Bay58-1A MLB to MLB Carrier Screw 8x"/>
    <n v="1.3319882991149901E+17"/>
    <x v="462"/>
    <s v="P"/>
    <n v="1"/>
    <x v="1"/>
    <d v="2023-02-03T15:29:51"/>
    <s v="运行"/>
    <s v=""/>
    <s v="结束"/>
    <n v="0"/>
    <x v="0"/>
  </r>
  <r>
    <n v="98029329"/>
    <s v="M050_Machine_ErrorCode"/>
    <s v="Bay58-1A MLB to MLB Carrier Screw 8x"/>
    <n v="1.3319883005622701E+17"/>
    <x v="463"/>
    <s v="P"/>
    <n v="60070922002"/>
    <x v="3"/>
    <d v="2023-02-03T15:30:05"/>
    <s v="报警"/>
    <s v="开始"/>
    <s v=""/>
    <n v="0.26666666613891721"/>
    <x v="0"/>
  </r>
  <r>
    <n v="98029364"/>
    <s v="M050_Machine_ErrorCode"/>
    <s v="Bay58-1A MLB to MLB Carrier Screw 8x"/>
    <n v="1.33198830217398E+17"/>
    <x v="464"/>
    <s v="P"/>
    <n v="1"/>
    <x v="1"/>
    <d v="2023-02-03T15:30:21"/>
    <s v="运行"/>
    <s v=""/>
    <s v="结束"/>
    <n v="0"/>
    <x v="0"/>
  </r>
  <r>
    <n v="98029393"/>
    <s v="M050_Machine_ErrorCode"/>
    <s v="Bay58-1A MLB to MLB Carrier Screw 8x"/>
    <n v="1.33198830300548E+17"/>
    <x v="465"/>
    <s v="P"/>
    <n v="60070922002"/>
    <x v="3"/>
    <d v="2023-02-03T15:30:30"/>
    <s v="报警"/>
    <s v="开始"/>
    <s v=""/>
    <n v="0.18333332380279899"/>
    <x v="0"/>
  </r>
  <r>
    <n v="98029415"/>
    <s v="M050_Machine_ErrorCode"/>
    <s v="Bay58-1A MLB to MLB Carrier Screw 8x"/>
    <n v="1.3319883041518499E+17"/>
    <x v="466"/>
    <s v="P"/>
    <n v="1"/>
    <x v="1"/>
    <d v="2023-02-03T15:30:41"/>
    <s v="运行"/>
    <s v=""/>
    <s v="结束"/>
    <n v="0"/>
    <x v="0"/>
  </r>
  <r>
    <n v="98029426"/>
    <s v="M050_Machine_ErrorCode"/>
    <s v="Bay58-1A MLB to MLB Carrier Screw 8x"/>
    <n v="1.3319883044853699E+17"/>
    <x v="467"/>
    <s v="P"/>
    <n v="60070922002"/>
    <x v="3"/>
    <d v="2023-02-03T15:30:44"/>
    <s v="报警"/>
    <s v="开始"/>
    <s v=""/>
    <n v="0.34999999799765646"/>
    <x v="0"/>
  </r>
  <r>
    <n v="98029480"/>
    <s v="M050_Machine_ErrorCode"/>
    <s v="Bay58-1A MLB to MLB Carrier Screw 8x"/>
    <n v="1.3319883065086301E+17"/>
    <x v="468"/>
    <s v="P"/>
    <n v="1"/>
    <x v="1"/>
    <d v="2023-02-03T15:31:05"/>
    <s v="运行"/>
    <s v=""/>
    <s v="结束"/>
    <n v="0"/>
    <x v="0"/>
  </r>
  <r>
    <n v="98029481"/>
    <s v="M050_Machine_ErrorCode"/>
    <s v="Bay58-1A MLB to MLB Carrier Screw 8x"/>
    <n v="1.33198830682908E+17"/>
    <x v="469"/>
    <s v="P"/>
    <n v="60070922002"/>
    <x v="3"/>
    <d v="2023-02-03T15:31:08"/>
    <s v="报警"/>
    <s v="开始"/>
    <s v=""/>
    <n v="0.11666667298413813"/>
    <x v="0"/>
  </r>
  <r>
    <n v="98029507"/>
    <s v="M050_Machine_ErrorCode"/>
    <s v="Bay58-1A MLB to MLB Carrier Screw 8x"/>
    <n v="1.3319883075698E+17"/>
    <x v="470"/>
    <s v="P"/>
    <n v="1"/>
    <x v="1"/>
    <d v="2023-02-03T15:31:15"/>
    <s v="运行"/>
    <s v=""/>
    <s v="结束"/>
    <n v="0"/>
    <x v="0"/>
  </r>
  <r>
    <n v="98029532"/>
    <s v="M050_Machine_ErrorCode"/>
    <s v="Bay58-3A MLB to MLB Carrier Screw 8x"/>
    <n v="1.3319883090647699E+17"/>
    <x v="471"/>
    <s v="P"/>
    <n v="1"/>
    <x v="1"/>
    <d v="2023-02-03T15:31:30"/>
    <s v="运行"/>
    <s v=""/>
    <s v="结束"/>
    <n v="0"/>
    <x v="0"/>
  </r>
  <r>
    <n v="98029533"/>
    <s v="M050_Machine_ErrorCode"/>
    <s v="Bay58-1A MLB to MLB Carrier Screw 8x"/>
    <n v="1.3319883093980301E+17"/>
    <x v="472"/>
    <s v="P"/>
    <n v="1"/>
    <x v="1"/>
    <d v="2023-02-03T15:31:34"/>
    <s v="运行"/>
    <s v=""/>
    <s v="结束"/>
    <n v="0"/>
    <x v="0"/>
  </r>
  <r>
    <n v="98029566"/>
    <s v="M050_Machine_ErrorCode"/>
    <s v="Bay58-1A MLB to MLB Carrier Screw 8x"/>
    <n v="1.33198831136152E+17"/>
    <x v="473"/>
    <s v="P"/>
    <n v="60070922002"/>
    <x v="3"/>
    <d v="2023-02-03T15:31:53"/>
    <s v="报警"/>
    <s v="开始"/>
    <s v=""/>
    <n v="0.74999999720603228"/>
    <x v="0"/>
  </r>
  <r>
    <n v="98029662"/>
    <s v="M050_Machine_ErrorCode"/>
    <s v="Bay58-3A MLB to MLB Carrier Screw 8x"/>
    <n v="1.3319883158545101E+17"/>
    <x v="474"/>
    <s v="P"/>
    <n v="1"/>
    <x v="1"/>
    <d v="2023-02-03T15:32:38"/>
    <s v="运行"/>
    <s v=""/>
    <s v="结束"/>
    <n v="0"/>
    <x v="0"/>
  </r>
  <r>
    <n v="98029690"/>
    <s v="M050_Machine_ErrorCode"/>
    <s v="Bay58-1A MLB to MLB Carrier Screw 8x"/>
    <n v="1.3319883180977101E+17"/>
    <x v="475"/>
    <s v="P"/>
    <n v="1"/>
    <x v="1"/>
    <d v="2023-02-03T15:33:00"/>
    <s v="运行"/>
    <s v=""/>
    <s v="结束"/>
    <n v="0"/>
    <x v="0"/>
  </r>
  <r>
    <n v="98029691"/>
    <s v="M050_Machine_ErrorCode"/>
    <s v="Bay58-1A MLB to MLB Carrier Screw 8x"/>
    <n v="1.3319883182729501E+17"/>
    <x v="476"/>
    <s v="P"/>
    <n v="60070922002"/>
    <x v="3"/>
    <d v="2023-02-03T15:33:02"/>
    <s v="报警"/>
    <s v="开始"/>
    <s v=""/>
    <n v="0.2333333354908973"/>
    <x v="0"/>
  </r>
  <r>
    <n v="98029719"/>
    <s v="M050_Machine_ErrorCode"/>
    <s v="Bay58-1A MLB to MLB Carrier Screw 8x"/>
    <n v="1.33198831964522E+17"/>
    <x v="477"/>
    <s v="P"/>
    <n v="1"/>
    <x v="1"/>
    <d v="2023-02-03T15:33:16"/>
    <s v="运行"/>
    <s v=""/>
    <s v="结束"/>
    <n v="0"/>
    <x v="0"/>
  </r>
  <r>
    <n v="98029730"/>
    <s v="M050_Machine_ErrorCode"/>
    <s v="Bay58-1A MLB to MLB Carrier Screw 8x"/>
    <n v="1.3319883200191299E+17"/>
    <x v="478"/>
    <s v="P"/>
    <n v="60070922002"/>
    <x v="3"/>
    <d v="2023-02-03T15:33:20"/>
    <s v="报警"/>
    <s v="开始"/>
    <s v=""/>
    <n v="0.31666666734963655"/>
    <x v="0"/>
  </r>
  <r>
    <n v="98029768"/>
    <s v="M050_Machine_ErrorCode"/>
    <s v="Bay58-3A MLB to MLB Carrier Screw 8x"/>
    <n v="1.3319883219841101E+17"/>
    <x v="479"/>
    <s v="P"/>
    <n v="1"/>
    <x v="1"/>
    <d v="2023-02-03T15:33:39"/>
    <s v="运行"/>
    <s v=""/>
    <s v="结束"/>
    <n v="0"/>
    <x v="0"/>
  </r>
  <r>
    <n v="98029867"/>
    <s v="M050_Machine_ErrorCode"/>
    <s v="Bay58-3A MLB to MLB Carrier Screw 8x"/>
    <n v="1.33198832645874E+17"/>
    <x v="480"/>
    <s v="P"/>
    <n v="60070922002"/>
    <x v="3"/>
    <d v="2023-02-03T15:34:24"/>
    <s v="报警"/>
    <s v="开始"/>
    <s v=""/>
    <n v="1.1500000068917871"/>
    <x v="0"/>
  </r>
  <r>
    <n v="98030020"/>
    <s v="M050_Machine_ErrorCode"/>
    <s v="Bay58-3A MLB to MLB Carrier Screw 8x"/>
    <n v="1.33198833334462E+17"/>
    <x v="481"/>
    <s v="P"/>
    <n v="1"/>
    <x v="1"/>
    <d v="2023-02-03T15:35:33"/>
    <s v="运行"/>
    <s v=""/>
    <s v="结束"/>
    <n v="0"/>
    <x v="0"/>
  </r>
  <r>
    <n v="98030021"/>
    <s v="M050_Machine_ErrorCode"/>
    <s v="Bay58-1A MLB to MLB Carrier Screw 8x"/>
    <n v="1.3319883333824099E+17"/>
    <x v="481"/>
    <s v="P"/>
    <n v="1"/>
    <x v="1"/>
    <d v="2023-02-03T15:35:33"/>
    <s v="运行"/>
    <s v=""/>
    <s v="结束"/>
    <n v="0"/>
    <x v="0"/>
  </r>
  <r>
    <n v="98030046"/>
    <s v="M050_Machine_ErrorCode"/>
    <s v="Bay58-3A MLB to MLB Carrier Screw 8x"/>
    <n v="1.3319883347379901E+17"/>
    <x v="482"/>
    <s v="P"/>
    <n v="60070922002"/>
    <x v="3"/>
    <d v="2023-02-03T15:35:47"/>
    <s v="报警"/>
    <s v="开始"/>
    <s v=""/>
    <n v="0.71666666655801237"/>
    <x v="0"/>
  </r>
  <r>
    <n v="98030152"/>
    <s v="M050_Machine_ErrorCode"/>
    <s v="Bay58-1A MLB to MLB Carrier Screw 8x"/>
    <n v="1.33198833903584E+17"/>
    <x v="483"/>
    <s v="P"/>
    <n v="1"/>
    <x v="1"/>
    <d v="2023-02-03T15:36:30"/>
    <s v="运行"/>
    <s v=""/>
    <s v="结束"/>
    <n v="0"/>
    <x v="0"/>
  </r>
  <r>
    <n v="98030673"/>
    <s v="M050_Machine_ErrorCode"/>
    <s v="Bay58-3A MLB to MLB Carrier Screw 8x"/>
    <n v="1.3319883626896099E+17"/>
    <x v="484"/>
    <s v="P"/>
    <n v="1"/>
    <x v="1"/>
    <d v="2023-02-03T15:40:26"/>
    <s v="运行"/>
    <s v=""/>
    <s v="结束"/>
    <n v="0"/>
    <x v="0"/>
  </r>
  <r>
    <n v="98030773"/>
    <s v="M050_Machine_ErrorCode"/>
    <s v="Bay58-3A MLB to MLB Carrier Screw 8x"/>
    <n v="1.33198836762162E+17"/>
    <x v="485"/>
    <s v="P"/>
    <n v="60070922002"/>
    <x v="3"/>
    <d v="2023-02-03T15:41:16"/>
    <s v="报警"/>
    <s v="开始"/>
    <s v=""/>
    <n v="0.45000000041909516"/>
    <x v="0"/>
  </r>
  <r>
    <n v="98030841"/>
    <s v="M050_Machine_ErrorCode"/>
    <s v="Bay58-3A MLB to MLB Carrier Screw 8x"/>
    <n v="1.3319883703542099E+17"/>
    <x v="486"/>
    <s v="P"/>
    <n v="1"/>
    <x v="1"/>
    <d v="2023-02-03T15:41:43"/>
    <s v="运行"/>
    <s v=""/>
    <s v="结束"/>
    <n v="0"/>
    <x v="0"/>
  </r>
  <r>
    <n v="98030856"/>
    <s v="M050_Machine_ErrorCode"/>
    <s v="Bay58-1A MLB to MLB Carrier Screw 8x"/>
    <n v="1.3319883709013299E+17"/>
    <x v="487"/>
    <s v="P"/>
    <n v="80010922001"/>
    <x v="5"/>
    <d v="2023-02-03T15:41:49"/>
    <s v="报警"/>
    <s v="开始"/>
    <s v=""/>
    <n v="0.20000000484287739"/>
    <x v="0"/>
  </r>
  <r>
    <n v="98030881"/>
    <s v="M050_Machine_ErrorCode"/>
    <s v="Bay58-1A MLB to MLB Carrier Screw 8x"/>
    <n v="1.3319883721966099E+17"/>
    <x v="488"/>
    <s v="P"/>
    <n v="1"/>
    <x v="1"/>
    <d v="2023-02-03T15:42:01"/>
    <s v="运行"/>
    <s v=""/>
    <s v="结束"/>
    <n v="0"/>
    <x v="0"/>
  </r>
  <r>
    <n v="98030903"/>
    <s v="M050_Machine_ErrorCode"/>
    <s v="Bay58-3A MLB to MLB Carrier Screw 8x"/>
    <n v="1.3319883734402499E+17"/>
    <x v="489"/>
    <s v="P"/>
    <n v="60070922002"/>
    <x v="3"/>
    <d v="2023-02-03T15:42:14"/>
    <s v="报警"/>
    <s v="开始"/>
    <s v=""/>
    <n v="1.9666666653938591"/>
    <x v="0"/>
  </r>
  <r>
    <n v="98031159"/>
    <s v="M050_Machine_ErrorCode"/>
    <s v="Bay58-3A MLB to MLB Carrier Screw 8x"/>
    <n v="1.33198838526352E+17"/>
    <x v="490"/>
    <s v="P"/>
    <n v="1"/>
    <x v="1"/>
    <d v="2023-02-03T15:44:12"/>
    <s v="运行"/>
    <s v=""/>
    <s v="结束"/>
    <n v="0"/>
    <x v="0"/>
  </r>
  <r>
    <n v="98031204"/>
    <s v="M050_Machine_ErrorCode"/>
    <s v="Bay58-3A MLB to MLB Carrier Screw 8x"/>
    <n v="1.3319883873736701E+17"/>
    <x v="491"/>
    <s v="P"/>
    <n v="60070922002"/>
    <x v="3"/>
    <d v="2023-02-03T15:44:33"/>
    <s v="报警"/>
    <s v="开始"/>
    <s v=""/>
    <n v="0.90000000083819032"/>
    <x v="0"/>
  </r>
  <r>
    <n v="98031367"/>
    <s v="M050_Machine_ErrorCode"/>
    <s v="Bay58-3A MLB to MLB Carrier Screw 8x"/>
    <n v="1.3319883927659501E+17"/>
    <x v="492"/>
    <s v="P"/>
    <n v="1"/>
    <x v="1"/>
    <d v="2023-02-03T15:45:27"/>
    <s v="运行"/>
    <s v=""/>
    <s v="结束"/>
    <n v="0"/>
    <x v="0"/>
  </r>
  <r>
    <n v="98031380"/>
    <s v="M050_Machine_ErrorCode"/>
    <s v="Bay58-3A MLB to MLB Carrier Screw 8x"/>
    <n v="1.3319883932819699E+17"/>
    <x v="493"/>
    <s v="P"/>
    <n v="60070922002"/>
    <x v="3"/>
    <d v="2023-02-03T15:45:32"/>
    <s v="报警"/>
    <s v="开始"/>
    <s v=""/>
    <n v="0.11666666250675917"/>
    <x v="0"/>
  </r>
  <r>
    <n v="98031390"/>
    <s v="M050_Machine_ErrorCode"/>
    <s v="Bay58-3A MLB to MLB Carrier Screw 8x"/>
    <n v="1.3319883939546701E+17"/>
    <x v="494"/>
    <s v="P"/>
    <n v="1"/>
    <x v="1"/>
    <d v="2023-02-03T15:45:39"/>
    <s v="运行"/>
    <s v=""/>
    <s v="结束"/>
    <n v="0"/>
    <x v="0"/>
  </r>
  <r>
    <n v="98031391"/>
    <s v="M050_Machine_ErrorCode"/>
    <s v="Bay58-3A MLB to MLB Carrier Screw 8x"/>
    <n v="1.33198839426514E+17"/>
    <x v="495"/>
    <s v="P"/>
    <n v="60070922002"/>
    <x v="3"/>
    <d v="2023-02-03T15:45:42"/>
    <s v="报警"/>
    <s v="开始"/>
    <s v=""/>
    <n v="0.39999999920837581"/>
    <x v="0"/>
  </r>
  <r>
    <n v="98031484"/>
    <s v="M050_Machine_ErrorCode"/>
    <s v="Bay58-1A MLB to MLB Carrier Screw 8x"/>
    <n v="1.33198839660318E+17"/>
    <x v="496"/>
    <s v="P"/>
    <n v="1"/>
    <x v="1"/>
    <d v="2023-02-03T15:46:06"/>
    <s v="运行"/>
    <s v=""/>
    <s v="结束"/>
    <n v="0"/>
    <x v="0"/>
  </r>
  <r>
    <n v="98031519"/>
    <s v="M050_Machine_ErrorCode"/>
    <s v="Bay58-3A MLB to MLB Carrier Screw 8x"/>
    <n v="1.3319883982288301E+17"/>
    <x v="497"/>
    <s v="P"/>
    <n v="1"/>
    <x v="1"/>
    <d v="2023-02-03T15:46:22"/>
    <s v="运行"/>
    <s v=""/>
    <s v="结束"/>
    <n v="0"/>
    <x v="0"/>
  </r>
  <r>
    <n v="98031541"/>
    <s v="M050_Machine_ErrorCode"/>
    <s v="Bay58-3A MLB to MLB Carrier Screw 8x"/>
    <n v="1.33198839967058E+17"/>
    <x v="498"/>
    <s v="P"/>
    <n v="60070922002"/>
    <x v="3"/>
    <d v="2023-02-03T15:46:36"/>
    <s v="报警"/>
    <s v="开始"/>
    <s v=""/>
    <n v="0.93333333148621023"/>
    <x v="0"/>
  </r>
  <r>
    <n v="98031654"/>
    <s v="M050_Machine_ErrorCode"/>
    <s v="Bay58-3A MLB to MLB Carrier Screw 8x"/>
    <n v="1.3319884052728899E+17"/>
    <x v="499"/>
    <s v="P"/>
    <n v="1"/>
    <x v="1"/>
    <d v="2023-02-03T15:47:32"/>
    <s v="运行"/>
    <s v=""/>
    <s v="结束"/>
    <n v="0"/>
    <x v="0"/>
  </r>
  <r>
    <n v="98031663"/>
    <s v="M050_Machine_ErrorCode"/>
    <s v="Bay58-3A MLB to MLB Carrier Screw 8x"/>
    <n v="1.33198840563532E+17"/>
    <x v="500"/>
    <s v="P"/>
    <n v="60070922002"/>
    <x v="3"/>
    <d v="2023-02-03T15:47:36"/>
    <s v="报警"/>
    <s v="开始"/>
    <s v=""/>
    <n v="0.7333333371207118"/>
    <x v="0"/>
  </r>
  <r>
    <n v="98031749"/>
    <s v="M050_Machine_ErrorCode"/>
    <s v="Bay58-3A MLB to MLB Carrier Screw 8x"/>
    <n v="1.33198841000184E+17"/>
    <x v="501"/>
    <s v="P"/>
    <n v="1"/>
    <x v="1"/>
    <d v="2023-02-03T15:48:20"/>
    <s v="运行"/>
    <s v=""/>
    <s v="结束"/>
    <n v="0"/>
    <x v="0"/>
  </r>
  <r>
    <n v="98031776"/>
    <s v="M050_Machine_ErrorCode"/>
    <s v="Bay58-3A MLB to MLB Carrier Screw 8x"/>
    <n v="1.33198841092866E+17"/>
    <x v="502"/>
    <s v="P"/>
    <n v="60070922002"/>
    <x v="3"/>
    <d v="2023-02-03T15:48:29"/>
    <s v="报警"/>
    <s v="开始"/>
    <s v=""/>
    <n v="0.58333333348855376"/>
    <x v="0"/>
  </r>
  <r>
    <n v="98031834"/>
    <s v="M050_Machine_ErrorCode"/>
    <s v="Bay58-3A MLB to MLB Carrier Screw 8x"/>
    <n v="1.33198841443198E+17"/>
    <x v="503"/>
    <s v="P"/>
    <n v="1"/>
    <x v="1"/>
    <d v="2023-02-03T15:49:04"/>
    <s v="运行"/>
    <s v=""/>
    <s v="结束"/>
    <n v="0"/>
    <x v="0"/>
  </r>
  <r>
    <n v="98031908"/>
    <s v="M050_Machine_ErrorCode"/>
    <s v="Bay58-3A MLB to MLB Carrier Screw 8x"/>
    <n v="1.3319884180314499E+17"/>
    <x v="504"/>
    <s v="P"/>
    <n v="60070922002"/>
    <x v="3"/>
    <d v="2023-02-03T15:49:40"/>
    <s v="报警"/>
    <s v="开始"/>
    <s v=""/>
    <n v="0.95000000204890966"/>
    <x v="0"/>
  </r>
  <r>
    <n v="98032028"/>
    <s v="M050_Machine_ErrorCode"/>
    <s v="Bay58-3A MLB to MLB Carrier Screw 8x"/>
    <n v="1.3319884237885501E+17"/>
    <x v="505"/>
    <s v="P"/>
    <n v="1"/>
    <x v="1"/>
    <d v="2023-02-03T15:50:37"/>
    <s v="运行"/>
    <s v=""/>
    <s v="结束"/>
    <n v="0"/>
    <x v="0"/>
  </r>
  <r>
    <n v="98032384"/>
    <s v="M050_Machine_ErrorCode"/>
    <s v="Bay58-3A MLB to MLB Carrier Screw 8x"/>
    <n v="1.3319884406982099E+17"/>
    <x v="506"/>
    <s v="P"/>
    <n v="60070922002"/>
    <x v="3"/>
    <d v="2023-02-03T15:53:26"/>
    <s v="报警"/>
    <s v="开始"/>
    <s v=""/>
    <n v="3.9166666602250189"/>
    <x v="0"/>
  </r>
  <r>
    <n v="98032937"/>
    <s v="M050_Machine_ErrorCode"/>
    <s v="Bay58-1A MLB to MLB Carrier Screw 8x"/>
    <n v="1.3319884641016899E+17"/>
    <x v="507"/>
    <s v="P"/>
    <n v="1"/>
    <x v="1"/>
    <d v="2023-02-03T15:57:21"/>
    <s v="运行"/>
    <s v=""/>
    <s v="结束"/>
    <n v="0"/>
    <x v="0"/>
  </r>
  <r>
    <n v="98032974"/>
    <s v="M050_Machine_ErrorCode"/>
    <s v="Bay58-3A MLB to MLB Carrier Screw 8x"/>
    <n v="1.33198846566092E+17"/>
    <x v="508"/>
    <s v="P"/>
    <n v="1"/>
    <x v="1"/>
    <d v="2023-02-03T15:57:36"/>
    <s v="运行"/>
    <s v=""/>
    <s v="结束"/>
    <n v="0"/>
    <x v="0"/>
  </r>
  <r>
    <n v="98032984"/>
    <s v="M050_Machine_ErrorCode"/>
    <s v="Bay58-3A MLB to MLB Carrier Screw 8x"/>
    <n v="1.33198846602484E+17"/>
    <x v="509"/>
    <s v="P"/>
    <n v="60070922002"/>
    <x v="3"/>
    <d v="2023-02-03T15:57:40"/>
    <s v="报警"/>
    <s v="开始"/>
    <s v=""/>
    <n v="1.2500000093132257"/>
    <x v="0"/>
  </r>
  <r>
    <n v="98033179"/>
    <s v="M050_Machine_ErrorCode"/>
    <s v="Bay58-3A MLB to MLB Carrier Screw 8x"/>
    <n v="1.3319884735814301E+17"/>
    <x v="510"/>
    <s v="P"/>
    <n v="1"/>
    <x v="1"/>
    <d v="2023-02-03T15:58:55"/>
    <s v="运行"/>
    <s v=""/>
    <s v="结束"/>
    <n v="0"/>
    <x v="0"/>
  </r>
  <r>
    <n v="98033292"/>
    <s v="M050_Machine_ErrorCode"/>
    <s v="Bay58-3A MLB to MLB Carrier Screw 8x"/>
    <n v="1.33198847820964E+17"/>
    <x v="511"/>
    <s v="P"/>
    <n v="60070922002"/>
    <x v="3"/>
    <d v="2023-02-03T15:59:42"/>
    <s v="报警"/>
    <s v="开始"/>
    <s v=""/>
    <n v="1.1666666669771075"/>
    <x v="0"/>
  </r>
  <r>
    <n v="98033450"/>
    <s v="M050_Machine_ErrorCode"/>
    <s v="Bay58-3A MLB to MLB Carrier Screw 8x"/>
    <n v="1.33198848527284E+17"/>
    <x v="512"/>
    <s v="P"/>
    <n v="1"/>
    <x v="1"/>
    <d v="2023-02-03T16:00:52"/>
    <s v="运行"/>
    <s v=""/>
    <s v="结束"/>
    <n v="0"/>
    <x v="0"/>
  </r>
  <r>
    <n v="98033545"/>
    <s v="M050_Machine_ErrorCode"/>
    <s v="Bay58-3A MLB to MLB Carrier Screw 8x"/>
    <n v="1.3319884901052099E+17"/>
    <x v="513"/>
    <s v="P"/>
    <n v="60070922002"/>
    <x v="3"/>
    <d v="2023-02-03T16:01:41"/>
    <s v="报警"/>
    <s v="开始"/>
    <s v=""/>
    <n v="2.3166666633915156"/>
    <x v="0"/>
  </r>
  <r>
    <n v="98033809"/>
    <s v="M050_Machine_ErrorCode"/>
    <s v="Bay58-3A MLB to MLB Carrier Screw 8x"/>
    <n v="1.33198850403384E+17"/>
    <x v="514"/>
    <s v="P"/>
    <n v="1"/>
    <x v="1"/>
    <d v="2023-02-03T16:04:00"/>
    <s v="运行"/>
    <s v=""/>
    <s v="结束"/>
    <n v="0"/>
    <x v="0"/>
  </r>
  <r>
    <n v="98033818"/>
    <s v="M050_Machine_ErrorCode"/>
    <s v="Bay58-3A MLB to MLB Carrier Screw 8x"/>
    <n v="1.3319885042942499E+17"/>
    <x v="515"/>
    <s v="P"/>
    <n v="60070922006"/>
    <x v="14"/>
    <d v="2023-02-03T16:04:02"/>
    <s v="报警"/>
    <s v="开始"/>
    <s v=""/>
    <n v="0.2333333354908973"/>
    <x v="0"/>
  </r>
  <r>
    <n v="98033835"/>
    <s v="M050_Machine_ErrorCode"/>
    <s v="Bay58-3A MLB to MLB Carrier Screw 8x"/>
    <n v="1.3319885056839299E+17"/>
    <x v="516"/>
    <s v="P"/>
    <n v="1"/>
    <x v="1"/>
    <d v="2023-02-03T16:04:16"/>
    <s v="运行"/>
    <s v=""/>
    <s v="结束"/>
    <n v="0"/>
    <x v="0"/>
  </r>
  <r>
    <n v="98033844"/>
    <s v="M050_Machine_ErrorCode"/>
    <s v="Bay58-3A MLB to MLB Carrier Screw 8x"/>
    <n v="1.3319885062003501E+17"/>
    <x v="517"/>
    <s v="P"/>
    <n v="60070922002"/>
    <x v="3"/>
    <d v="2023-02-03T16:04:22"/>
    <s v="报警"/>
    <s v="开始"/>
    <s v=""/>
    <n v="0.46666666050441563"/>
    <x v="0"/>
  </r>
  <r>
    <n v="98033890"/>
    <s v="M050_Machine_ErrorCode"/>
    <s v="Bay58-3A MLB to MLB Carrier Screw 8x"/>
    <n v="1.3319885090330701E+17"/>
    <x v="518"/>
    <s v="P"/>
    <n v="1"/>
    <x v="1"/>
    <d v="2023-02-03T16:04:50"/>
    <s v="运行"/>
    <s v=""/>
    <s v="结束"/>
    <n v="0"/>
    <x v="0"/>
  </r>
  <r>
    <n v="98034335"/>
    <s v="M050_Machine_ErrorCode"/>
    <s v="Bay58-1A MLB to MLB Carrier Screw 8x"/>
    <n v="1.33198853164792E+17"/>
    <x v="519"/>
    <s v="P"/>
    <n v="1"/>
    <x v="1"/>
    <d v="2023-02-03T16:08:36"/>
    <s v="运行"/>
    <s v=""/>
    <s v="结束"/>
    <n v="0"/>
    <x v="0"/>
  </r>
  <r>
    <n v="98035242"/>
    <s v="M050_Machine_ErrorCode"/>
    <s v="Bay58-1A MLB to MLB Carrier Screw 8x"/>
    <n v="1.3319885992183101E+17"/>
    <x v="520"/>
    <s v="P"/>
    <n v="1"/>
    <x v="1"/>
    <d v="2023-02-03T16:19:52"/>
    <s v="运行"/>
    <s v=""/>
    <s v="结束"/>
    <n v="0"/>
    <x v="0"/>
  </r>
  <r>
    <n v="98035482"/>
    <s v="M050_Machine_ErrorCode"/>
    <s v="Bay58-3A MLB to MLB Carrier Screw 8x"/>
    <n v="1.33198864634064E+17"/>
    <x v="521"/>
    <s v="P"/>
    <n v="60070922002"/>
    <x v="3"/>
    <d v="2023-02-03T16:27:43"/>
    <s v="报警"/>
    <s v="开始"/>
    <s v=""/>
    <n v="33.149999995948747"/>
    <x v="0"/>
  </r>
  <r>
    <n v="98035965"/>
    <s v="M050_Machine_ErrorCode"/>
    <s v="Bay58-1A MLB to MLB Carrier Screw 8x"/>
    <n v="1.3319888452293101E+17"/>
    <x v="522"/>
    <s v="P"/>
    <n v="1"/>
    <x v="1"/>
    <d v="2023-02-03T17:00:52"/>
    <s v="运行"/>
    <s v=""/>
    <s v="结束"/>
    <n v="0"/>
    <x v="0"/>
  </r>
  <r>
    <n v="98037001"/>
    <s v="M050_Machine_ErrorCode"/>
    <s v="Bay58-1A MLB to MLB Carrier Screw 8x"/>
    <n v="1.33198891292888E+17"/>
    <x v="523"/>
    <s v="P"/>
    <n v="1"/>
    <x v="1"/>
    <d v="2023-02-03T17:12:09"/>
    <s v="运行"/>
    <s v=""/>
    <s v="结束"/>
    <n v="0"/>
    <x v="0"/>
  </r>
  <r>
    <n v="98038366"/>
    <s v="M050_Machine_ErrorCode"/>
    <s v="Bay58-1A MLB to MLB Carrier Screw 8x"/>
    <n v="1.33198898023122E+17"/>
    <x v="524"/>
    <s v="P"/>
    <n v="1"/>
    <x v="1"/>
    <d v="2023-02-03T17:23:22"/>
    <s v="运行"/>
    <s v=""/>
    <s v="结束"/>
    <n v="0"/>
    <x v="0"/>
  </r>
  <r>
    <n v="98039596"/>
    <s v="M050_Machine_ErrorCode"/>
    <s v="Bay58-1A MLB to MLB Carrier Screw 8x"/>
    <n v="1.3319890476768899E+17"/>
    <x v="525"/>
    <s v="P"/>
    <n v="1"/>
    <x v="1"/>
    <d v="2023-02-03T17:34:36"/>
    <s v="运行"/>
    <s v=""/>
    <s v="结束"/>
    <n v="0"/>
    <x v="0"/>
  </r>
  <r>
    <n v="98040693"/>
    <s v="M050_Machine_ErrorCode"/>
    <s v="Bay58-1A MLB to MLB Carrier Screw 8x"/>
    <n v="1.33198911511978E+17"/>
    <x v="526"/>
    <s v="P"/>
    <n v="1"/>
    <x v="1"/>
    <d v="2023-02-03T17:45:51"/>
    <s v="运行"/>
    <s v=""/>
    <s v="结束"/>
    <n v="0"/>
    <x v="0"/>
  </r>
  <r>
    <n v="98041680"/>
    <s v="M050_Machine_ErrorCode"/>
    <s v="Bay58-1A MLB to MLB Carrier Screw 8x"/>
    <n v="1.33198918163148E+17"/>
    <x v="527"/>
    <s v="P"/>
    <n v="60030922003"/>
    <x v="10"/>
    <d v="2023-02-03T17:56:56"/>
    <s v="提醒"/>
    <s v="开始"/>
    <s v=""/>
    <n v="0.63333333469927311"/>
    <x v="0"/>
  </r>
  <r>
    <n v="98041736"/>
    <s v="M050_Machine_ErrorCode"/>
    <s v="Bay58-1A MLB to MLB Carrier Screw 8x"/>
    <n v="1.3319891854033299E+17"/>
    <x v="528"/>
    <s v="P"/>
    <n v="1"/>
    <x v="1"/>
    <d v="2023-02-03T17:57:34"/>
    <s v="运行"/>
    <s v=""/>
    <s v="结束"/>
    <n v="0"/>
    <x v="0"/>
  </r>
  <r>
    <n v="98042963"/>
    <s v="M050_Machine_ErrorCode"/>
    <s v="Bay58-1A MLB to MLB Carrier Screw 8x"/>
    <n v="1.33198925282552E+17"/>
    <x v="529"/>
    <s v="P"/>
    <n v="1"/>
    <x v="1"/>
    <d v="2023-02-03T18:08:48"/>
    <s v="运行"/>
    <s v=""/>
    <s v="结束"/>
    <n v="0"/>
    <x v="0"/>
  </r>
  <r>
    <n v="98044118"/>
    <s v="M050_Machine_ErrorCode"/>
    <s v="Bay58-1A MLB to MLB Carrier Screw 8x"/>
    <n v="1.3319893140656499E+17"/>
    <x v="530"/>
    <s v="P"/>
    <n v="60070922002"/>
    <x v="3"/>
    <d v="2023-02-03T18:19:00"/>
    <s v="报警"/>
    <s v="开始"/>
    <s v=""/>
    <n v="0.15000000363215804"/>
    <x v="0"/>
  </r>
  <r>
    <n v="98044143"/>
    <s v="M050_Machine_ErrorCode"/>
    <s v="Bay58-1A MLB to MLB Carrier Screw 8x"/>
    <n v="1.3319893149426099E+17"/>
    <x v="531"/>
    <s v="P"/>
    <n v="1"/>
    <x v="1"/>
    <d v="2023-02-03T18:19:09"/>
    <s v="运行"/>
    <s v=""/>
    <s v="结束"/>
    <n v="0"/>
    <x v="0"/>
  </r>
  <r>
    <n v="98044595"/>
    <s v="M050_Machine_ErrorCode"/>
    <s v="Bay58-1A MLB to MLB Carrier Screw 8x"/>
    <n v="1.33198933490188E+17"/>
    <x v="532"/>
    <s v="P"/>
    <n v="60070922002"/>
    <x v="3"/>
    <d v="2023-02-03T18:22:29"/>
    <s v="报警"/>
    <s v="开始"/>
    <s v=""/>
    <n v="0.10000000242143869"/>
    <x v="0"/>
  </r>
  <r>
    <n v="98044613"/>
    <s v="M050_Machine_ErrorCode"/>
    <s v="Bay58-1A MLB to MLB Carrier Screw 8x"/>
    <n v="1.3319893355966301E+17"/>
    <x v="533"/>
    <s v="P"/>
    <n v="1"/>
    <x v="1"/>
    <d v="2023-02-03T18:22:35"/>
    <s v="运行"/>
    <s v=""/>
    <s v="结束"/>
    <n v="0"/>
    <x v="0"/>
  </r>
  <r>
    <n v="98045044"/>
    <s v="M050_Machine_ErrorCode"/>
    <s v="Bay58-1A MLB to MLB Carrier Screw 8x"/>
    <n v="1.3319893587463901E+17"/>
    <x v="534"/>
    <s v="P"/>
    <n v="60070922002"/>
    <x v="3"/>
    <d v="2023-02-03T18:26:27"/>
    <s v="报警"/>
    <s v="开始"/>
    <s v=""/>
    <n v="0.15000000363215804"/>
    <x v="0"/>
  </r>
  <r>
    <n v="98045062"/>
    <s v="M050_Machine_ErrorCode"/>
    <s v="Bay58-1A MLB to MLB Carrier Screw 8x"/>
    <n v="1.33198935962764E+17"/>
    <x v="535"/>
    <s v="P"/>
    <n v="1"/>
    <x v="1"/>
    <d v="2023-02-03T18:26:36"/>
    <s v="运行"/>
    <s v=""/>
    <s v="结束"/>
    <n v="0"/>
    <x v="0"/>
  </r>
  <r>
    <n v="98045573"/>
    <s v="M050_Machine_ErrorCode"/>
    <s v="Bay58-1A MLB to MLB Carrier Screw 8x"/>
    <n v="1.33198938415392E+17"/>
    <x v="536"/>
    <s v="P"/>
    <n v="60070922002"/>
    <x v="3"/>
    <d v="2023-02-03T18:30:41"/>
    <s v="报警"/>
    <s v="开始"/>
    <s v=""/>
    <n v="0.4666666709817946"/>
    <x v="0"/>
  </r>
  <r>
    <n v="98045653"/>
    <s v="M050_Machine_ErrorCode"/>
    <s v="Bay58-1A MLB to MLB Carrier Screw 8x"/>
    <n v="1.33198938694048E+17"/>
    <x v="537"/>
    <s v="P"/>
    <n v="1"/>
    <x v="1"/>
    <d v="2023-02-03T18:31:09"/>
    <s v="运行"/>
    <s v=""/>
    <s v="结束"/>
    <n v="0"/>
    <x v="0"/>
  </r>
  <r>
    <n v="98045679"/>
    <s v="M050_Machine_ErrorCode"/>
    <s v="Bay58-1A MLB to MLB Carrier Screw 8x"/>
    <n v="1.33198938816572E+17"/>
    <x v="538"/>
    <s v="P"/>
    <n v="60070922002"/>
    <x v="3"/>
    <d v="2023-02-03T18:31:21"/>
    <s v="报警"/>
    <s v="开始"/>
    <s v=""/>
    <n v="0.26666666613891721"/>
    <x v="0"/>
  </r>
  <r>
    <n v="98045723"/>
    <s v="M050_Machine_ErrorCode"/>
    <s v="Bay58-1A MLB to MLB Carrier Screw 8x"/>
    <n v="1.3319893897112899E+17"/>
    <x v="539"/>
    <s v="P"/>
    <n v="1"/>
    <x v="1"/>
    <d v="2023-02-03T18:31:37"/>
    <s v="运行"/>
    <s v=""/>
    <s v="结束"/>
    <n v="0"/>
    <x v="0"/>
  </r>
  <r>
    <n v="98046549"/>
    <s v="M050_Machine_ErrorCode"/>
    <s v="Bay58-1A MLB to MLB Carrier Screw 8x"/>
    <n v="1.3319894270984499E+17"/>
    <x v="540"/>
    <s v="P"/>
    <n v="60070922002"/>
    <x v="3"/>
    <d v="2023-02-03T18:37:50"/>
    <s v="报警"/>
    <s v="开始"/>
    <s v=""/>
    <n v="0.11666666250675917"/>
    <x v="0"/>
  </r>
  <r>
    <n v="98046560"/>
    <s v="M050_Machine_ErrorCode"/>
    <s v="Bay58-1A MLB to MLB Carrier Screw 8x"/>
    <n v="1.3319894277360499E+17"/>
    <x v="541"/>
    <s v="P"/>
    <n v="1"/>
    <x v="1"/>
    <d v="2023-02-03T18:37:57"/>
    <s v="运行"/>
    <s v=""/>
    <s v="结束"/>
    <n v="0"/>
    <x v="0"/>
  </r>
  <r>
    <n v="98046936"/>
    <s v="M050_Machine_ErrorCode"/>
    <s v="Bay58-1A MLB to MLB Carrier Screw 8x"/>
    <n v="1.33198944667472E+17"/>
    <x v="542"/>
    <s v="P"/>
    <n v="60030922003"/>
    <x v="10"/>
    <d v="2023-02-03T18:41:06"/>
    <s v="提醒"/>
    <s v="开始"/>
    <s v=""/>
    <n v="0.4666666709817946"/>
    <x v="0"/>
  </r>
  <r>
    <n v="98047016"/>
    <s v="M050_Machine_ErrorCode"/>
    <s v="Bay58-1A MLB to MLB Carrier Screw 8x"/>
    <n v="1.33198944948632E+17"/>
    <x v="543"/>
    <s v="P"/>
    <n v="1"/>
    <x v="1"/>
    <d v="2023-02-03T18:41:34"/>
    <s v="运行"/>
    <s v=""/>
    <s v="结束"/>
    <n v="0"/>
    <x v="0"/>
  </r>
  <r>
    <n v="98047294"/>
    <s v="M050_Machine_ErrorCode"/>
    <s v="Bay58-1A MLB to MLB Carrier Screw 8x"/>
    <n v="1.33198946278444E+17"/>
    <x v="544"/>
    <s v="P"/>
    <n v="60070922002"/>
    <x v="3"/>
    <d v="2023-02-03T18:43:47"/>
    <s v="报警"/>
    <s v="开始"/>
    <s v=""/>
    <n v="0.15000000363215804"/>
    <x v="0"/>
  </r>
  <r>
    <n v="98047317"/>
    <s v="M050_Machine_ErrorCode"/>
    <s v="Bay58-1A MLB to MLB Carrier Screw 8x"/>
    <n v="1.3319894636038499E+17"/>
    <x v="545"/>
    <s v="P"/>
    <n v="1"/>
    <x v="1"/>
    <d v="2023-02-03T18:43:56"/>
    <s v="运行"/>
    <s v=""/>
    <s v="结束"/>
    <n v="0"/>
    <x v="0"/>
  </r>
  <r>
    <n v="98048392"/>
    <s v="M050_Machine_ErrorCode"/>
    <s v="Bay58-1A MLB to MLB Carrier Screw 8x"/>
    <n v="1.3319895308184701E+17"/>
    <x v="546"/>
    <s v="P"/>
    <n v="1"/>
    <x v="1"/>
    <d v="2023-02-03T18:55:08"/>
    <s v="运行"/>
    <s v=""/>
    <s v="结束"/>
    <n v="0"/>
    <x v="0"/>
  </r>
  <r>
    <n v="98048565"/>
    <s v="M050_Machine_ErrorCode"/>
    <s v="Bay58-1A MLB to MLB Carrier Screw 8x"/>
    <n v="1.3319895461992099E+17"/>
    <x v="547"/>
    <s v="P"/>
    <n v="60070922002"/>
    <x v="3"/>
    <d v="2023-02-03T18:57:41"/>
    <s v="报警"/>
    <s v="开始"/>
    <s v=""/>
    <n v="0.39999999920837581"/>
    <x v="0"/>
  </r>
  <r>
    <n v="98048588"/>
    <s v="M050_Machine_ErrorCode"/>
    <s v="Bay58-1A MLB to MLB Carrier Screw 8x"/>
    <n v="1.33198954858106E+17"/>
    <x v="548"/>
    <s v="P"/>
    <n v="1"/>
    <x v="1"/>
    <d v="2023-02-03T18:58:05"/>
    <s v="运行"/>
    <s v=""/>
    <s v="结束"/>
    <n v="0"/>
    <x v="0"/>
  </r>
  <r>
    <n v="98048638"/>
    <s v="M050_Machine_ErrorCode"/>
    <s v="Bay58-1A MLB to MLB Carrier Screw 8x"/>
    <n v="1.3319895536874301E+17"/>
    <x v="549"/>
    <s v="P"/>
    <n v="60070922002"/>
    <x v="3"/>
    <d v="2023-02-03T18:58:56"/>
    <s v="报警"/>
    <s v="开始"/>
    <s v=""/>
    <n v="0.28333333670161664"/>
    <x v="0"/>
  </r>
  <r>
    <n v="98048651"/>
    <s v="M050_Machine_ErrorCode"/>
    <s v="Bay58-1A MLB to MLB Carrier Screw 8x"/>
    <n v="1.33198955535448E+17"/>
    <x v="550"/>
    <s v="P"/>
    <n v="1"/>
    <x v="1"/>
    <d v="2023-02-03T18:59:13"/>
    <s v="运行"/>
    <s v=""/>
    <s v="结束"/>
    <n v="0"/>
    <x v="0"/>
  </r>
  <r>
    <n v="98048681"/>
    <s v="M050_Machine_ErrorCode"/>
    <s v="Bay58-1A MLB to MLB Carrier Screw 8x"/>
    <n v="1.3319895583167699E+17"/>
    <x v="551"/>
    <s v="P"/>
    <n v="60070922002"/>
    <x v="3"/>
    <d v="2023-02-03T18:59:43"/>
    <s v="报警"/>
    <s v="开始"/>
    <s v=""/>
    <n v="0.16666666371747851"/>
    <x v="0"/>
  </r>
  <r>
    <n v="98048691"/>
    <s v="M050_Machine_ErrorCode"/>
    <s v="Bay58-1A MLB to MLB Carrier Screw 8x"/>
    <n v="1.3319895593291699E+17"/>
    <x v="552"/>
    <s v="P"/>
    <n v="1"/>
    <x v="1"/>
    <d v="2023-02-03T18:59:53"/>
    <s v="运行"/>
    <s v=""/>
    <s v="结束"/>
    <n v="0"/>
    <x v="0"/>
  </r>
  <r>
    <n v="98048708"/>
    <s v="M050_Machine_ErrorCode"/>
    <s v="Bay58-1A MLB to MLB Carrier Screw 8x"/>
    <n v="1.3319895598401E+17"/>
    <x v="553"/>
    <s v="P"/>
    <n v="60070922002"/>
    <x v="3"/>
    <d v="2023-02-03T18:59:58"/>
    <s v="报警"/>
    <s v="开始"/>
    <s v=""/>
    <n v="0.16666666371747851"/>
    <x v="0"/>
  </r>
  <r>
    <n v="98048720"/>
    <s v="M050_Machine_ErrorCode"/>
    <s v="Bay58-1A MLB to MLB Carrier Screw 8x"/>
    <n v="1.3319895608339501E+17"/>
    <x v="554"/>
    <s v="P"/>
    <n v="1"/>
    <x v="1"/>
    <d v="2023-02-03T19:00:08"/>
    <s v="运行"/>
    <s v=""/>
    <s v="结束"/>
    <n v="0"/>
    <x v="0"/>
  </r>
  <r>
    <n v="98050467"/>
    <s v="M050_Machine_ErrorCode"/>
    <s v="Bay58-3A MLB to MLB Carrier Screw 8x"/>
    <n v="1.33199436240668E+17"/>
    <x v="555"/>
    <s v="P"/>
    <n v="60070922002"/>
    <x v="3"/>
    <d v="2023-02-04T08:20:24"/>
    <s v="报警"/>
    <s v="开始"/>
    <s v=""/>
    <n v="6.666666129603982E-2"/>
    <x v="0"/>
  </r>
  <r>
    <n v="98050469"/>
    <s v="M050_Machine_ErrorCode"/>
    <s v="Bay58-3A MLB to MLB Carrier Screw 8x"/>
    <n v="1.3319943628723299E+17"/>
    <x v="556"/>
    <s v="P"/>
    <n v="1"/>
    <x v="1"/>
    <d v="2023-02-04T08:20:28"/>
    <s v="运行"/>
    <s v=""/>
    <s v="结束"/>
    <n v="0"/>
    <x v="0"/>
  </r>
  <r>
    <n v="98050470"/>
    <s v="M050_Machine_ErrorCode"/>
    <s v="Bay58-3A MLB to MLB Carrier Screw 8x"/>
    <n v="1.3319943629272899E+17"/>
    <x v="557"/>
    <s v="P"/>
    <n v="60070922002"/>
    <x v="3"/>
    <d v="2023-02-04T08:20:29"/>
    <s v="报警"/>
    <s v="开始"/>
    <s v=""/>
    <n v="6.666666129603982E-2"/>
    <x v="0"/>
  </r>
  <r>
    <n v="98050472"/>
    <s v="M050_Machine_ErrorCode"/>
    <s v="Bay58-3A MLB to MLB Carrier Screw 8x"/>
    <n v="1.33199436334846E+17"/>
    <x v="558"/>
    <s v="P"/>
    <n v="1"/>
    <x v="1"/>
    <d v="2023-02-04T08:20:33"/>
    <s v="运行"/>
    <s v=""/>
    <s v="结束"/>
    <n v="0"/>
    <x v="0"/>
  </r>
  <r>
    <n v="98050475"/>
    <s v="M050_Machine_ErrorCode"/>
    <s v="Bay58-3A MLB to MLB Carrier Screw 8x"/>
    <n v="1.3319943636603299E+17"/>
    <x v="559"/>
    <s v="P"/>
    <n v="60070922002"/>
    <x v="3"/>
    <d v="2023-02-04T08:20:36"/>
    <s v="报警"/>
    <s v="开始"/>
    <s v=""/>
    <n v="0.15000000363215804"/>
    <x v="0"/>
  </r>
  <r>
    <n v="98050478"/>
    <s v="M050_Machine_ErrorCode"/>
    <s v="Bay58-3A MLB to MLB Carrier Screw 8x"/>
    <n v="1.3319943645864499E+17"/>
    <x v="560"/>
    <s v="P"/>
    <n v="1"/>
    <x v="1"/>
    <d v="2023-02-04T08:20:45"/>
    <s v="运行"/>
    <s v=""/>
    <s v="结束"/>
    <n v="0"/>
    <x v="0"/>
  </r>
  <r>
    <n v="98050484"/>
    <s v="M050_Machine_ErrorCode"/>
    <s v="Bay58-3A MLB to MLB Carrier Screw 8x"/>
    <n v="1.3319943657693901E+17"/>
    <x v="561"/>
    <s v="P"/>
    <n v="60070922002"/>
    <x v="3"/>
    <d v="2023-02-04T08:20:57"/>
    <s v="报警"/>
    <s v="开始"/>
    <s v=""/>
    <n v="8.3333331858739257E-2"/>
    <x v="0"/>
  </r>
  <r>
    <n v="98050488"/>
    <s v="M050_Machine_ErrorCode"/>
    <s v="Bay58-3A MLB to MLB Carrier Screw 8x"/>
    <n v="1.33199436628502E+17"/>
    <x v="562"/>
    <s v="P"/>
    <n v="1"/>
    <x v="1"/>
    <d v="2023-02-04T08:21:02"/>
    <s v="运行"/>
    <s v=""/>
    <s v="结束"/>
    <n v="0"/>
    <x v="0"/>
  </r>
  <r>
    <n v="98050489"/>
    <s v="M050_Machine_ErrorCode"/>
    <s v="Bay58-3A MLB to MLB Carrier Screw 8x"/>
    <n v="1.33199436638924E+17"/>
    <x v="563"/>
    <s v="P"/>
    <n v="60070922002"/>
    <x v="3"/>
    <d v="2023-02-04T08:21:03"/>
    <s v="报警"/>
    <s v="开始"/>
    <s v=""/>
    <n v="1.2833333294838667"/>
    <x v="0"/>
  </r>
  <r>
    <n v="98050514"/>
    <s v="M050_Machine_ErrorCode"/>
    <s v="Bay58-3A MLB to MLB Carrier Screw 8x"/>
    <n v="1.33199437405166E+17"/>
    <x v="564"/>
    <s v="P"/>
    <n v="1"/>
    <x v="1"/>
    <d v="2023-02-04T08:22:20"/>
    <s v="运行"/>
    <s v=""/>
    <s v="结束"/>
    <n v="0"/>
    <x v="0"/>
  </r>
  <r>
    <n v="98050517"/>
    <s v="M050_Machine_ErrorCode"/>
    <s v="Bay58-3A MLB to MLB Carrier Screw 8x"/>
    <n v="1.3319943744660499E+17"/>
    <x v="565"/>
    <s v="P"/>
    <n v="60070922002"/>
    <x v="3"/>
    <d v="2023-02-04T08:22:24"/>
    <s v="报警"/>
    <s v="开始"/>
    <s v=""/>
    <n v="0.31666666734963655"/>
    <x v="0"/>
  </r>
  <r>
    <n v="98050525"/>
    <s v="M050_Machine_ErrorCode"/>
    <s v="Bay58-3A MLB to MLB Carrier Screw 8x"/>
    <n v="1.3319943763205E+17"/>
    <x v="566"/>
    <s v="P"/>
    <n v="1"/>
    <x v="1"/>
    <d v="2023-02-04T08:22:43"/>
    <s v="运行"/>
    <s v=""/>
    <s v="结束"/>
    <n v="0"/>
    <x v="0"/>
  </r>
  <r>
    <n v="98050564"/>
    <s v="M050_Machine_ErrorCode"/>
    <s v="Bay58-3A MLB to MLB Carrier Screw 8x"/>
    <n v="1.33199438814042E+17"/>
    <x v="567"/>
    <s v="P"/>
    <n v="60070922002"/>
    <x v="3"/>
    <d v="2023-02-04T08:24:41"/>
    <s v="报警"/>
    <s v="开始"/>
    <s v=""/>
    <n v="3.3333333372138441"/>
    <x v="0"/>
  </r>
  <r>
    <n v="98050619"/>
    <s v="M050_Machine_ErrorCode"/>
    <s v="Bay58-3A MLB to MLB Carrier Screw 8x"/>
    <n v="1.3319944081866499E+17"/>
    <x v="568"/>
    <s v="P"/>
    <n v="1"/>
    <x v="1"/>
    <d v="2023-02-04T08:28:01"/>
    <s v="运行"/>
    <s v=""/>
    <s v="结束"/>
    <n v="0"/>
    <x v="0"/>
  </r>
  <r>
    <n v="98050692"/>
    <s v="M050_Machine_ErrorCode"/>
    <s v="Bay58-3A MLB to MLB Carrier Screw 8x"/>
    <n v="1.3319944322836499E+17"/>
    <x v="569"/>
    <s v="P"/>
    <n v="60070922002"/>
    <x v="3"/>
    <d v="2023-02-04T08:32:02"/>
    <s v="报警"/>
    <s v="开始"/>
    <s v=""/>
    <n v="38.399999997345731"/>
    <x v="0"/>
  </r>
  <r>
    <n v="98051418"/>
    <s v="M050_Machine_ErrorCode"/>
    <s v="Bay58-1A MLB to MLB Carrier Screw 8x"/>
    <n v="1.3319946626145901E+17"/>
    <x v="570"/>
    <s v="P"/>
    <n v="1"/>
    <x v="1"/>
    <d v="2023-02-04T09:10:26"/>
    <s v="运行"/>
    <s v=""/>
    <s v="结束"/>
    <n v="0"/>
    <x v="0"/>
  </r>
  <r>
    <n v="98051420"/>
    <s v="M050_Machine_ErrorCode"/>
    <s v="Bay58-1A MLB to MLB Carrier Screw 8x"/>
    <n v="1.33199466356684E+17"/>
    <x v="571"/>
    <s v="P"/>
    <n v="60070922002"/>
    <x v="3"/>
    <d v="2023-02-04T09:10:35"/>
    <s v="报警"/>
    <s v="开始"/>
    <s v=""/>
    <n v="1.5999999968335032"/>
    <x v="0"/>
  </r>
  <r>
    <n v="98051432"/>
    <s v="M050_Machine_ErrorCode"/>
    <s v="Bay58-1A MLB to MLB Carrier Screw 8x"/>
    <n v="1.3319946731012301E+17"/>
    <x v="572"/>
    <s v="P"/>
    <n v="1"/>
    <x v="1"/>
    <d v="2023-02-04T09:12:11"/>
    <s v="运行"/>
    <s v=""/>
    <s v="结束"/>
    <n v="0"/>
    <x v="0"/>
  </r>
  <r>
    <n v="98051433"/>
    <s v="M050_Machine_ErrorCode"/>
    <s v="Bay58-1A MLB to MLB Carrier Screw 8x"/>
    <n v="1.33199467324086E+17"/>
    <x v="573"/>
    <s v="P"/>
    <n v="60070922002"/>
    <x v="3"/>
    <d v="2023-02-04T09:12:12"/>
    <s v="报警"/>
    <s v="开始"/>
    <s v=""/>
    <n v="5.8666666655335575"/>
    <x v="0"/>
  </r>
  <r>
    <n v="98051522"/>
    <s v="M050_Machine_ErrorCode"/>
    <s v="Bay58-1A MLB to MLB Carrier Screw 8x"/>
    <n v="1.3319947084270099E+17"/>
    <x v="574"/>
    <s v="P"/>
    <n v="1"/>
    <x v="1"/>
    <d v="2023-02-04T09:18:04"/>
    <s v="运行"/>
    <s v=""/>
    <s v="结束"/>
    <n v="0"/>
    <x v="0"/>
  </r>
  <r>
    <n v="98051523"/>
    <s v="M050_Machine_ErrorCode"/>
    <s v="Bay58-1A MLB to MLB Carrier Screw 8x"/>
    <n v="1.33199470865958E+17"/>
    <x v="575"/>
    <s v="P"/>
    <n v="60070922002"/>
    <x v="3"/>
    <d v="2023-02-04T09:18:06"/>
    <s v="报警"/>
    <s v="开始"/>
    <s v=""/>
    <n v="0.20000000484287739"/>
    <x v="0"/>
  </r>
  <r>
    <n v="98051525"/>
    <s v="M050_Machine_ErrorCode"/>
    <s v="Bay58-1A MLB to MLB Carrier Screw 8x"/>
    <n v="1.3319947098301501E+17"/>
    <x v="576"/>
    <s v="P"/>
    <n v="1"/>
    <x v="1"/>
    <d v="2023-02-04T09:18:18"/>
    <s v="运行"/>
    <s v=""/>
    <s v="结束"/>
    <n v="0"/>
    <x v="0"/>
  </r>
  <r>
    <n v="98051526"/>
    <s v="M050_Machine_ErrorCode"/>
    <s v="Bay58-1A MLB to MLB Carrier Screw 8x"/>
    <n v="1.3319947099489299E+17"/>
    <x v="577"/>
    <s v="P"/>
    <n v="60070922002"/>
    <x v="3"/>
    <d v="2023-02-04T09:18:19"/>
    <s v="报警"/>
    <s v="开始"/>
    <s v=""/>
    <n v="6.033333339728415"/>
    <x v="0"/>
  </r>
  <r>
    <n v="98051619"/>
    <s v="M050_Machine_ErrorCode"/>
    <s v="Bay58-1A MLB to MLB Carrier Screw 8x"/>
    <n v="1.3319947461374E+17"/>
    <x v="578"/>
    <s v="P"/>
    <n v="1"/>
    <x v="1"/>
    <d v="2023-02-04T09:24:21"/>
    <s v="运行"/>
    <s v=""/>
    <s v="结束"/>
    <n v="0"/>
    <x v="0"/>
  </r>
  <r>
    <n v="98051624"/>
    <s v="M050_Machine_ErrorCode"/>
    <s v="Bay58-1A MLB to MLB Carrier Screw 8x"/>
    <n v="1.3319947475172E+17"/>
    <x v="579"/>
    <s v="P"/>
    <n v="60070922002"/>
    <x v="3"/>
    <d v="2023-02-04T09:24:35"/>
    <s v="报警"/>
    <s v="开始"/>
    <s v=""/>
    <n v="5.9166666667442769"/>
    <x v="0"/>
  </r>
  <r>
    <n v="98051706"/>
    <s v="M050_Machine_ErrorCode"/>
    <s v="Bay58-1A MLB to MLB Carrier Screw 8x"/>
    <n v="1.3319947830076301E+17"/>
    <x v="580"/>
    <s v="P"/>
    <n v="1"/>
    <x v="1"/>
    <d v="2023-02-04T09:30:30"/>
    <s v="运行"/>
    <s v=""/>
    <s v="结束"/>
    <n v="0"/>
    <x v="0"/>
  </r>
  <r>
    <n v="98051712"/>
    <s v="M050_Machine_ErrorCode"/>
    <s v="Bay58-1A MLB to MLB Carrier Screw 8x"/>
    <n v="1.3319947846916301E+17"/>
    <x v="581"/>
    <s v="P"/>
    <n v="60070922002"/>
    <x v="3"/>
    <d v="2023-02-04T09:30:46"/>
    <s v="报警"/>
    <s v="开始"/>
    <s v=""/>
    <n v="0.79999999841675162"/>
    <x v="0"/>
  </r>
  <r>
    <n v="98051724"/>
    <s v="M050_Machine_ErrorCode"/>
    <s v="Bay58-1A MLB to MLB Carrier Screw 8x"/>
    <n v="1.33199478944202E+17"/>
    <x v="582"/>
    <s v="P"/>
    <n v="1"/>
    <x v="1"/>
    <d v="2023-02-04T09:31:34"/>
    <s v="运行"/>
    <s v=""/>
    <s v="结束"/>
    <n v="0"/>
    <x v="0"/>
  </r>
  <r>
    <n v="98051726"/>
    <s v="M050_Machine_ErrorCode"/>
    <s v="Bay58-1A MLB to MLB Carrier Screw 8x"/>
    <n v="1.3319947902327E+17"/>
    <x v="583"/>
    <s v="P"/>
    <n v="60070922002"/>
    <x v="3"/>
    <d v="2023-02-04T09:31:42"/>
    <s v="报警"/>
    <s v="开始"/>
    <s v=""/>
    <n v="1.0333333339076489"/>
    <x v="0"/>
  </r>
  <r>
    <n v="98051741"/>
    <s v="M050_Machine_ErrorCode"/>
    <s v="Bay58-1A MLB to MLB Carrier Screw 8x"/>
    <n v="1.3319947964828701E+17"/>
    <x v="584"/>
    <s v="P"/>
    <n v="1"/>
    <x v="1"/>
    <d v="2023-02-04T09:32:44"/>
    <s v="运行"/>
    <s v=""/>
    <s v="结束"/>
    <n v="0"/>
    <x v="0"/>
  </r>
  <r>
    <n v="98051742"/>
    <s v="M050_Machine_ErrorCode"/>
    <s v="Bay58-1A MLB to MLB Carrier Screw 8x"/>
    <n v="1.33199479666708E+17"/>
    <x v="585"/>
    <s v="P"/>
    <n v="60070922002"/>
    <x v="3"/>
    <d v="2023-02-04T09:32:46"/>
    <s v="报警"/>
    <s v="开始"/>
    <s v=""/>
    <n v="0.33333333791233599"/>
    <x v="0"/>
  </r>
  <r>
    <n v="98051747"/>
    <s v="M050_Machine_ErrorCode"/>
    <s v="Bay58-1A MLB to MLB Carrier Screw 8x"/>
    <n v="1.3319947986581501E+17"/>
    <x v="586"/>
    <s v="P"/>
    <n v="1"/>
    <x v="1"/>
    <d v="2023-02-04T09:33:06"/>
    <s v="运行"/>
    <s v=""/>
    <s v="结束"/>
    <n v="0"/>
    <x v="0"/>
  </r>
  <r>
    <n v="98051750"/>
    <s v="M050_Machine_ErrorCode"/>
    <s v="Bay58-1A MLB to MLB Carrier Screw 8x"/>
    <n v="1.3319947994431501E+17"/>
    <x v="587"/>
    <s v="P"/>
    <n v="60070922002"/>
    <x v="3"/>
    <d v="2023-02-04T09:33:14"/>
    <s v="报警"/>
    <s v="开始"/>
    <s v=""/>
    <n v="0.89999999036081135"/>
    <x v="0"/>
  </r>
  <r>
    <n v="98051764"/>
    <s v="M050_Machine_ErrorCode"/>
    <s v="Bay58-1A MLB to MLB Carrier Screw 8x"/>
    <n v="1.3319948048767101E+17"/>
    <x v="588"/>
    <s v="P"/>
    <n v="1"/>
    <x v="1"/>
    <d v="2023-02-04T09:34:08"/>
    <s v="运行"/>
    <s v=""/>
    <s v="结束"/>
    <n v="0"/>
    <x v="0"/>
  </r>
  <r>
    <n v="98051768"/>
    <s v="M050_Machine_ErrorCode"/>
    <s v="Bay58-1A MLB to MLB Carrier Screw 8x"/>
    <n v="1.33199480654694E+17"/>
    <x v="589"/>
    <s v="P"/>
    <n v="1"/>
    <x v="1"/>
    <d v="2023-02-04T09:34:25"/>
    <s v="运行"/>
    <s v=""/>
    <s v="结束"/>
    <n v="0"/>
    <x v="0"/>
  </r>
  <r>
    <n v="98051772"/>
    <s v="M050_Machine_ErrorCode"/>
    <s v="Bay58-1A MLB to MLB Carrier Screw 8x"/>
    <n v="1.3319948073148899E+17"/>
    <x v="590"/>
    <s v="P"/>
    <n v="60070922002"/>
    <x v="3"/>
    <d v="2023-02-04T09:34:33"/>
    <s v="报警"/>
    <s v="开始"/>
    <s v=""/>
    <n v="0.79999999841675162"/>
    <x v="0"/>
  </r>
  <r>
    <n v="98051784"/>
    <s v="M050_Machine_ErrorCode"/>
    <s v="Bay58-1A MLB to MLB Carrier Screw 8x"/>
    <n v="1.33199481210108E+17"/>
    <x v="591"/>
    <s v="P"/>
    <n v="1"/>
    <x v="1"/>
    <d v="2023-02-04T09:35:21"/>
    <s v="运行"/>
    <s v=""/>
    <s v="结束"/>
    <n v="0"/>
    <x v="0"/>
  </r>
  <r>
    <n v="98051795"/>
    <s v="M050_Machine_ErrorCode"/>
    <s v="Bay58-1A MLB to MLB Carrier Screw 8x"/>
    <n v="1.33199481371656E+17"/>
    <x v="592"/>
    <s v="P"/>
    <n v="60070922002"/>
    <x v="3"/>
    <d v="2023-02-04T09:35:37"/>
    <s v="报警"/>
    <s v="开始"/>
    <s v=""/>
    <n v="0.1333333330694586"/>
    <x v="0"/>
  </r>
  <r>
    <n v="98051806"/>
    <s v="M050_Machine_ErrorCode"/>
    <s v="Bay58-1A MLB to MLB Carrier Screw 8x"/>
    <n v="1.33199481456818E+17"/>
    <x v="593"/>
    <s v="P"/>
    <n v="1"/>
    <x v="1"/>
    <d v="2023-02-04T09:35:45"/>
    <s v="运行"/>
    <s v=""/>
    <s v="结束"/>
    <n v="0"/>
    <x v="0"/>
  </r>
  <r>
    <n v="98051843"/>
    <s v="M050_Machine_ErrorCode"/>
    <s v="Bay58-1A MLB to MLB Carrier Screw 8x"/>
    <n v="1.3319948201302899E+17"/>
    <x v="594"/>
    <s v="P"/>
    <n v="60030922003"/>
    <x v="10"/>
    <d v="2023-02-04T09:36:41"/>
    <s v="提醒"/>
    <s v="开始"/>
    <s v=""/>
    <n v="4.3333333299960941"/>
    <x v="0"/>
  </r>
  <r>
    <n v="98051904"/>
    <s v="M050_Machine_ErrorCode"/>
    <s v="Bay58-1A MLB to MLB Carrier Screw 8x"/>
    <n v="1.3319948461390701E+17"/>
    <x v="595"/>
    <s v="P"/>
    <n v="1"/>
    <x v="1"/>
    <d v="2023-02-04T09:41:01"/>
    <s v="运行"/>
    <s v=""/>
    <s v="结束"/>
    <n v="0"/>
    <x v="0"/>
  </r>
  <r>
    <n v="98051905"/>
    <s v="M050_Machine_ErrorCode"/>
    <s v="Bay58-1A MLB to MLB Carrier Screw 8x"/>
    <n v="1.3319948464606099E+17"/>
    <x v="596"/>
    <s v="P"/>
    <n v="60070922002"/>
    <x v="3"/>
    <d v="2023-02-04T09:41:04"/>
    <s v="报警"/>
    <s v="开始"/>
    <s v=""/>
    <n v="1.4499999932013452"/>
    <x v="0"/>
  </r>
  <r>
    <n v="98051922"/>
    <s v="M050_Machine_ErrorCode"/>
    <s v="Bay58-1A MLB to MLB Carrier Screw 8x"/>
    <n v="1.33199485511046E+17"/>
    <x v="597"/>
    <s v="P"/>
    <n v="1"/>
    <x v="1"/>
    <d v="2023-02-04T09:42:31"/>
    <s v="运行"/>
    <s v=""/>
    <s v="结束"/>
    <n v="0"/>
    <x v="0"/>
  </r>
  <r>
    <n v="98051923"/>
    <s v="M050_Machine_ErrorCode"/>
    <s v="Bay58-1A MLB to MLB Carrier Screw 8x"/>
    <n v="1.3319948554653101E+17"/>
    <x v="598"/>
    <s v="P"/>
    <n v="60070922002"/>
    <x v="3"/>
    <d v="2023-02-04T09:42:34"/>
    <s v="报警"/>
    <s v="开始"/>
    <s v=""/>
    <n v="0.65000000526197255"/>
    <x v="0"/>
  </r>
  <r>
    <n v="98051934"/>
    <s v="M050_Machine_ErrorCode"/>
    <s v="Bay58-1A MLB to MLB Carrier Screw 8x"/>
    <n v="1.33199485937834E+17"/>
    <x v="599"/>
    <s v="P"/>
    <n v="1"/>
    <x v="1"/>
    <d v="2023-02-04T09:43:13"/>
    <s v="运行"/>
    <s v=""/>
    <s v="结束"/>
    <n v="0"/>
    <x v="0"/>
  </r>
  <r>
    <n v="98051936"/>
    <s v="M050_Machine_ErrorCode"/>
    <s v="Bay58-1A MLB to MLB Carrier Screw 8x"/>
    <n v="1.3319948596063299E+17"/>
    <x v="600"/>
    <s v="P"/>
    <n v="60070922002"/>
    <x v="3"/>
    <d v="2023-02-04T09:43:16"/>
    <s v="报警"/>
    <s v="开始"/>
    <s v=""/>
    <n v="5.3499999933410436"/>
    <x v="0"/>
  </r>
  <r>
    <n v="98052006"/>
    <s v="M050_Machine_ErrorCode"/>
    <s v="Bay58-1A MLB to MLB Carrier Screw 8x"/>
    <n v="1.33199489170812E+17"/>
    <x v="601"/>
    <s v="P"/>
    <n v="1"/>
    <x v="1"/>
    <d v="2023-02-04T09:48:37"/>
    <s v="运行"/>
    <s v=""/>
    <s v="结束"/>
    <n v="0"/>
    <x v="0"/>
  </r>
  <r>
    <n v="98052007"/>
    <s v="M050_Machine_ErrorCode"/>
    <s v="Bay58-1A MLB to MLB Carrier Screw 8x"/>
    <n v="1.3319948920217E+17"/>
    <x v="602"/>
    <s v="P"/>
    <n v="60070922002"/>
    <x v="3"/>
    <d v="2023-02-04T09:48:40"/>
    <s v="报警"/>
    <s v="开始"/>
    <s v=""/>
    <n v="1.4500000036787242"/>
    <x v="0"/>
  </r>
  <r>
    <n v="98052029"/>
    <s v="M050_Machine_ErrorCode"/>
    <s v="Bay58-1A MLB to MLB Carrier Screw 8x"/>
    <n v="1.33199490075332E+17"/>
    <x v="603"/>
    <s v="P"/>
    <n v="1"/>
    <x v="1"/>
    <d v="2023-02-04T09:50:07"/>
    <s v="运行"/>
    <s v=""/>
    <s v="结束"/>
    <n v="0"/>
    <x v="0"/>
  </r>
  <r>
    <n v="98052030"/>
    <s v="M050_Machine_ErrorCode"/>
    <s v="Bay58-1A MLB to MLB Carrier Screw 8x"/>
    <n v="1.33199490108316E+17"/>
    <x v="604"/>
    <s v="P"/>
    <n v="60070922002"/>
    <x v="3"/>
    <d v="2023-02-04T09:50:10"/>
    <s v="报警"/>
    <s v="开始"/>
    <s v=""/>
    <n v="1.4166666625533253"/>
    <x v="0"/>
  </r>
  <r>
    <n v="98052061"/>
    <s v="M050_Machine_ErrorCode"/>
    <s v="Bay58-1A MLB to MLB Carrier Screw 8x"/>
    <n v="1.3319949095384E+17"/>
    <x v="605"/>
    <s v="P"/>
    <n v="1"/>
    <x v="1"/>
    <d v="2023-02-04T09:51:35"/>
    <s v="运行"/>
    <s v=""/>
    <s v="结束"/>
    <n v="0"/>
    <x v="0"/>
  </r>
  <r>
    <n v="98052063"/>
    <s v="M050_Machine_ErrorCode"/>
    <s v="Bay58-1A MLB to MLB Carrier Screw 8x"/>
    <n v="1.3319949100373901E+17"/>
    <x v="606"/>
    <s v="P"/>
    <n v="60070922002"/>
    <x v="3"/>
    <d v="2023-02-04T09:51:40"/>
    <s v="报警"/>
    <s v="开始"/>
    <s v=""/>
    <n v="0.91666667140088975"/>
    <x v="0"/>
  </r>
  <r>
    <n v="98052075"/>
    <s v="M050_Machine_ErrorCode"/>
    <s v="Bay58-1A MLB to MLB Carrier Screw 8x"/>
    <n v="1.3319949155066899E+17"/>
    <x v="607"/>
    <s v="P"/>
    <n v="1"/>
    <x v="1"/>
    <d v="2023-02-04T09:52:35"/>
    <s v="运行"/>
    <s v=""/>
    <s v="结束"/>
    <n v="0"/>
    <x v="0"/>
  </r>
  <r>
    <n v="98052077"/>
    <s v="M050_Machine_ErrorCode"/>
    <s v="Bay58-1A MLB to MLB Carrier Screw 8x"/>
    <n v="1.3319949158482899E+17"/>
    <x v="608"/>
    <s v="P"/>
    <n v="60070922002"/>
    <x v="3"/>
    <d v="2023-02-04T09:52:38"/>
    <s v="报警"/>
    <s v="开始"/>
    <s v=""/>
    <n v="0.21666666492819786"/>
    <x v="0"/>
  </r>
  <r>
    <n v="98052081"/>
    <s v="M050_Machine_ErrorCode"/>
    <s v="Bay58-1A MLB to MLB Carrier Screw 8x"/>
    <n v="1.3319949171865699E+17"/>
    <x v="609"/>
    <s v="P"/>
    <n v="1"/>
    <x v="1"/>
    <d v="2023-02-04T09:52:51"/>
    <s v="运行"/>
    <s v=""/>
    <s v="结束"/>
    <n v="0"/>
    <x v="0"/>
  </r>
  <r>
    <n v="98052091"/>
    <s v="M050_Machine_ErrorCode"/>
    <s v="Bay58-1A MLB to MLB Carrier Screw 8x"/>
    <n v="1.33199492211928E+17"/>
    <x v="610"/>
    <s v="P"/>
    <n v="1"/>
    <x v="1"/>
    <d v="2023-02-04T09:53:41"/>
    <s v="运行"/>
    <s v=""/>
    <s v="结束"/>
    <n v="0"/>
    <x v="0"/>
  </r>
  <r>
    <n v="98052093"/>
    <s v="M050_Machine_ErrorCode"/>
    <s v="Bay58-1A MLB to MLB Carrier Screw 8x"/>
    <n v="1.3319949224552E+17"/>
    <x v="611"/>
    <s v="P"/>
    <n v="60070922002"/>
    <x v="3"/>
    <d v="2023-02-04T09:53:44"/>
    <s v="报警"/>
    <s v="开始"/>
    <s v=""/>
    <n v="1.1166666657663882"/>
    <x v="0"/>
  </r>
  <r>
    <n v="98052108"/>
    <s v="M050_Machine_ErrorCode"/>
    <s v="Bay58-1A MLB to MLB Carrier Screw 8x"/>
    <n v="1.3319949291821901E+17"/>
    <x v="612"/>
    <s v="P"/>
    <n v="1"/>
    <x v="1"/>
    <d v="2023-02-04T09:54:51"/>
    <s v="运行"/>
    <s v=""/>
    <s v="结束"/>
    <n v="0"/>
    <x v="0"/>
  </r>
  <r>
    <n v="98052109"/>
    <s v="M050_Machine_ErrorCode"/>
    <s v="Bay58-1A MLB to MLB Carrier Screw 8x"/>
    <n v="1.3319949295182E+17"/>
    <x v="613"/>
    <s v="P"/>
    <n v="60070922006"/>
    <x v="14"/>
    <d v="2023-02-04T09:54:55"/>
    <s v="报警"/>
    <s v="开始"/>
    <s v=""/>
    <n v="0.21666666492819786"/>
    <x v="0"/>
  </r>
  <r>
    <n v="98052112"/>
    <s v="M050_Machine_ErrorCode"/>
    <s v="Bay58-1A MLB to MLB Carrier Screw 8x"/>
    <n v="1.3319949308613699E+17"/>
    <x v="614"/>
    <s v="P"/>
    <n v="1"/>
    <x v="1"/>
    <d v="2023-02-04T09:55:08"/>
    <s v="运行"/>
    <s v=""/>
    <s v="结束"/>
    <n v="0"/>
    <x v="0"/>
  </r>
  <r>
    <n v="98052114"/>
    <s v="M050_Machine_ErrorCode"/>
    <s v="Bay58-1A MLB to MLB Carrier Screw 8x"/>
    <n v="1.33199493135596E+17"/>
    <x v="615"/>
    <s v="P"/>
    <n v="60070922002"/>
    <x v="3"/>
    <d v="2023-02-04T09:55:13"/>
    <s v="报警"/>
    <s v="开始"/>
    <s v=""/>
    <n v="0.50000000162981451"/>
    <x v="0"/>
  </r>
  <r>
    <n v="98052121"/>
    <s v="M050_Machine_ErrorCode"/>
    <s v="Bay58-1A MLB to MLB Carrier Screw 8x"/>
    <n v="1.3319949343994499E+17"/>
    <x v="616"/>
    <s v="P"/>
    <n v="1"/>
    <x v="1"/>
    <d v="2023-02-04T09:55:43"/>
    <s v="运行"/>
    <s v=""/>
    <s v="结束"/>
    <n v="0"/>
    <x v="0"/>
  </r>
  <r>
    <n v="98052122"/>
    <s v="M050_Machine_ErrorCode"/>
    <s v="Bay58-1A MLB to MLB Carrier Screw 8x"/>
    <n v="1.3319949345212301E+17"/>
    <x v="617"/>
    <s v="P"/>
    <n v="60070922002"/>
    <x v="3"/>
    <d v="2023-02-04T09:55:45"/>
    <s v="报警"/>
    <s v="开始"/>
    <s v=""/>
    <n v="1.7166666698176414"/>
    <x v="0"/>
  </r>
  <r>
    <n v="98052145"/>
    <s v="M050_Machine_ErrorCode"/>
    <s v="Bay58-1A MLB to MLB Carrier Screw 8x"/>
    <n v="1.33199494480534E+17"/>
    <x v="618"/>
    <s v="P"/>
    <n v="1"/>
    <x v="1"/>
    <d v="2023-02-04T09:57:28"/>
    <s v="运行"/>
    <s v=""/>
    <s v="结束"/>
    <n v="0"/>
    <x v="0"/>
  </r>
  <r>
    <n v="98052149"/>
    <s v="M050_Machine_ErrorCode"/>
    <s v="Bay58-1A MLB to MLB Carrier Screw 8x"/>
    <n v="1.3319949461600701E+17"/>
    <x v="619"/>
    <s v="P"/>
    <n v="60070922002"/>
    <x v="3"/>
    <d v="2023-02-04T09:57:41"/>
    <s v="报警"/>
    <s v="开始"/>
    <s v=""/>
    <n v="0.10000000242143869"/>
    <x v="0"/>
  </r>
  <r>
    <n v="98052155"/>
    <s v="M050_Machine_ErrorCode"/>
    <s v="Bay58-1A MLB to MLB Carrier Screw 8x"/>
    <n v="1.33199494678742E+17"/>
    <x v="620"/>
    <s v="P"/>
    <n v="1"/>
    <x v="1"/>
    <d v="2023-02-04T09:57:47"/>
    <s v="运行"/>
    <s v=""/>
    <s v="结束"/>
    <n v="0"/>
    <x v="0"/>
  </r>
  <r>
    <n v="98052270"/>
    <s v="M050_Machine_ErrorCode"/>
    <s v="Bay58-1A MLB to MLB Carrier Screw 8x"/>
    <n v="1.33199501467876E+17"/>
    <x v="621"/>
    <s v="P"/>
    <n v="1"/>
    <x v="1"/>
    <d v="2023-02-04T10:09:06"/>
    <s v="运行"/>
    <s v=""/>
    <s v="结束"/>
    <n v="0"/>
    <x v="0"/>
  </r>
  <r>
    <n v="98055653"/>
    <s v="M050_Machine_ErrorCode"/>
    <s v="Bay58-1A MLB to MLB Carrier Screw 8x"/>
    <n v="1.3320113215910899E+17"/>
    <x v="622"/>
    <s v="P"/>
    <n v="80010922001"/>
    <x v="5"/>
    <d v="2023-02-06T07:26:55"/>
    <s v="报警"/>
    <s v="开始"/>
    <s v=""/>
    <n v="3.8666666694916785"/>
    <x v="1"/>
  </r>
  <r>
    <n v="98055863"/>
    <s v="M050_Machine_ErrorCode"/>
    <s v="Bay58-1A MLB to MLB Carrier Screw 8x"/>
    <n v="1.3320113447457501E+17"/>
    <x v="623"/>
    <s v="P"/>
    <n v="1"/>
    <x v="1"/>
    <d v="2023-02-06T07:30:47"/>
    <s v="运行"/>
    <s v=""/>
    <s v="结束"/>
    <n v="0"/>
    <x v="1"/>
  </r>
  <r>
    <n v="98056131"/>
    <s v="M050_Machine_ErrorCode"/>
    <s v="Bay58-1A MLB to MLB Carrier Screw 8x"/>
    <n v="1.33201136374452E+17"/>
    <x v="624"/>
    <s v="P"/>
    <n v="60070922002"/>
    <x v="3"/>
    <d v="2023-02-06T07:33:57"/>
    <s v="报警"/>
    <s v="开始"/>
    <s v=""/>
    <n v="6.666666129603982E-2"/>
    <x v="1"/>
  </r>
  <r>
    <n v="98056153"/>
    <s v="M050_Machine_ErrorCode"/>
    <s v="Bay58-1A MLB to MLB Carrier Screw 8x"/>
    <n v="1.3320113641333E+17"/>
    <x v="625"/>
    <s v="P"/>
    <n v="1"/>
    <x v="1"/>
    <d v="2023-02-06T07:34:01"/>
    <s v="运行"/>
    <s v=""/>
    <s v="结束"/>
    <n v="0"/>
    <x v="1"/>
  </r>
  <r>
    <n v="98056366"/>
    <s v="M050_Machine_ErrorCode"/>
    <s v="Bay58-1A MLB to MLB Carrier Screw 8x"/>
    <n v="1.33201137767174E+17"/>
    <x v="626"/>
    <s v="P"/>
    <n v="80010922002"/>
    <x v="7"/>
    <d v="2023-02-06T07:36:16"/>
    <s v="报警"/>
    <s v="开始"/>
    <s v=""/>
    <n v="1.0833333351183683"/>
    <x v="1"/>
  </r>
  <r>
    <n v="98056477"/>
    <s v="M050_Machine_ErrorCode"/>
    <s v="Bay58-1A MLB to MLB Carrier Screw 8x"/>
    <n v="1.3320113841777E+17"/>
    <x v="627"/>
    <s v="P"/>
    <n v="1"/>
    <x v="1"/>
    <d v="2023-02-06T07:37:21"/>
    <s v="运行"/>
    <s v=""/>
    <s v="结束"/>
    <n v="0"/>
    <x v="1"/>
  </r>
  <r>
    <n v="98056678"/>
    <s v="M050_Machine_ErrorCode"/>
    <s v="Bay58-1A MLB to MLB Carrier Screw 8x"/>
    <n v="1.3320113947918301E+17"/>
    <x v="628"/>
    <s v="P"/>
    <n v="80010922001"/>
    <x v="5"/>
    <d v="2023-02-06T07:39:07"/>
    <s v="报警"/>
    <s v="开始"/>
    <s v=""/>
    <n v="0.64999999478459358"/>
    <x v="1"/>
  </r>
  <r>
    <n v="98056750"/>
    <s v="M050_Machine_ErrorCode"/>
    <s v="Bay58-1A MLB to MLB Carrier Screw 8x"/>
    <n v="1.3320113986328099E+17"/>
    <x v="629"/>
    <s v="P"/>
    <n v="1"/>
    <x v="1"/>
    <d v="2023-02-06T07:39:46"/>
    <s v="运行"/>
    <s v=""/>
    <s v="结束"/>
    <n v="0"/>
    <x v="1"/>
  </r>
  <r>
    <n v="98057253"/>
    <s v="M050_Machine_ErrorCode"/>
    <s v="Bay58-1A MLB to MLB Carrier Screw 8x"/>
    <n v="1.3320114260928301E+17"/>
    <x v="630"/>
    <s v="P"/>
    <n v="60070922002"/>
    <x v="3"/>
    <d v="2023-02-06T07:44:20"/>
    <s v="报警"/>
    <s v="开始"/>
    <s v=""/>
    <n v="0.2333333354908973"/>
    <x v="1"/>
  </r>
  <r>
    <n v="98057278"/>
    <s v="M050_Machine_ErrorCode"/>
    <s v="Bay58-1A MLB to MLB Carrier Screw 8x"/>
    <n v="1.3320114274322E+17"/>
    <x v="631"/>
    <s v="P"/>
    <n v="1"/>
    <x v="1"/>
    <d v="2023-02-06T07:44:34"/>
    <s v="运行"/>
    <s v=""/>
    <s v="结束"/>
    <n v="0"/>
    <x v="1"/>
  </r>
  <r>
    <n v="98058150"/>
    <s v="M050_Machine_ErrorCode"/>
    <s v="Bay58-1A MLB to MLB Carrier Screw 8x"/>
    <n v="1.33201147109304E+17"/>
    <x v="632"/>
    <s v="P"/>
    <n v="60070922002"/>
    <x v="3"/>
    <d v="2023-02-06T07:51:50"/>
    <s v="报警"/>
    <s v="开始"/>
    <s v=""/>
    <n v="0.1333333330694586"/>
    <x v="1"/>
  </r>
  <r>
    <n v="98058172"/>
    <s v="M050_Machine_ErrorCode"/>
    <s v="Bay58-1A MLB to MLB Carrier Screw 8x"/>
    <n v="1.3320114718466499E+17"/>
    <x v="633"/>
    <s v="P"/>
    <n v="1"/>
    <x v="1"/>
    <d v="2023-02-06T07:51:58"/>
    <s v="运行"/>
    <s v=""/>
    <s v="结束"/>
    <n v="0"/>
    <x v="1"/>
  </r>
  <r>
    <n v="98058387"/>
    <s v="M050_Machine_ErrorCode"/>
    <s v="Bay58-1A MLB to MLB Carrier Screw 8x"/>
    <n v="1.3320114808856899E+17"/>
    <x v="634"/>
    <s v="P"/>
    <n v="80010922001"/>
    <x v="5"/>
    <d v="2023-02-06T07:53:28"/>
    <s v="报警"/>
    <s v="开始"/>
    <s v=""/>
    <n v="0.30000000726431608"/>
    <x v="1"/>
  </r>
  <r>
    <n v="98058450"/>
    <s v="M050_Machine_ErrorCode"/>
    <s v="Bay58-1A MLB to MLB Carrier Screw 8x"/>
    <n v="1.3320114826209101E+17"/>
    <x v="635"/>
    <s v="P"/>
    <n v="1"/>
    <x v="1"/>
    <d v="2023-02-06T07:53:46"/>
    <s v="运行"/>
    <s v=""/>
    <s v="结束"/>
    <n v="0"/>
    <x v="1"/>
  </r>
  <r>
    <n v="98059088"/>
    <s v="M050_Machine_ErrorCode"/>
    <s v="Bay58-1A MLB to MLB Carrier Screw 8x"/>
    <n v="1.33201150234086E+17"/>
    <x v="636"/>
    <s v="P"/>
    <n v="60070922002"/>
    <x v="3"/>
    <d v="2023-02-06T07:57:03"/>
    <s v="报警"/>
    <s v="开始"/>
    <s v=""/>
    <n v="0.11666667298413813"/>
    <x v="1"/>
  </r>
  <r>
    <n v="98059106"/>
    <s v="M050_Machine_ErrorCode"/>
    <s v="Bay58-1A MLB to MLB Carrier Screw 8x"/>
    <n v="1.3320115030465901E+17"/>
    <x v="637"/>
    <s v="P"/>
    <n v="1"/>
    <x v="1"/>
    <d v="2023-02-06T07:57:10"/>
    <s v="运行"/>
    <s v=""/>
    <s v="结束"/>
    <n v="0"/>
    <x v="1"/>
  </r>
  <r>
    <n v="98059313"/>
    <s v="M050_Machine_ErrorCode"/>
    <s v="Bay58-1A MLB to MLB Carrier Screw 8x"/>
    <n v="1.3320115103178899E+17"/>
    <x v="638"/>
    <s v="P"/>
    <n v="80010922001"/>
    <x v="5"/>
    <d v="2023-02-06T07:58:23"/>
    <s v="报警"/>
    <s v="开始"/>
    <s v=""/>
    <n v="0.38333332864567637"/>
    <x v="1"/>
  </r>
  <r>
    <n v="98059415"/>
    <s v="M050_Machine_ErrorCode"/>
    <s v="Bay58-1A MLB to MLB Carrier Screw 8x"/>
    <n v="1.33201151267776E+17"/>
    <x v="639"/>
    <s v="P"/>
    <n v="1"/>
    <x v="1"/>
    <d v="2023-02-06T07:58:46"/>
    <s v="运行"/>
    <s v=""/>
    <s v="结束"/>
    <n v="0"/>
    <x v="1"/>
  </r>
  <r>
    <n v="98060123"/>
    <s v="M050_Machine_ErrorCode"/>
    <s v="Bay58-1A MLB to MLB Carrier Screw 8x"/>
    <n v="1.3320115368205E+17"/>
    <x v="640"/>
    <s v="P"/>
    <n v="80010922001"/>
    <x v="5"/>
    <d v="2023-02-06T08:02:48"/>
    <s v="报警"/>
    <s v="开始"/>
    <s v=""/>
    <n v="0.26666666613891721"/>
    <x v="1"/>
  </r>
  <r>
    <n v="98060211"/>
    <s v="M050_Machine_ErrorCode"/>
    <s v="Bay58-1A MLB to MLB Carrier Screw 8x"/>
    <n v="1.3320115384872899E+17"/>
    <x v="641"/>
    <s v="P"/>
    <n v="1"/>
    <x v="1"/>
    <d v="2023-02-06T08:03:04"/>
    <s v="运行"/>
    <s v=""/>
    <s v="结束"/>
    <n v="0"/>
    <x v="1"/>
  </r>
  <r>
    <n v="98061534"/>
    <s v="M050_Machine_ErrorCode"/>
    <s v="Bay58-1A MLB to MLB Carrier Screw 8x"/>
    <n v="1.3320115985101501E+17"/>
    <x v="642"/>
    <s v="P"/>
    <n v="60070922002"/>
    <x v="3"/>
    <d v="2023-02-06T08:13:05"/>
    <s v="报警"/>
    <s v="开始"/>
    <s v=""/>
    <n v="0.10000000242143869"/>
    <x v="1"/>
  </r>
  <r>
    <n v="98061544"/>
    <s v="M050_Machine_ErrorCode"/>
    <s v="Bay58-1A MLB to MLB Carrier Screw 8x"/>
    <n v="1.3320115991478701E+17"/>
    <x v="643"/>
    <s v="P"/>
    <n v="1"/>
    <x v="1"/>
    <d v="2023-02-06T08:13:11"/>
    <s v="运行"/>
    <s v=""/>
    <s v="结束"/>
    <n v="0"/>
    <x v="1"/>
  </r>
  <r>
    <n v="98061572"/>
    <s v="M050_Machine_ErrorCode"/>
    <s v="Bay58-1A MLB to MLB Carrier Screw 8x"/>
    <n v="1.33201160063264E+17"/>
    <x v="644"/>
    <s v="P"/>
    <n v="60070922002"/>
    <x v="3"/>
    <d v="2023-02-06T08:13:26"/>
    <s v="报警"/>
    <s v="开始"/>
    <s v=""/>
    <n v="0.19999999436549842"/>
    <x v="1"/>
  </r>
  <r>
    <n v="98061595"/>
    <s v="M050_Machine_ErrorCode"/>
    <s v="Bay58-1A MLB to MLB Carrier Screw 8x"/>
    <n v="1.3320116018013501E+17"/>
    <x v="645"/>
    <s v="P"/>
    <n v="1"/>
    <x v="1"/>
    <d v="2023-02-06T08:13:38"/>
    <s v="运行"/>
    <s v=""/>
    <s v="结束"/>
    <n v="0"/>
    <x v="1"/>
  </r>
  <r>
    <n v="98061638"/>
    <s v="M050_Machine_ErrorCode"/>
    <s v="Bay58-1A MLB to MLB Carrier Screw 8x"/>
    <n v="1.33201160364188E+17"/>
    <x v="646"/>
    <s v="P"/>
    <n v="60070922002"/>
    <x v="3"/>
    <d v="2023-02-06T08:13:56"/>
    <s v="报警"/>
    <s v="开始"/>
    <s v=""/>
    <n v="0.34999999799765646"/>
    <x v="1"/>
  </r>
  <r>
    <n v="98061679"/>
    <s v="M050_Machine_ErrorCode"/>
    <s v="Bay58-1A MLB to MLB Carrier Screw 8x"/>
    <n v="1.3320116057016301E+17"/>
    <x v="647"/>
    <s v="P"/>
    <n v="1"/>
    <x v="1"/>
    <d v="2023-02-06T08:14:17"/>
    <s v="运行"/>
    <s v=""/>
    <s v="结束"/>
    <n v="0"/>
    <x v="1"/>
  </r>
  <r>
    <n v="98062809"/>
    <s v="M050_Machine_ErrorCode"/>
    <s v="Bay58-1A MLB to MLB Carrier Screw 8x"/>
    <n v="1.3320116455860301E+17"/>
    <x v="648"/>
    <s v="P"/>
    <n v="60070922002"/>
    <x v="3"/>
    <d v="2023-02-06T08:20:55"/>
    <s v="报警"/>
    <s v="开始"/>
    <s v=""/>
    <n v="1.333333330694586"/>
    <x v="1"/>
  </r>
  <r>
    <n v="98063037"/>
    <s v="M050_Machine_ErrorCode"/>
    <s v="Bay58-1A MLB to MLB Carrier Screw 8x"/>
    <n v="1.3320116535152499E+17"/>
    <x v="649"/>
    <s v="P"/>
    <n v="1"/>
    <x v="1"/>
    <d v="2023-02-06T08:22:15"/>
    <s v="运行"/>
    <s v=""/>
    <s v="结束"/>
    <n v="0"/>
    <x v="1"/>
  </r>
  <r>
    <n v="98063147"/>
    <s v="M050_Machine_ErrorCode"/>
    <s v="Bay58-1A MLB to MLB Carrier Screw 8x"/>
    <n v="1.3320116569347E+17"/>
    <x v="650"/>
    <s v="P"/>
    <n v="80010922001"/>
    <x v="5"/>
    <d v="2023-02-06T08:22:49"/>
    <s v="报警"/>
    <s v="开始"/>
    <s v=""/>
    <n v="0.33333332743495703"/>
    <x v="1"/>
  </r>
  <r>
    <n v="98063233"/>
    <s v="M050_Machine_ErrorCode"/>
    <s v="Bay58-1A MLB to MLB Carrier Screw 8x"/>
    <n v="1.3320116589392899E+17"/>
    <x v="651"/>
    <s v="P"/>
    <n v="1"/>
    <x v="1"/>
    <d v="2023-02-06T08:23:09"/>
    <s v="运行"/>
    <s v=""/>
    <s v="结束"/>
    <n v="0"/>
    <x v="1"/>
  </r>
  <r>
    <n v="98063913"/>
    <s v="M050_Machine_ErrorCode"/>
    <s v="Bay58-1A MLB to MLB Carrier Screw 8x"/>
    <n v="1.3320116879913901E+17"/>
    <x v="652"/>
    <s v="P"/>
    <n v="60070922002"/>
    <x v="3"/>
    <d v="2023-02-06T08:27:59"/>
    <s v="报警"/>
    <s v="开始"/>
    <s v=""/>
    <n v="0.1333333330694586"/>
    <x v="1"/>
  </r>
  <r>
    <n v="98063930"/>
    <s v="M050_Machine_ErrorCode"/>
    <s v="Bay58-1A MLB to MLB Carrier Screw 8x"/>
    <n v="1.3320116887020099E+17"/>
    <x v="653"/>
    <s v="P"/>
    <n v="1"/>
    <x v="1"/>
    <d v="2023-02-06T08:28:07"/>
    <s v="运行"/>
    <s v=""/>
    <s v="结束"/>
    <n v="0"/>
    <x v="1"/>
  </r>
  <r>
    <n v="98064294"/>
    <s v="M050_Machine_ErrorCode"/>
    <s v="Bay58-1A MLB to MLB Carrier Screw 8x"/>
    <n v="1.3320117038331501E+17"/>
    <x v="654"/>
    <s v="P"/>
    <n v="60070922002"/>
    <x v="3"/>
    <d v="2023-02-06T08:30:38"/>
    <s v="报警"/>
    <s v="开始"/>
    <s v=""/>
    <n v="0.11666667298413813"/>
    <x v="1"/>
  </r>
  <r>
    <n v="98064339"/>
    <s v="M050_Machine_ErrorCode"/>
    <s v="Bay58-1A MLB to MLB Carrier Screw 8x"/>
    <n v="1.3320117045360899E+17"/>
    <x v="655"/>
    <s v="P"/>
    <n v="1"/>
    <x v="1"/>
    <d v="2023-02-06T08:30:45"/>
    <s v="运行"/>
    <s v=""/>
    <s v="结束"/>
    <n v="0"/>
    <x v="1"/>
  </r>
  <r>
    <n v="98064464"/>
    <s v="M050_Machine_ErrorCode"/>
    <s v="Bay58-1A MLB to MLB Carrier Screw 8x"/>
    <n v="1.3320117078494099E+17"/>
    <x v="656"/>
    <s v="P"/>
    <n v="60070922002"/>
    <x v="3"/>
    <d v="2023-02-06T08:31:18"/>
    <s v="报警"/>
    <s v="开始"/>
    <s v=""/>
    <n v="0.31666666734963655"/>
    <x v="1"/>
  </r>
  <r>
    <n v="98064538"/>
    <s v="M050_Machine_ErrorCode"/>
    <s v="Bay58-1A MLB to MLB Carrier Screw 8x"/>
    <n v="1.3320117097173699E+17"/>
    <x v="657"/>
    <s v="P"/>
    <n v="1"/>
    <x v="1"/>
    <d v="2023-02-06T08:31:37"/>
    <s v="运行"/>
    <s v=""/>
    <s v="结束"/>
    <n v="0"/>
    <x v="1"/>
  </r>
  <r>
    <n v="98065999"/>
    <s v="M050_Machine_ErrorCode"/>
    <s v="Bay58-1A MLB to MLB Carrier Screw 8x"/>
    <n v="1.33201176589404E+17"/>
    <x v="658"/>
    <s v="P"/>
    <n v="60070922002"/>
    <x v="3"/>
    <d v="2023-02-06T08:40:58"/>
    <s v="报警"/>
    <s v="开始"/>
    <s v=""/>
    <n v="0.24999999557621777"/>
    <x v="1"/>
  </r>
  <r>
    <n v="98066032"/>
    <s v="M050_Machine_ErrorCode"/>
    <s v="Bay58-1A MLB to MLB Carrier Screw 8x"/>
    <n v="1.3320117673624499E+17"/>
    <x v="659"/>
    <s v="P"/>
    <n v="1"/>
    <x v="1"/>
    <d v="2023-02-06T08:41:13"/>
    <s v="运行"/>
    <s v=""/>
    <s v="结束"/>
    <n v="0"/>
    <x v="1"/>
  </r>
  <r>
    <n v="98067483"/>
    <s v="M050_Machine_ErrorCode"/>
    <s v="Bay58-1A MLB to MLB Carrier Screw 8x"/>
    <n v="1.3320118214459699E+17"/>
    <x v="660"/>
    <s v="P"/>
    <n v="80010922001"/>
    <x v="5"/>
    <d v="2023-02-06T08:50:14"/>
    <s v="报警"/>
    <s v="开始"/>
    <s v=""/>
    <n v="0.18333333428017795"/>
    <x v="1"/>
  </r>
  <r>
    <n v="98067516"/>
    <s v="M050_Machine_ErrorCode"/>
    <s v="Bay58-1A MLB to MLB Carrier Screw 8x"/>
    <n v="1.3320118225708899E+17"/>
    <x v="661"/>
    <s v="P"/>
    <n v="1"/>
    <x v="1"/>
    <d v="2023-02-06T08:50:25"/>
    <s v="运行"/>
    <s v=""/>
    <s v="结束"/>
    <n v="0"/>
    <x v="1"/>
  </r>
  <r>
    <n v="98068019"/>
    <s v="M050_Machine_ErrorCode"/>
    <s v="Bay58-1A MLB to MLB Carrier Screw 8x"/>
    <n v="1.3320118438337901E+17"/>
    <x v="662"/>
    <s v="P"/>
    <n v="80010922001"/>
    <x v="5"/>
    <d v="2023-02-06T08:53:58"/>
    <s v="报警"/>
    <s v="开始"/>
    <s v=""/>
    <n v="0.28333332622423768"/>
    <x v="1"/>
  </r>
  <r>
    <n v="98068092"/>
    <s v="M050_Machine_ErrorCode"/>
    <s v="Bay58-1A MLB to MLB Carrier Screw 8x"/>
    <n v="1.3320118455674899E+17"/>
    <x v="663"/>
    <s v="P"/>
    <n v="1"/>
    <x v="1"/>
    <d v="2023-02-06T08:54:15"/>
    <s v="运行"/>
    <s v=""/>
    <s v="结束"/>
    <n v="0"/>
    <x v="1"/>
  </r>
  <r>
    <n v="98069165"/>
    <s v="M050_Machine_ErrorCode"/>
    <s v="Bay58-1A MLB to MLB Carrier Screw 8x"/>
    <n v="1.33201188842598E+17"/>
    <x v="664"/>
    <s v="P"/>
    <n v="80010922001"/>
    <x v="5"/>
    <d v="2023-02-06T09:01:24"/>
    <s v="报警"/>
    <s v="开始"/>
    <s v=""/>
    <n v="1.4166666625533253"/>
    <x v="1"/>
  </r>
  <r>
    <n v="98069392"/>
    <s v="M050_Machine_ErrorCode"/>
    <s v="Bay58-1A MLB to MLB Carrier Screw 8x"/>
    <n v="1.33201189698916E+17"/>
    <x v="665"/>
    <s v="P"/>
    <n v="1"/>
    <x v="1"/>
    <d v="2023-02-06T09:02:49"/>
    <s v="运行"/>
    <s v=""/>
    <s v="结束"/>
    <n v="0"/>
    <x v="1"/>
  </r>
  <r>
    <n v="98069426"/>
    <s v="M050_Machine_ErrorCode"/>
    <s v="Bay58-1A MLB to MLB Carrier Screw 8x"/>
    <n v="1.3320118988291699E+17"/>
    <x v="666"/>
    <s v="P"/>
    <n v="80010922001"/>
    <x v="5"/>
    <d v="2023-02-06T09:03:08"/>
    <s v="报警"/>
    <s v="开始"/>
    <s v=""/>
    <n v="0.21666666492819786"/>
    <x v="1"/>
  </r>
  <r>
    <n v="98069478"/>
    <s v="M050_Machine_ErrorCode"/>
    <s v="Bay58-1A MLB to MLB Carrier Screw 8x"/>
    <n v="1.3320119001407901E+17"/>
    <x v="667"/>
    <s v="P"/>
    <n v="1"/>
    <x v="1"/>
    <d v="2023-02-06T09:03:21"/>
    <s v="运行"/>
    <s v=""/>
    <s v="结束"/>
    <n v="0"/>
    <x v="1"/>
  </r>
  <r>
    <n v="98070210"/>
    <s v="M050_Machine_ErrorCode"/>
    <s v="Bay58-1A MLB to MLB Carrier Screw 8x"/>
    <n v="1.3320119358667501E+17"/>
    <x v="668"/>
    <s v="P"/>
    <n v="80010922001"/>
    <x v="5"/>
    <d v="2023-02-06T09:09:18"/>
    <s v="报警"/>
    <s v="开始"/>
    <s v=""/>
    <n v="0.33333332743495703"/>
    <x v="1"/>
  </r>
  <r>
    <n v="98070255"/>
    <s v="M050_Machine_ErrorCode"/>
    <s v="Bay58-1A MLB to MLB Carrier Screw 8x"/>
    <n v="1.3320119378870899E+17"/>
    <x v="669"/>
    <s v="P"/>
    <n v="1"/>
    <x v="1"/>
    <d v="2023-02-06T09:09:38"/>
    <s v="运行"/>
    <s v=""/>
    <s v="结束"/>
    <n v="0"/>
    <x v="1"/>
  </r>
  <r>
    <n v="98071108"/>
    <s v="M050_Machine_ErrorCode"/>
    <s v="Bay58-1A MLB to MLB Carrier Screw 8x"/>
    <n v="1.33201197518784E+17"/>
    <x v="670"/>
    <s v="P"/>
    <n v="80010922001"/>
    <x v="5"/>
    <d v="2023-02-06T09:15:51"/>
    <s v="报警"/>
    <s v="开始"/>
    <s v=""/>
    <n v="0.2333333354908973"/>
    <x v="1"/>
  </r>
  <r>
    <n v="98071132"/>
    <s v="M050_Machine_ErrorCode"/>
    <s v="Bay58-1A MLB to MLB Carrier Screw 8x"/>
    <n v="1.33201197654394E+17"/>
    <x v="671"/>
    <s v="P"/>
    <n v="1"/>
    <x v="1"/>
    <d v="2023-02-06T09:16:05"/>
    <s v="运行"/>
    <s v=""/>
    <s v="结束"/>
    <n v="0"/>
    <x v="1"/>
  </r>
  <r>
    <n v="98071726"/>
    <s v="M050_Machine_ErrorCode"/>
    <s v="Bay58-1A MLB to MLB Carrier Screw 8x"/>
    <n v="1.33201200440004E+17"/>
    <x v="672"/>
    <s v="P"/>
    <n v="80010922001"/>
    <x v="5"/>
    <d v="2023-02-06T09:20:44"/>
    <s v="报警"/>
    <s v="开始"/>
    <s v=""/>
    <n v="0.26666666613891721"/>
    <x v="1"/>
  </r>
  <r>
    <n v="98071765"/>
    <s v="M050_Machine_ErrorCode"/>
    <s v="Bay58-1A MLB to MLB Carrier Screw 8x"/>
    <n v="1.33201200605344E+17"/>
    <x v="673"/>
    <s v="P"/>
    <n v="1"/>
    <x v="1"/>
    <d v="2023-02-06T09:21:00"/>
    <s v="运行"/>
    <s v=""/>
    <s v="结束"/>
    <n v="0"/>
    <x v="1"/>
  </r>
  <r>
    <n v="98072687"/>
    <s v="M050_Machine_ErrorCode"/>
    <s v="Bay58-1A MLB to MLB Carrier Screw 8x"/>
    <n v="1.3320120405999501E+17"/>
    <x v="674"/>
    <s v="P"/>
    <n v="80010922001"/>
    <x v="5"/>
    <d v="2023-02-06T09:26:46"/>
    <s v="报警"/>
    <s v="开始"/>
    <s v=""/>
    <n v="0.2333333354908973"/>
    <x v="1"/>
  </r>
  <r>
    <n v="98072721"/>
    <s v="M050_Machine_ErrorCode"/>
    <s v="Bay58-1A MLB to MLB Carrier Screw 8x"/>
    <n v="1.3320120420285501E+17"/>
    <x v="675"/>
    <s v="P"/>
    <n v="1"/>
    <x v="1"/>
    <d v="2023-02-06T09:27:00"/>
    <s v="运行"/>
    <s v=""/>
    <s v="结束"/>
    <n v="0"/>
    <x v="1"/>
  </r>
  <r>
    <n v="98073408"/>
    <s v="M050_Machine_ErrorCode"/>
    <s v="Bay58-1A MLB to MLB Carrier Screw 8x"/>
    <n v="1.3320120664849501E+17"/>
    <x v="676"/>
    <s v="P"/>
    <n v="80010922001"/>
    <x v="5"/>
    <d v="2023-02-06T09:31:04"/>
    <s v="报警"/>
    <s v="开始"/>
    <s v=""/>
    <n v="1.5833333367481828"/>
    <x v="1"/>
  </r>
  <r>
    <n v="98073630"/>
    <s v="M050_Machine_ErrorCode"/>
    <s v="Bay58-1A MLB to MLB Carrier Screw 8x"/>
    <n v="1.3320120759132899E+17"/>
    <x v="677"/>
    <s v="P"/>
    <n v="1"/>
    <x v="1"/>
    <d v="2023-02-06T09:32:39"/>
    <s v="运行"/>
    <s v=""/>
    <s v="结束"/>
    <n v="0"/>
    <x v="1"/>
  </r>
  <r>
    <n v="98073698"/>
    <s v="M050_Machine_ErrorCode"/>
    <s v="Bay58-1A MLB to MLB Carrier Screw 8x"/>
    <n v="1.33201207912176E+17"/>
    <x v="678"/>
    <s v="P"/>
    <n v="50010922018"/>
    <x v="8"/>
    <d v="2023-02-06T09:33:11"/>
    <s v="报警"/>
    <s v="开始"/>
    <s v=""/>
    <n v="8.3333331858739257E-2"/>
    <x v="1"/>
  </r>
  <r>
    <n v="98073712"/>
    <s v="M050_Machine_ErrorCode"/>
    <s v="Bay58-1A MLB to MLB Carrier Screw 8x"/>
    <n v="1.3320120796306E+17"/>
    <x v="679"/>
    <s v="P"/>
    <n v="1"/>
    <x v="1"/>
    <d v="2023-02-06T09:33:16"/>
    <s v="运行"/>
    <s v=""/>
    <s v="结束"/>
    <n v="0"/>
    <x v="1"/>
  </r>
  <r>
    <n v="98073736"/>
    <s v="M050_Machine_ErrorCode"/>
    <s v="Bay58-1A MLB to MLB Carrier Screw 8x"/>
    <n v="1.3320120807503299E+17"/>
    <x v="680"/>
    <s v="P"/>
    <n v="50010922018"/>
    <x v="8"/>
    <d v="2023-02-06T09:33:27"/>
    <s v="报警"/>
    <s v="开始"/>
    <s v=""/>
    <n v="0.1333333330694586"/>
    <x v="1"/>
  </r>
  <r>
    <n v="98073761"/>
    <s v="M050_Machine_ErrorCode"/>
    <s v="Bay58-1A MLB to MLB Carrier Screw 8x"/>
    <n v="1.33201208157124E+17"/>
    <x v="681"/>
    <s v="P"/>
    <n v="1"/>
    <x v="1"/>
    <d v="2023-02-06T09:33:35"/>
    <s v="运行"/>
    <s v=""/>
    <s v="结束"/>
    <n v="0"/>
    <x v="1"/>
  </r>
  <r>
    <n v="98073817"/>
    <s v="M050_Machine_ErrorCode"/>
    <s v="Bay58-1A MLB to MLB Carrier Screw 8x"/>
    <n v="1.33201208421232E+17"/>
    <x v="682"/>
    <s v="P"/>
    <n v="50010922018"/>
    <x v="8"/>
    <d v="2023-02-06T09:34:02"/>
    <s v="报警"/>
    <s v="开始"/>
    <s v=""/>
    <n v="5.0000001210719347E-2"/>
    <x v="1"/>
  </r>
  <r>
    <n v="98073820"/>
    <s v="M050_Machine_ErrorCode"/>
    <s v="Bay58-1A MLB to MLB Carrier Screw 8x"/>
    <n v="1.3320120845252899E+17"/>
    <x v="683"/>
    <s v="P"/>
    <n v="1"/>
    <x v="1"/>
    <d v="2023-02-06T09:34:05"/>
    <s v="运行"/>
    <s v=""/>
    <s v="结束"/>
    <n v="0"/>
    <x v="1"/>
  </r>
  <r>
    <n v="98073835"/>
    <s v="M050_Machine_ErrorCode"/>
    <s v="Bay58-1A MLB to MLB Carrier Screw 8x"/>
    <n v="1.3320120853160899E+17"/>
    <x v="684"/>
    <s v="P"/>
    <n v="60070922002"/>
    <x v="3"/>
    <d v="2023-02-06T09:34:13"/>
    <s v="报警"/>
    <s v="开始"/>
    <s v=""/>
    <n v="3.333333064801991E-2"/>
    <x v="1"/>
  </r>
  <r>
    <n v="98073837"/>
    <s v="M050_Machine_ErrorCode"/>
    <s v="Bay58-1A MLB to MLB Carrier Screw 8x"/>
    <n v="1.3320120855852701E+17"/>
    <x v="685"/>
    <s v="P"/>
    <n v="1"/>
    <x v="1"/>
    <d v="2023-02-06T09:34:15"/>
    <s v="运行"/>
    <s v=""/>
    <s v="结束"/>
    <n v="0"/>
    <x v="1"/>
  </r>
  <r>
    <n v="98073863"/>
    <s v="M050_Machine_ErrorCode"/>
    <s v="Bay58-1A MLB to MLB Carrier Screw 8x"/>
    <n v="1.33201208635134E+17"/>
    <x v="686"/>
    <s v="P"/>
    <n v="60070922002"/>
    <x v="3"/>
    <d v="2023-02-06T09:34:23"/>
    <s v="报警"/>
    <s v="开始"/>
    <s v=""/>
    <n v="5.0000001210719347E-2"/>
    <x v="1"/>
  </r>
  <r>
    <n v="98073865"/>
    <s v="M050_Machine_ErrorCode"/>
    <s v="Bay58-1A MLB to MLB Carrier Screw 8x"/>
    <n v="1.33201208660726E+17"/>
    <x v="687"/>
    <s v="P"/>
    <n v="1"/>
    <x v="1"/>
    <d v="2023-02-06T09:34:26"/>
    <s v="运行"/>
    <s v=""/>
    <s v="结束"/>
    <n v="0"/>
    <x v="1"/>
  </r>
  <r>
    <n v="98073877"/>
    <s v="M050_Machine_ErrorCode"/>
    <s v="Bay58-1A MLB to MLB Carrier Screw 8x"/>
    <n v="1.33201208691434E+17"/>
    <x v="688"/>
    <s v="P"/>
    <n v="60070922006"/>
    <x v="14"/>
    <d v="2023-02-06T09:34:29"/>
    <s v="报警"/>
    <s v="开始"/>
    <s v=""/>
    <n v="0.54999999236315489"/>
    <x v="1"/>
  </r>
  <r>
    <n v="98073943"/>
    <s v="M050_Machine_ErrorCode"/>
    <s v="Bay58-1A MLB to MLB Carrier Screw 8x"/>
    <n v="1.33201209020838E+17"/>
    <x v="689"/>
    <s v="P"/>
    <n v="1"/>
    <x v="1"/>
    <d v="2023-02-06T09:35:02"/>
    <s v="运行"/>
    <s v=""/>
    <s v="结束"/>
    <n v="0"/>
    <x v="1"/>
  </r>
  <r>
    <n v="98073967"/>
    <s v="M050_Machine_ErrorCode"/>
    <s v="Bay58-1A MLB to MLB Carrier Screw 8x"/>
    <n v="1.3320120910712899E+17"/>
    <x v="690"/>
    <s v="P"/>
    <n v="60070922002"/>
    <x v="3"/>
    <d v="2023-02-06T09:35:10"/>
    <s v="报警"/>
    <s v="开始"/>
    <s v=""/>
    <n v="0.16666667419485748"/>
    <x v="1"/>
  </r>
  <r>
    <n v="98073991"/>
    <s v="M050_Machine_ErrorCode"/>
    <s v="Bay58-1A MLB to MLB Carrier Screw 8x"/>
    <n v="1.3320120920421101E+17"/>
    <x v="691"/>
    <s v="P"/>
    <n v="1"/>
    <x v="1"/>
    <d v="2023-02-06T09:35:20"/>
    <s v="运行"/>
    <s v=""/>
    <s v="结束"/>
    <n v="0"/>
    <x v="1"/>
  </r>
  <r>
    <n v="98074007"/>
    <s v="M050_Machine_ErrorCode"/>
    <s v="Bay58-1A MLB to MLB Carrier Screw 8x"/>
    <n v="1.3320120927615901E+17"/>
    <x v="692"/>
    <s v="P"/>
    <n v="60070922002"/>
    <x v="3"/>
    <d v="2023-02-06T09:35:27"/>
    <s v="报警"/>
    <s v="开始"/>
    <s v=""/>
    <n v="0.69999999599531293"/>
    <x v="1"/>
  </r>
  <r>
    <n v="98074129"/>
    <s v="M050_Machine_ErrorCode"/>
    <s v="Bay58-1A MLB to MLB Carrier Screw 8x"/>
    <n v="1.33201209699484E+17"/>
    <x v="693"/>
    <s v="P"/>
    <n v="1"/>
    <x v="1"/>
    <d v="2023-02-06T09:36:09"/>
    <s v="运行"/>
    <s v=""/>
    <s v="结束"/>
    <n v="0"/>
    <x v="1"/>
  </r>
  <r>
    <n v="98074152"/>
    <s v="M050_Machine_ErrorCode"/>
    <s v="Bay58-1A MLB to MLB Carrier Screw 8x"/>
    <n v="1.3320120980882301E+17"/>
    <x v="694"/>
    <s v="P"/>
    <n v="60070922002"/>
    <x v="3"/>
    <d v="2023-02-06T09:36:20"/>
    <s v="报警"/>
    <s v="开始"/>
    <s v=""/>
    <n v="0.56666667340323329"/>
    <x v="1"/>
  </r>
  <r>
    <n v="98074222"/>
    <s v="M050_Machine_ErrorCode"/>
    <s v="Bay58-1A MLB to MLB Carrier Screw 8x"/>
    <n v="1.33201210145748E+17"/>
    <x v="695"/>
    <s v="P"/>
    <n v="1"/>
    <x v="1"/>
    <d v="2023-02-06T09:36:54"/>
    <s v="运行"/>
    <s v=""/>
    <s v="结束"/>
    <n v="0"/>
    <x v="1"/>
  </r>
  <r>
    <n v="98074266"/>
    <s v="M050_Machine_ErrorCode"/>
    <s v="Bay58-1A MLB to MLB Carrier Screw 8x"/>
    <n v="1.33201210314818E+17"/>
    <x v="696"/>
    <s v="P"/>
    <n v="50010922018"/>
    <x v="8"/>
    <d v="2023-02-06T09:37:11"/>
    <s v="报警"/>
    <s v="开始"/>
    <s v=""/>
    <n v="0.21666667540557683"/>
    <x v="1"/>
  </r>
  <r>
    <n v="98074304"/>
    <s v="M050_Machine_ErrorCode"/>
    <s v="Bay58-1A MLB to MLB Carrier Screw 8x"/>
    <n v="1.3320121044971901E+17"/>
    <x v="697"/>
    <s v="P"/>
    <n v="1"/>
    <x v="1"/>
    <d v="2023-02-06T09:37:24"/>
    <s v="运行"/>
    <s v=""/>
    <s v="结束"/>
    <n v="0"/>
    <x v="1"/>
  </r>
  <r>
    <n v="98074337"/>
    <s v="M050_Machine_ErrorCode"/>
    <s v="Bay58-1A MLB to MLB Carrier Screw 8x"/>
    <n v="1.3320121050572E+17"/>
    <x v="698"/>
    <s v="P"/>
    <n v="60070922002"/>
    <x v="3"/>
    <d v="2023-02-06T09:37:30"/>
    <s v="报警"/>
    <s v="开始"/>
    <s v=""/>
    <n v="0.35000000847503543"/>
    <x v="1"/>
  </r>
  <r>
    <n v="98074399"/>
    <s v="M050_Machine_ErrorCode"/>
    <s v="Bay58-1A MLB to MLB Carrier Screw 8x"/>
    <n v="1.3320121071967101E+17"/>
    <x v="699"/>
    <s v="P"/>
    <n v="1"/>
    <x v="1"/>
    <d v="2023-02-06T09:37:51"/>
    <s v="运行"/>
    <s v=""/>
    <s v="结束"/>
    <n v="0"/>
    <x v="1"/>
  </r>
  <r>
    <n v="98074442"/>
    <s v="M050_Machine_ErrorCode"/>
    <s v="Bay58-1A MLB to MLB Carrier Screw 8x"/>
    <n v="1.33201210907302E+17"/>
    <x v="700"/>
    <s v="P"/>
    <n v="60070922002"/>
    <x v="3"/>
    <d v="2023-02-06T09:38:10"/>
    <s v="报警"/>
    <s v="开始"/>
    <s v=""/>
    <n v="0.65000000526197255"/>
    <x v="1"/>
  </r>
  <r>
    <n v="98074558"/>
    <s v="M050_Machine_ErrorCode"/>
    <s v="Bay58-1A MLB to MLB Carrier Screw 8x"/>
    <n v="1.33201211296148E+17"/>
    <x v="701"/>
    <s v="P"/>
    <n v="1"/>
    <x v="1"/>
    <d v="2023-02-06T09:38:49"/>
    <s v="运行"/>
    <s v=""/>
    <s v="结束"/>
    <n v="0"/>
    <x v="1"/>
  </r>
  <r>
    <n v="98074578"/>
    <s v="M050_Machine_ErrorCode"/>
    <s v="Bay58-1A MLB to MLB Carrier Screw 8x"/>
    <n v="1.3320121138526099E+17"/>
    <x v="702"/>
    <s v="P"/>
    <n v="60070922002"/>
    <x v="3"/>
    <d v="2023-02-06T09:38:58"/>
    <s v="报警"/>
    <s v="开始"/>
    <s v=""/>
    <n v="0.34999999799765646"/>
    <x v="1"/>
  </r>
  <r>
    <n v="98074669"/>
    <s v="M050_Machine_ErrorCode"/>
    <s v="Bay58-1A MLB to MLB Carrier Screw 8x"/>
    <n v="1.3320121159602099E+17"/>
    <x v="703"/>
    <s v="P"/>
    <n v="1"/>
    <x v="1"/>
    <d v="2023-02-06T09:39:19"/>
    <s v="运行"/>
    <s v=""/>
    <s v="结束"/>
    <n v="0"/>
    <x v="1"/>
  </r>
  <r>
    <n v="98074774"/>
    <s v="M050_Machine_ErrorCode"/>
    <s v="Bay58-1A MLB to MLB Carrier Screw 8x"/>
    <n v="1.3320121184871901E+17"/>
    <x v="704"/>
    <s v="P"/>
    <n v="60070922002"/>
    <x v="3"/>
    <d v="2023-02-06T09:39:44"/>
    <s v="报警"/>
    <s v="开始"/>
    <s v=""/>
    <n v="0.16666666371747851"/>
    <x v="1"/>
  </r>
  <r>
    <n v="98074827"/>
    <s v="M050_Machine_ErrorCode"/>
    <s v="Bay58-1A MLB to MLB Carrier Screw 8x"/>
    <n v="1.33201211949162E+17"/>
    <x v="705"/>
    <s v="P"/>
    <n v="1"/>
    <x v="1"/>
    <d v="2023-02-06T09:39:54"/>
    <s v="运行"/>
    <s v=""/>
    <s v="结束"/>
    <n v="0"/>
    <x v="1"/>
  </r>
  <r>
    <n v="98075029"/>
    <s v="M050_Machine_ErrorCode"/>
    <s v="Bay58-1A MLB to MLB Carrier Screw 8x"/>
    <n v="1.3320121254759101E+17"/>
    <x v="706"/>
    <s v="P"/>
    <n v="60070922002"/>
    <x v="3"/>
    <d v="2023-02-06T09:40:54"/>
    <s v="报警"/>
    <s v="开始"/>
    <s v=""/>
    <n v="0.13333334354683757"/>
    <x v="1"/>
  </r>
  <r>
    <n v="98075080"/>
    <s v="M050_Machine_ErrorCode"/>
    <s v="Bay58-1A MLB to MLB Carrier Screw 8x"/>
    <n v="1.33201212625374E+17"/>
    <x v="707"/>
    <s v="P"/>
    <n v="1"/>
    <x v="1"/>
    <d v="2023-02-06T09:41:02"/>
    <s v="运行"/>
    <s v=""/>
    <s v="结束"/>
    <n v="0"/>
    <x v="1"/>
  </r>
  <r>
    <n v="98075107"/>
    <s v="M050_Machine_ErrorCode"/>
    <s v="Bay58-1A MLB to MLB Carrier Screw 8x"/>
    <n v="1.3320121272446E+17"/>
    <x v="708"/>
    <s v="P"/>
    <n v="60080922005"/>
    <x v="15"/>
    <d v="2023-02-06T09:41:12"/>
    <s v="报警"/>
    <s v="开始"/>
    <s v=""/>
    <n v="1.0833333351183683"/>
    <x v="1"/>
  </r>
  <r>
    <n v="98075303"/>
    <s v="M050_Machine_ErrorCode"/>
    <s v="Bay58-1A MLB to MLB Carrier Screw 8x"/>
    <n v="1.33201213375818E+17"/>
    <x v="709"/>
    <s v="P"/>
    <n v="1"/>
    <x v="1"/>
    <d v="2023-02-06T09:42:17"/>
    <s v="运行"/>
    <s v=""/>
    <s v="结束"/>
    <n v="0"/>
    <x v="1"/>
  </r>
  <r>
    <n v="98077038"/>
    <s v="M050_Machine_ErrorCode"/>
    <s v="Bay58-1A MLB to MLB Carrier Screw 8x"/>
    <n v="1.33201220120416E+17"/>
    <x v="710"/>
    <s v="P"/>
    <n v="1"/>
    <x v="1"/>
    <d v="2023-02-06T09:53:32"/>
    <s v="运行"/>
    <s v=""/>
    <s v="结束"/>
    <n v="0"/>
    <x v="1"/>
  </r>
  <r>
    <n v="98078957"/>
    <s v="M050_Machine_ErrorCode"/>
    <s v="Bay58-1A MLB to MLB Carrier Screw 8x"/>
    <n v="1.33201226869104E+17"/>
    <x v="711"/>
    <s v="P"/>
    <n v="1"/>
    <x v="1"/>
    <d v="2023-02-06T10:04:46"/>
    <s v="运行"/>
    <s v=""/>
    <s v="结束"/>
    <n v="0"/>
    <x v="1"/>
  </r>
  <r>
    <n v="98080209"/>
    <s v="M050_Machine_ErrorCode"/>
    <s v="Bay58-1A MLB to MLB Carrier Screw 8x"/>
    <n v="1.3320123362341E+17"/>
    <x v="712"/>
    <s v="P"/>
    <n v="1"/>
    <x v="1"/>
    <d v="2023-02-06T10:16:02"/>
    <s v="运行"/>
    <s v=""/>
    <s v="结束"/>
    <n v="0"/>
    <x v="1"/>
  </r>
  <r>
    <n v="98080662"/>
    <s v="M050_Machine_ErrorCode"/>
    <s v="Bay58-1A MLB to MLB Carrier Screw 8x"/>
    <n v="1.3320123615661299E+17"/>
    <x v="713"/>
    <s v="P"/>
    <n v="80010922001"/>
    <x v="5"/>
    <d v="2023-02-06T10:20:15"/>
    <s v="报警"/>
    <s v="开始"/>
    <s v=""/>
    <n v="0.16666666371747851"/>
    <x v="1"/>
  </r>
  <r>
    <n v="98080680"/>
    <s v="M050_Machine_ErrorCode"/>
    <s v="Bay58-1A MLB to MLB Carrier Screw 8x"/>
    <n v="1.33201236252408E+17"/>
    <x v="714"/>
    <s v="P"/>
    <n v="1"/>
    <x v="1"/>
    <d v="2023-02-06T10:20:25"/>
    <s v="运行"/>
    <s v=""/>
    <s v="结束"/>
    <n v="0"/>
    <x v="1"/>
  </r>
  <r>
    <n v="98080913"/>
    <s v="M050_Machine_ErrorCode"/>
    <s v="Bay58-1A MLB to MLB Carrier Screw 8x"/>
    <n v="1.3320123788511901E+17"/>
    <x v="715"/>
    <s v="P"/>
    <n v="80010922001"/>
    <x v="5"/>
    <d v="2023-02-06T10:23:08"/>
    <s v="报警"/>
    <s v="开始"/>
    <s v=""/>
    <n v="0.20000000484287739"/>
    <x v="1"/>
  </r>
  <r>
    <n v="98080935"/>
    <s v="M050_Machine_ErrorCode"/>
    <s v="Bay58-1A MLB to MLB Carrier Screw 8x"/>
    <n v="1.3320123800795101E+17"/>
    <x v="716"/>
    <s v="P"/>
    <n v="1"/>
    <x v="1"/>
    <d v="2023-02-06T10:23:20"/>
    <s v="运行"/>
    <s v=""/>
    <s v="结束"/>
    <n v="0"/>
    <x v="1"/>
  </r>
  <r>
    <n v="98081219"/>
    <s v="M050_Machine_ErrorCode"/>
    <s v="Bay58-1A MLB to MLB Carrier Screw 8x"/>
    <n v="1.3320123950225101E+17"/>
    <x v="717"/>
    <s v="P"/>
    <n v="80010922001"/>
    <x v="5"/>
    <d v="2023-02-06T10:25:50"/>
    <s v="报警"/>
    <s v="开始"/>
    <s v=""/>
    <n v="0.20000000484287739"/>
    <x v="1"/>
  </r>
  <r>
    <n v="98081248"/>
    <s v="M050_Machine_ErrorCode"/>
    <s v="Bay58-1A MLB to MLB Carrier Screw 8x"/>
    <n v="1.33201239621702E+17"/>
    <x v="718"/>
    <s v="P"/>
    <n v="1"/>
    <x v="1"/>
    <d v="2023-02-06T10:26:02"/>
    <s v="运行"/>
    <s v=""/>
    <s v="结束"/>
    <n v="0"/>
    <x v="1"/>
  </r>
  <r>
    <n v="98081675"/>
    <s v="M050_Machine_ErrorCode"/>
    <s v="Bay58-1A MLB to MLB Carrier Screw 8x"/>
    <n v="1.3320124221118301E+17"/>
    <x v="719"/>
    <s v="P"/>
    <n v="60070922002"/>
    <x v="3"/>
    <d v="2023-02-06T10:30:21"/>
    <s v="报警"/>
    <s v="开始"/>
    <s v=""/>
    <n v="1.000000003259629"/>
    <x v="1"/>
  </r>
  <r>
    <n v="98081757"/>
    <s v="M050_Machine_ErrorCode"/>
    <s v="Bay58-1A MLB to MLB Carrier Screw 8x"/>
    <n v="1.3320124281841501E+17"/>
    <x v="720"/>
    <s v="P"/>
    <n v="1"/>
    <x v="1"/>
    <d v="2023-02-06T10:31:21"/>
    <s v="运行"/>
    <s v=""/>
    <s v="结束"/>
    <n v="0"/>
    <x v="1"/>
  </r>
  <r>
    <n v="98081957"/>
    <s v="M050_Machine_ErrorCode"/>
    <s v="Bay58-1A MLB to MLB Carrier Screw 8x"/>
    <n v="1.33201249973118E+17"/>
    <x v="721"/>
    <s v="P"/>
    <n v="60070922002"/>
    <x v="3"/>
    <d v="2023-02-06T10:43:17"/>
    <s v="报警"/>
    <s v="开始"/>
    <s v=""/>
    <n v="0.74999999720603228"/>
    <x v="1"/>
  </r>
  <r>
    <n v="98081968"/>
    <s v="M050_Machine_ErrorCode"/>
    <s v="Bay58-1A MLB to MLB Carrier Screw 8x"/>
    <n v="1.3320125042421501E+17"/>
    <x v="722"/>
    <s v="P"/>
    <n v="1"/>
    <x v="1"/>
    <d v="2023-02-06T10:44:02"/>
    <s v="运行"/>
    <s v=""/>
    <s v="结束"/>
    <n v="0"/>
    <x v="1"/>
  </r>
  <r>
    <n v="98082118"/>
    <s v="M050_Machine_ErrorCode"/>
    <s v="Bay58-1A MLB to MLB Carrier Screw 8x"/>
    <n v="1.33201260150424E+17"/>
    <x v="723"/>
    <s v="P"/>
    <n v="1"/>
    <x v="1"/>
    <d v="2023-02-06T11:00:15"/>
    <s v="运行"/>
    <s v=""/>
    <s v="结束"/>
    <n v="0"/>
    <x v="1"/>
  </r>
  <r>
    <n v="98082137"/>
    <s v="M050_Machine_ErrorCode"/>
    <s v="Bay58-1A MLB to MLB Carrier Screw 8x"/>
    <n v="1.33201260661182E+17"/>
    <x v="724"/>
    <s v="P"/>
    <n v="80010922001"/>
    <x v="5"/>
    <d v="2023-02-06T11:01:06"/>
    <s v="报警"/>
    <s v="开始"/>
    <s v=""/>
    <n v="0.26666666613891721"/>
    <x v="1"/>
  </r>
  <r>
    <n v="98082144"/>
    <s v="M050_Machine_ErrorCode"/>
    <s v="Bay58-1A MLB to MLB Carrier Screw 8x"/>
    <n v="1.3320126082787699E+17"/>
    <x v="725"/>
    <s v="P"/>
    <n v="1"/>
    <x v="1"/>
    <d v="2023-02-06T11:01:22"/>
    <s v="运行"/>
    <s v=""/>
    <s v="结束"/>
    <n v="0"/>
    <x v="1"/>
  </r>
  <r>
    <n v="98082665"/>
    <s v="M050_Machine_ErrorCode"/>
    <s v="Bay58-1A MLB to MLB Carrier Screw 8x"/>
    <n v="1.33201267596444E+17"/>
    <x v="726"/>
    <s v="P"/>
    <n v="1"/>
    <x v="1"/>
    <d v="2023-02-06T11:12:39"/>
    <s v="运行"/>
    <s v=""/>
    <s v="结束"/>
    <n v="0"/>
    <x v="1"/>
  </r>
  <r>
    <n v="98083864"/>
    <s v="M050_Machine_ErrorCode"/>
    <s v="Bay58-1A MLB to MLB Carrier Screw 8x"/>
    <n v="1.3320127436301101E+17"/>
    <x v="727"/>
    <s v="P"/>
    <n v="1"/>
    <x v="1"/>
    <d v="2023-02-06T11:23:56"/>
    <s v="运行"/>
    <s v=""/>
    <s v="结束"/>
    <n v="0"/>
    <x v="1"/>
  </r>
  <r>
    <n v="98084623"/>
    <s v="M050_Machine_ErrorCode"/>
    <s v="Bay58-1A MLB to MLB Carrier Screw 8x"/>
    <n v="1.33201278441638E+17"/>
    <x v="728"/>
    <s v="P"/>
    <n v="80010922001"/>
    <x v="5"/>
    <d v="2023-02-06T11:30:44"/>
    <s v="报警"/>
    <s v="开始"/>
    <s v=""/>
    <n v="0.16666666371747851"/>
    <x v="1"/>
  </r>
  <r>
    <n v="98084644"/>
    <s v="M050_Machine_ErrorCode"/>
    <s v="Bay58-1A MLB to MLB Carrier Screw 8x"/>
    <n v="1.33201278544454E+17"/>
    <x v="729"/>
    <s v="P"/>
    <n v="1"/>
    <x v="1"/>
    <d v="2023-02-06T11:30:54"/>
    <s v="运行"/>
    <s v=""/>
    <s v="结束"/>
    <n v="0"/>
    <x v="1"/>
  </r>
  <r>
    <n v="98085985"/>
    <s v="M050_Machine_ErrorCode"/>
    <s v="Bay58-1A MLB to MLB Carrier Screw 8x"/>
    <n v="1.3320128530178899E+17"/>
    <x v="730"/>
    <s v="P"/>
    <n v="1"/>
    <x v="1"/>
    <d v="2023-02-06T11:42:10"/>
    <s v="运行"/>
    <s v=""/>
    <s v="结束"/>
    <n v="0"/>
    <x v="1"/>
  </r>
  <r>
    <n v="98087311"/>
    <s v="M050_Machine_ErrorCode"/>
    <s v="Bay58-1A MLB to MLB Carrier Screw 8x"/>
    <n v="1.33201292047562E+17"/>
    <x v="731"/>
    <s v="P"/>
    <n v="1"/>
    <x v="1"/>
    <d v="2023-02-06T11:53:24"/>
    <s v="运行"/>
    <s v=""/>
    <s v="结束"/>
    <n v="0"/>
    <x v="1"/>
  </r>
  <r>
    <n v="98087368"/>
    <s v="M050_Machine_ErrorCode"/>
    <s v="Bay58-1A MLB to MLB Carrier Screw 8x"/>
    <n v="1.3320129237734099E+17"/>
    <x v="732"/>
    <s v="P"/>
    <n v="80010922001"/>
    <x v="5"/>
    <d v="2023-02-06T11:53:57"/>
    <s v="报警"/>
    <s v="开始"/>
    <s v=""/>
    <n v="1.1333333363290876"/>
    <x v="1"/>
  </r>
  <r>
    <n v="98087487"/>
    <s v="M050_Machine_ErrorCode"/>
    <s v="Bay58-1A MLB to MLB Carrier Screw 8x"/>
    <n v="1.33201293054284E+17"/>
    <x v="733"/>
    <s v="P"/>
    <n v="1"/>
    <x v="1"/>
    <d v="2023-02-06T11:55:05"/>
    <s v="运行"/>
    <s v=""/>
    <s v="结束"/>
    <n v="0"/>
    <x v="1"/>
  </r>
  <r>
    <n v="98087765"/>
    <s v="M050_Machine_ErrorCode"/>
    <s v="Bay58-1A MLB to MLB Carrier Screw 8x"/>
    <n v="1.33201294503036E+17"/>
    <x v="734"/>
    <s v="P"/>
    <n v="80010922001"/>
    <x v="5"/>
    <d v="2023-02-06T11:57:30"/>
    <s v="报警"/>
    <s v="开始"/>
    <s v=""/>
    <n v="0.11666666250675917"/>
    <x v="1"/>
  </r>
  <r>
    <n v="98087784"/>
    <s v="M050_Machine_ErrorCode"/>
    <s v="Bay58-1A MLB to MLB Carrier Screw 8x"/>
    <n v="1.33201294573558E+17"/>
    <x v="735"/>
    <s v="P"/>
    <n v="1"/>
    <x v="1"/>
    <d v="2023-02-06T11:57:37"/>
    <s v="运行"/>
    <s v=""/>
    <s v="结束"/>
    <n v="0"/>
    <x v="1"/>
  </r>
  <r>
    <n v="98089448"/>
    <s v="M050_Machine_ErrorCode"/>
    <s v="Bay58-1A MLB to MLB Carrier Screw 8x"/>
    <n v="1.33201301325688E+17"/>
    <x v="736"/>
    <s v="P"/>
    <n v="1"/>
    <x v="1"/>
    <d v="2023-02-06T12:08:52"/>
    <s v="运行"/>
    <s v=""/>
    <s v="结束"/>
    <n v="0"/>
    <x v="1"/>
  </r>
  <r>
    <n v="98091192"/>
    <s v="M050_Machine_ErrorCode"/>
    <s v="Bay58-1A MLB to MLB Carrier Screw 8x"/>
    <n v="1.33201308082434E+17"/>
    <x v="737"/>
    <s v="P"/>
    <n v="1"/>
    <x v="1"/>
    <d v="2023-02-06T12:20:08"/>
    <s v="运行"/>
    <s v=""/>
    <s v="结束"/>
    <n v="0"/>
    <x v="1"/>
  </r>
  <r>
    <n v="98091864"/>
    <s v="M050_Machine_ErrorCode"/>
    <s v="Bay58-1A MLB to MLB Carrier Screw 8x"/>
    <n v="1.33201310692662E+17"/>
    <x v="738"/>
    <s v="P"/>
    <n v="60070922002"/>
    <x v="3"/>
    <d v="2023-02-06T12:24:29"/>
    <s v="报警"/>
    <s v="开始"/>
    <s v=""/>
    <n v="0.1333333330694586"/>
    <x v="1"/>
  </r>
  <r>
    <n v="98091899"/>
    <s v="M050_Machine_ErrorCode"/>
    <s v="Bay58-1A MLB to MLB Carrier Screw 8x"/>
    <n v="1.33201310772688E+17"/>
    <x v="739"/>
    <s v="P"/>
    <n v="1"/>
    <x v="1"/>
    <d v="2023-02-06T12:24:37"/>
    <s v="运行"/>
    <s v=""/>
    <s v="结束"/>
    <n v="0"/>
    <x v="1"/>
  </r>
  <r>
    <n v="98092290"/>
    <s v="M050_Machine_ErrorCode"/>
    <s v="Bay58-1A MLB to MLB Carrier Screw 8x"/>
    <n v="1.3320131239412701E+17"/>
    <x v="740"/>
    <s v="P"/>
    <n v="50010922015"/>
    <x v="16"/>
    <d v="2023-02-06T12:27:19"/>
    <s v="NA"/>
    <s v="开始"/>
    <s v=""/>
    <n v="2.0666666573379189"/>
    <x v="1"/>
  </r>
  <r>
    <n v="98092618"/>
    <s v="M050_Machine_ErrorCode"/>
    <s v="Bay58-1A MLB to MLB Carrier Screw 8x"/>
    <n v="1.3320131363416499E+17"/>
    <x v="741"/>
    <s v="P"/>
    <n v="1"/>
    <x v="1"/>
    <d v="2023-02-06T12:29:23"/>
    <s v="运行"/>
    <s v=""/>
    <s v="结束"/>
    <n v="0"/>
    <x v="1"/>
  </r>
  <r>
    <n v="98092670"/>
    <s v="M050_Machine_ErrorCode"/>
    <s v="Bay58-1A MLB to MLB Carrier Screw 8x"/>
    <n v="1.33201313889054E+17"/>
    <x v="742"/>
    <s v="P"/>
    <n v="60070922002"/>
    <x v="3"/>
    <d v="2023-02-06T12:29:48"/>
    <s v="报警"/>
    <s v="开始"/>
    <s v=""/>
    <n v="0.1333333330694586"/>
    <x v="1"/>
  </r>
  <r>
    <n v="98092704"/>
    <s v="M050_Machine_ErrorCode"/>
    <s v="Bay58-1A MLB to MLB Carrier Screw 8x"/>
    <n v="1.3320131396149101E+17"/>
    <x v="743"/>
    <s v="P"/>
    <n v="1"/>
    <x v="1"/>
    <d v="2023-02-06T12:29:56"/>
    <s v="运行"/>
    <s v=""/>
    <s v="结束"/>
    <n v="0"/>
    <x v="1"/>
  </r>
  <r>
    <n v="98093145"/>
    <s v="M050_Machine_ErrorCode"/>
    <s v="Bay58-1A MLB to MLB Carrier Screw 8x"/>
    <n v="1.33201315821602E+17"/>
    <x v="744"/>
    <s v="P"/>
    <n v="80010922001"/>
    <x v="5"/>
    <d v="2023-02-06T12:33:02"/>
    <s v="报警"/>
    <s v="开始"/>
    <s v=""/>
    <n v="0.16666666371747851"/>
    <x v="1"/>
  </r>
  <r>
    <n v="98093188"/>
    <s v="M050_Machine_ErrorCode"/>
    <s v="Bay58-1A MLB to MLB Carrier Screw 8x"/>
    <n v="1.33201315916728E+17"/>
    <x v="745"/>
    <s v="P"/>
    <n v="1"/>
    <x v="1"/>
    <d v="2023-02-06T12:33:12"/>
    <s v="运行"/>
    <s v=""/>
    <s v="结束"/>
    <n v="0"/>
    <x v="1"/>
  </r>
  <r>
    <n v="98094226"/>
    <s v="M050_Machine_ErrorCode"/>
    <s v="Bay58-1A MLB to MLB Carrier Screw 8x"/>
    <n v="1.3320132028922701E+17"/>
    <x v="746"/>
    <s v="P"/>
    <n v="80010922001"/>
    <x v="5"/>
    <d v="2023-02-06T12:40:28"/>
    <s v="报警"/>
    <s v="开始"/>
    <s v=""/>
    <n v="0.1333333330694586"/>
    <x v="1"/>
  </r>
  <r>
    <n v="98094249"/>
    <s v="M050_Machine_ErrorCode"/>
    <s v="Bay58-1A MLB to MLB Carrier Screw 8x"/>
    <n v="1.33201320365842E+17"/>
    <x v="747"/>
    <s v="P"/>
    <n v="1"/>
    <x v="1"/>
    <d v="2023-02-06T12:40:36"/>
    <s v="运行"/>
    <s v=""/>
    <s v="结束"/>
    <n v="0"/>
    <x v="1"/>
  </r>
  <r>
    <n v="98094293"/>
    <s v="M050_Machine_ErrorCode"/>
    <s v="Bay58-1A MLB to MLB Carrier Screw 8x"/>
    <n v="1.33201320577916E+17"/>
    <x v="748"/>
    <s v="P"/>
    <n v="80010922001"/>
    <x v="5"/>
    <d v="2023-02-06T12:40:57"/>
    <s v="报警"/>
    <s v="开始"/>
    <s v=""/>
    <n v="0.33333333791233599"/>
    <x v="1"/>
  </r>
  <r>
    <n v="98094328"/>
    <s v="M050_Machine_ErrorCode"/>
    <s v="Bay58-1A MLB to MLB Carrier Screw 8x"/>
    <n v="1.3320132077879901E+17"/>
    <x v="749"/>
    <s v="P"/>
    <n v="1"/>
    <x v="1"/>
    <d v="2023-02-06T12:41:17"/>
    <s v="运行"/>
    <s v=""/>
    <s v="结束"/>
    <n v="0"/>
    <x v="1"/>
  </r>
  <r>
    <n v="98094515"/>
    <s v="M050_Machine_ErrorCode"/>
    <s v="Bay58-1A MLB to MLB Carrier Screw 8x"/>
    <n v="1.3320132155812701E+17"/>
    <x v="750"/>
    <s v="P"/>
    <n v="80010922001"/>
    <x v="5"/>
    <d v="2023-02-06T12:42:35"/>
    <s v="报警"/>
    <s v="开始"/>
    <s v=""/>
    <n v="0.1333333330694586"/>
    <x v="1"/>
  </r>
  <r>
    <n v="98094534"/>
    <s v="M050_Machine_ErrorCode"/>
    <s v="Bay58-1A MLB to MLB Carrier Screw 8x"/>
    <n v="1.3320132163294701E+17"/>
    <x v="751"/>
    <s v="P"/>
    <n v="1"/>
    <x v="1"/>
    <d v="2023-02-06T12:42:43"/>
    <s v="运行"/>
    <s v=""/>
    <s v="结束"/>
    <n v="0"/>
    <x v="1"/>
  </r>
  <r>
    <n v="98095200"/>
    <s v="M050_Machine_ErrorCode"/>
    <s v="Bay58-1A MLB to MLB Carrier Screw 8x"/>
    <n v="1.33201324381464E+17"/>
    <x v="752"/>
    <s v="P"/>
    <n v="3"/>
    <x v="2"/>
    <d v="2023-02-06T12:47:18"/>
    <s v="改！"/>
    <s v="开始"/>
    <s v=""/>
    <n v="6.6666666639503092"/>
    <x v="1"/>
  </r>
  <r>
    <n v="98096216"/>
    <s v="M050_Machine_ErrorCode"/>
    <s v="Bay58-1A MLB to MLB Carrier Screw 8x"/>
    <n v="1.3320132838764E+17"/>
    <x v="753"/>
    <s v="P"/>
    <n v="1"/>
    <x v="1"/>
    <d v="2023-02-06T12:53:58"/>
    <s v="运行"/>
    <s v=""/>
    <s v="结束"/>
    <n v="0"/>
    <x v="1"/>
  </r>
  <r>
    <n v="98097438"/>
    <s v="M050_Machine_ErrorCode"/>
    <s v="Bay58-1A MLB to MLB Carrier Screw 8x"/>
    <n v="1.33201334295444E+17"/>
    <x v="754"/>
    <s v="P"/>
    <n v="80010922001"/>
    <x v="5"/>
    <d v="2023-02-06T13:03:49"/>
    <s v="报警"/>
    <s v="开始"/>
    <s v=""/>
    <n v="0.1333333330694586"/>
    <x v="1"/>
  </r>
  <r>
    <n v="98097451"/>
    <s v="M050_Machine_ErrorCode"/>
    <s v="Bay58-1A MLB to MLB Carrier Screw 8x"/>
    <n v="1.33201334370454E+17"/>
    <x v="755"/>
    <s v="P"/>
    <n v="1"/>
    <x v="1"/>
    <d v="2023-02-06T13:03:57"/>
    <s v="运行"/>
    <s v=""/>
    <s v="结束"/>
    <n v="0"/>
    <x v="1"/>
  </r>
  <r>
    <n v="98097603"/>
    <s v="M050_Machine_ErrorCode"/>
    <s v="Bay58-1A MLB to MLB Carrier Screw 8x"/>
    <n v="1.33201335211526E+17"/>
    <x v="756"/>
    <s v="P"/>
    <n v="80010922001"/>
    <x v="5"/>
    <d v="2023-02-06T13:05:21"/>
    <s v="报警"/>
    <s v="开始"/>
    <s v=""/>
    <n v="0.15000000363215804"/>
    <x v="1"/>
  </r>
  <r>
    <n v="98097630"/>
    <s v="M050_Machine_ErrorCode"/>
    <s v="Bay58-1A MLB to MLB Carrier Screw 8x"/>
    <n v="1.3320133530722E+17"/>
    <x v="757"/>
    <s v="P"/>
    <n v="1"/>
    <x v="1"/>
    <d v="2023-02-06T13:05:30"/>
    <s v="运行"/>
    <s v=""/>
    <s v="结束"/>
    <n v="0"/>
    <x v="1"/>
  </r>
  <r>
    <n v="98098820"/>
    <s v="M050_Machine_ErrorCode"/>
    <s v="Bay58-1A MLB to MLB Carrier Screw 8x"/>
    <n v="1.3320134206050301E+17"/>
    <x v="758"/>
    <s v="P"/>
    <n v="1"/>
    <x v="1"/>
    <d v="2023-02-06T13:16:46"/>
    <s v="运行"/>
    <s v=""/>
    <s v="结束"/>
    <n v="0"/>
    <x v="1"/>
  </r>
  <r>
    <n v="98099084"/>
    <s v="M050_Machine_ErrorCode"/>
    <s v="Bay58-1A MLB to MLB Carrier Screw 8x"/>
    <n v="1.3320134368356499E+17"/>
    <x v="759"/>
    <s v="P"/>
    <n v="60070922002"/>
    <x v="3"/>
    <d v="2023-02-06T13:19:28"/>
    <s v="报警"/>
    <s v="开始"/>
    <s v=""/>
    <n v="0.83333332906477153"/>
    <x v="1"/>
  </r>
  <r>
    <n v="98099201"/>
    <s v="M050_Machine_ErrorCode"/>
    <s v="Bay58-1A MLB to MLB Carrier Screw 8x"/>
    <n v="1.33201344181644E+17"/>
    <x v="760"/>
    <s v="P"/>
    <n v="1"/>
    <x v="1"/>
    <d v="2023-02-06T13:20:18"/>
    <s v="运行"/>
    <s v=""/>
    <s v="结束"/>
    <n v="0"/>
    <x v="1"/>
  </r>
  <r>
    <n v="98099215"/>
    <s v="M050_Machine_ErrorCode"/>
    <s v="Bay58-1A MLB to MLB Carrier Screw 8x"/>
    <n v="1.33201344218864E+17"/>
    <x v="761"/>
    <s v="P"/>
    <n v="60030922003"/>
    <x v="10"/>
    <d v="2023-02-06T13:20:21"/>
    <s v="提醒"/>
    <s v="开始"/>
    <s v=""/>
    <n v="0.1333333330694586"/>
    <x v="1"/>
  </r>
  <r>
    <n v="98099224"/>
    <s v="M050_Machine_ErrorCode"/>
    <s v="Bay58-1A MLB to MLB Carrier Screw 8x"/>
    <n v="1.3320134429946899E+17"/>
    <x v="762"/>
    <s v="P"/>
    <n v="1"/>
    <x v="1"/>
    <d v="2023-02-06T13:20:29"/>
    <s v="运行"/>
    <s v=""/>
    <s v="结束"/>
    <n v="0"/>
    <x v="1"/>
  </r>
  <r>
    <n v="98099247"/>
    <s v="M050_Machine_ErrorCode"/>
    <s v="Bay58-1A MLB to MLB Carrier Screw 8x"/>
    <n v="1.33201344430658E+17"/>
    <x v="763"/>
    <s v="P"/>
    <n v="60080922005"/>
    <x v="15"/>
    <d v="2023-02-06T13:20:43"/>
    <s v="报警"/>
    <s v="开始"/>
    <s v=""/>
    <n v="1.2166666681878269"/>
    <x v="1"/>
  </r>
  <r>
    <n v="98099403"/>
    <s v="M050_Machine_ErrorCode"/>
    <s v="Bay58-1A MLB to MLB Carrier Screw 8x"/>
    <n v="1.3320134516312099E+17"/>
    <x v="764"/>
    <s v="P"/>
    <n v="1"/>
    <x v="1"/>
    <d v="2023-02-06T13:21:56"/>
    <s v="运行"/>
    <s v=""/>
    <s v="结束"/>
    <n v="0"/>
    <x v="1"/>
  </r>
  <r>
    <n v="98099432"/>
    <s v="M050_Machine_ErrorCode"/>
    <s v="Bay58-1A MLB to MLB Carrier Screw 8x"/>
    <n v="1.3320134532921699E+17"/>
    <x v="765"/>
    <s v="P"/>
    <n v="3"/>
    <x v="2"/>
    <d v="2023-02-06T13:22:12"/>
    <s v="改！"/>
    <s v="开始"/>
    <s v=""/>
    <n v="1.2833333294838667"/>
    <x v="1"/>
  </r>
  <r>
    <n v="98099580"/>
    <s v="M050_Machine_ErrorCode"/>
    <s v="Bay58-1A MLB to MLB Carrier Screw 8x"/>
    <n v="1.33201346097464E+17"/>
    <x v="766"/>
    <s v="P"/>
    <n v="1"/>
    <x v="1"/>
    <d v="2023-02-06T13:23:29"/>
    <s v="运行"/>
    <s v=""/>
    <s v="结束"/>
    <n v="0"/>
    <x v="1"/>
  </r>
  <r>
    <n v="98099643"/>
    <s v="M050_Machine_ErrorCode"/>
    <s v="Bay58-1A MLB to MLB Carrier Screw 8x"/>
    <n v="1.3320134642852899E+17"/>
    <x v="767"/>
    <s v="P"/>
    <n v="60070922002"/>
    <x v="3"/>
    <d v="2023-02-06T13:24:02"/>
    <s v="报警"/>
    <s v="开始"/>
    <s v=""/>
    <n v="0.34999999799765646"/>
    <x v="1"/>
  </r>
  <r>
    <n v="98099694"/>
    <s v="M050_Machine_ErrorCode"/>
    <s v="Bay58-1A MLB to MLB Carrier Screw 8x"/>
    <n v="1.3320134663383E+17"/>
    <x v="768"/>
    <s v="P"/>
    <n v="1"/>
    <x v="1"/>
    <d v="2023-02-06T13:24:23"/>
    <s v="运行"/>
    <s v=""/>
    <s v="结束"/>
    <n v="0"/>
    <x v="1"/>
  </r>
  <r>
    <n v="98099695"/>
    <s v="M050_Machine_ErrorCode"/>
    <s v="Bay58-1A MLB to MLB Carrier Screw 8x"/>
    <n v="1.3320134665355699E+17"/>
    <x v="769"/>
    <s v="P"/>
    <n v="60030922003"/>
    <x v="10"/>
    <d v="2023-02-06T13:24:25"/>
    <s v="提醒"/>
    <s v="开始"/>
    <s v=""/>
    <n v="1.3999999919906259"/>
    <x v="1"/>
  </r>
  <r>
    <n v="98099878"/>
    <s v="M050_Machine_ErrorCode"/>
    <s v="Bay58-1A MLB to MLB Carrier Screw 8x"/>
    <n v="1.3320134749044099E+17"/>
    <x v="770"/>
    <s v="P"/>
    <n v="1"/>
    <x v="1"/>
    <d v="2023-02-06T13:25:49"/>
    <s v="运行"/>
    <s v=""/>
    <s v="结束"/>
    <n v="0"/>
    <x v="1"/>
  </r>
  <r>
    <n v="98099899"/>
    <s v="M050_Machine_ErrorCode"/>
    <s v="Bay58-1A MLB to MLB Carrier Screw 8x"/>
    <n v="1.3320134759664701E+17"/>
    <x v="771"/>
    <s v="P"/>
    <n v="60070922002"/>
    <x v="3"/>
    <d v="2023-02-06T13:25:59"/>
    <s v="报警"/>
    <s v="开始"/>
    <s v=""/>
    <n v="0.90000000083819032"/>
    <x v="1"/>
  </r>
  <r>
    <n v="98100035"/>
    <s v="M050_Machine_ErrorCode"/>
    <s v="Bay58-1A MLB to MLB Carrier Screw 8x"/>
    <n v="1.3320134813821901E+17"/>
    <x v="772"/>
    <s v="P"/>
    <n v="1"/>
    <x v="1"/>
    <d v="2023-02-06T13:26:53"/>
    <s v="运行"/>
    <s v=""/>
    <s v="结束"/>
    <n v="0"/>
    <x v="1"/>
  </r>
  <r>
    <n v="98100056"/>
    <s v="M050_Machine_ErrorCode"/>
    <s v="Bay58-1A MLB to MLB Carrier Screw 8x"/>
    <n v="1.3320134821521299E+17"/>
    <x v="773"/>
    <s v="P"/>
    <n v="60070922002"/>
    <x v="3"/>
    <d v="2023-02-06T13:27:01"/>
    <s v="报警"/>
    <s v="开始"/>
    <s v=""/>
    <n v="0.41666665929369628"/>
    <x v="1"/>
  </r>
  <r>
    <n v="98100101"/>
    <s v="M050_Machine_ErrorCode"/>
    <s v="Bay58-1A MLB to MLB Carrier Screw 8x"/>
    <n v="1.3320134846334E+17"/>
    <x v="774"/>
    <s v="P"/>
    <n v="1"/>
    <x v="1"/>
    <d v="2023-02-06T13:27:26"/>
    <s v="运行"/>
    <s v=""/>
    <s v="结束"/>
    <n v="0"/>
    <x v="1"/>
  </r>
  <r>
    <n v="98100115"/>
    <s v="M050_Machine_ErrorCode"/>
    <s v="Bay58-1A MLB to MLB Carrier Screw 8x"/>
    <n v="1.3320134849895501E+17"/>
    <x v="775"/>
    <s v="P"/>
    <n v="60070922002"/>
    <x v="3"/>
    <d v="2023-02-06T13:27:29"/>
    <s v="报警"/>
    <s v="开始"/>
    <s v=""/>
    <n v="0.1333333330694586"/>
    <x v="1"/>
  </r>
  <r>
    <n v="98100147"/>
    <s v="M050_Machine_ErrorCode"/>
    <s v="Bay58-1A MLB to MLB Carrier Screw 8x"/>
    <n v="1.3320134857978899E+17"/>
    <x v="776"/>
    <s v="P"/>
    <n v="1"/>
    <x v="1"/>
    <d v="2023-02-06T13:27:37"/>
    <s v="运行"/>
    <s v=""/>
    <s v="结束"/>
    <n v="0"/>
    <x v="1"/>
  </r>
  <r>
    <n v="98100148"/>
    <s v="M050_Machine_ErrorCode"/>
    <s v="Bay58-1A MLB to MLB Carrier Screw 8x"/>
    <n v="1.33201348600334E+17"/>
    <x v="777"/>
    <s v="P"/>
    <n v="3"/>
    <x v="2"/>
    <d v="2023-02-06T13:27:40"/>
    <s v="改！"/>
    <s v="开始"/>
    <s v=""/>
    <n v="0.83333332906477153"/>
    <x v="1"/>
  </r>
  <r>
    <n v="98100254"/>
    <s v="M050_Machine_ErrorCode"/>
    <s v="Bay58-1A MLB to MLB Carrier Screw 8x"/>
    <n v="1.3320134910342899E+17"/>
    <x v="778"/>
    <s v="P"/>
    <n v="1"/>
    <x v="1"/>
    <d v="2023-02-06T13:28:30"/>
    <s v="运行"/>
    <s v=""/>
    <s v="结束"/>
    <n v="0"/>
    <x v="1"/>
  </r>
  <r>
    <n v="98100430"/>
    <s v="M050_Machine_ErrorCode"/>
    <s v="Bay58-1A MLB to MLB Carrier Screw 8x"/>
    <n v="1.3320134993205501E+17"/>
    <x v="779"/>
    <s v="P"/>
    <n v="50010922018"/>
    <x v="8"/>
    <d v="2023-02-06T13:29:53"/>
    <s v="报警"/>
    <s v="开始"/>
    <s v=""/>
    <n v="0.23333332501351833"/>
    <x v="1"/>
  </r>
  <r>
    <n v="98100474"/>
    <s v="M050_Machine_ErrorCode"/>
    <s v="Bay58-1A MLB to MLB Carrier Screw 8x"/>
    <n v="1.3320135007128301E+17"/>
    <x v="780"/>
    <s v="P"/>
    <n v="1"/>
    <x v="1"/>
    <d v="2023-02-06T13:30:07"/>
    <s v="运行"/>
    <s v=""/>
    <s v="结束"/>
    <n v="0"/>
    <x v="1"/>
  </r>
  <r>
    <n v="98100726"/>
    <s v="M050_Machine_ErrorCode"/>
    <s v="Bay58-1A MLB to MLB Carrier Screw 8x"/>
    <n v="1.3320135144527E+17"/>
    <x v="781"/>
    <s v="P"/>
    <n v="3"/>
    <x v="2"/>
    <d v="2023-02-06T13:32:24"/>
    <s v="改！"/>
    <s v="开始"/>
    <s v=""/>
    <n v="4.7499999997671694"/>
    <x v="1"/>
  </r>
  <r>
    <n v="98101249"/>
    <s v="M050_Machine_ErrorCode"/>
    <s v="Bay58-1A MLB to MLB Carrier Screw 8x"/>
    <n v="1.3320135429267901E+17"/>
    <x v="782"/>
    <s v="P"/>
    <n v="1"/>
    <x v="1"/>
    <d v="2023-02-06T13:37:09"/>
    <s v="运行"/>
    <s v=""/>
    <s v="结束"/>
    <n v="0"/>
    <x v="1"/>
  </r>
  <r>
    <n v="98102285"/>
    <s v="M050_Machine_ErrorCode"/>
    <s v="Bay58-1A MLB to MLB Carrier Screw 8x"/>
    <n v="1.3320135877204499E+17"/>
    <x v="783"/>
    <s v="P"/>
    <n v="60070922002"/>
    <x v="3"/>
    <d v="2023-02-06T13:44:37"/>
    <s v="报警"/>
    <s v="开始"/>
    <s v=""/>
    <n v="0.10000000242143869"/>
    <x v="1"/>
  </r>
  <r>
    <n v="98102315"/>
    <s v="M050_Machine_ErrorCode"/>
    <s v="Bay58-1A MLB to MLB Carrier Screw 8x"/>
    <n v="1.33201358832902E+17"/>
    <x v="784"/>
    <s v="P"/>
    <n v="1"/>
    <x v="1"/>
    <d v="2023-02-06T13:44:43"/>
    <s v="运行"/>
    <s v=""/>
    <s v="结束"/>
    <n v="0"/>
    <x v="1"/>
  </r>
  <r>
    <n v="98102916"/>
    <s v="M050_Machine_ErrorCode"/>
    <s v="Bay58-1A MLB to MLB Carrier Screw 8x"/>
    <n v="1.3320136145045501E+17"/>
    <x v="785"/>
    <s v="P"/>
    <n v="60070922002"/>
    <x v="3"/>
    <d v="2023-02-06T13:49:05"/>
    <s v="报警"/>
    <s v="开始"/>
    <s v=""/>
    <n v="0.21666666492819786"/>
    <x v="1"/>
  </r>
  <r>
    <n v="98102944"/>
    <s v="M050_Machine_ErrorCode"/>
    <s v="Bay58-1A MLB to MLB Carrier Screw 8x"/>
    <n v="1.33201361581704E+17"/>
    <x v="786"/>
    <s v="P"/>
    <n v="1"/>
    <x v="1"/>
    <d v="2023-02-06T13:49:18"/>
    <s v="运行"/>
    <s v=""/>
    <s v="结束"/>
    <n v="0"/>
    <x v="1"/>
  </r>
  <r>
    <n v="98103022"/>
    <s v="M050_Machine_ErrorCode"/>
    <s v="Bay58-1A MLB to MLB Carrier Screw 8x"/>
    <n v="1.33201361971352E+17"/>
    <x v="787"/>
    <s v="P"/>
    <n v="3"/>
    <x v="2"/>
    <d v="2023-02-06T13:49:57"/>
    <s v="改！"/>
    <s v="开始"/>
    <s v=""/>
    <n v="2.6166666706558317"/>
    <x v="1"/>
  </r>
  <r>
    <n v="98103379"/>
    <s v="M050_Machine_ErrorCode"/>
    <s v="Bay58-1A MLB to MLB Carrier Screw 8x"/>
    <n v="1.3320136354459699E+17"/>
    <x v="788"/>
    <s v="P"/>
    <n v="1"/>
    <x v="1"/>
    <d v="2023-02-06T13:52:34"/>
    <s v="运行"/>
    <s v=""/>
    <s v="结束"/>
    <n v="0"/>
    <x v="1"/>
  </r>
  <r>
    <n v="98104025"/>
    <s v="M050_Machine_ErrorCode"/>
    <s v="Bay58-1A MLB to MLB Carrier Screw 8x"/>
    <n v="1.33201366147498E+17"/>
    <x v="789"/>
    <s v="P"/>
    <n v="50010922018"/>
    <x v="8"/>
    <d v="2023-02-06T13:56:54"/>
    <s v="报警"/>
    <s v="开始"/>
    <s v=""/>
    <n v="0.14999999315477908"/>
    <x v="1"/>
  </r>
  <r>
    <n v="98104040"/>
    <s v="M050_Machine_ErrorCode"/>
    <s v="Bay58-1A MLB to MLB Carrier Screw 8x"/>
    <n v="1.3320136623273E+17"/>
    <x v="790"/>
    <s v="P"/>
    <n v="1"/>
    <x v="1"/>
    <d v="2023-02-06T13:57:03"/>
    <s v="运行"/>
    <s v=""/>
    <s v="结束"/>
    <n v="0"/>
    <x v="1"/>
  </r>
  <r>
    <n v="98105289"/>
    <s v="M050_Machine_ErrorCode"/>
    <s v="Bay58-1A MLB to MLB Carrier Screw 8x"/>
    <n v="1.3320137202276099E+17"/>
    <x v="791"/>
    <s v="P"/>
    <n v="50010922018"/>
    <x v="8"/>
    <d v="2023-02-06T14:06:42"/>
    <s v="报警"/>
    <s v="开始"/>
    <s v=""/>
    <n v="0.11666667298413813"/>
    <x v="1"/>
  </r>
  <r>
    <n v="98105304"/>
    <s v="M050_Machine_ErrorCode"/>
    <s v="Bay58-1A MLB to MLB Carrier Screw 8x"/>
    <n v="1.3320137209841901E+17"/>
    <x v="792"/>
    <s v="P"/>
    <n v="1"/>
    <x v="1"/>
    <d v="2023-02-06T14:06:49"/>
    <s v="运行"/>
    <s v=""/>
    <s v="结束"/>
    <n v="0"/>
    <x v="1"/>
  </r>
  <r>
    <n v="98105820"/>
    <s v="M050_Machine_ErrorCode"/>
    <s v="Bay58-1A MLB to MLB Carrier Screw 8x"/>
    <n v="1.3320137407244099E+17"/>
    <x v="793"/>
    <s v="P"/>
    <n v="60080922005"/>
    <x v="15"/>
    <d v="2023-02-06T14:10:07"/>
    <s v="报警"/>
    <s v="开始"/>
    <s v=""/>
    <n v="0.39999999920837581"/>
    <x v="1"/>
  </r>
  <r>
    <n v="98105878"/>
    <s v="M050_Machine_ErrorCode"/>
    <s v="Bay58-1A MLB to MLB Carrier Screw 8x"/>
    <n v="1.3320137431408499E+17"/>
    <x v="794"/>
    <s v="P"/>
    <n v="1"/>
    <x v="1"/>
    <d v="2023-02-06T14:10:31"/>
    <s v="运行"/>
    <s v=""/>
    <s v="结束"/>
    <n v="0"/>
    <x v="1"/>
  </r>
  <r>
    <n v="98105905"/>
    <s v="M050_Machine_ErrorCode"/>
    <s v="Bay58-1A MLB to MLB Carrier Screw 8x"/>
    <n v="1.33201374451168E+17"/>
    <x v="795"/>
    <s v="P"/>
    <n v="3"/>
    <x v="2"/>
    <d v="2023-02-06T14:10:45"/>
    <s v="改！"/>
    <s v="开始"/>
    <s v=""/>
    <n v="0.33333332743495703"/>
    <x v="1"/>
  </r>
  <r>
    <n v="98105969"/>
    <s v="M050_Machine_ErrorCode"/>
    <s v="Bay58-1A MLB to MLB Carrier Screw 8x"/>
    <n v="1.3320137465576099E+17"/>
    <x v="796"/>
    <s v="P"/>
    <n v="1"/>
    <x v="1"/>
    <d v="2023-02-06T14:11:05"/>
    <s v="运行"/>
    <s v=""/>
    <s v="结束"/>
    <n v="0"/>
    <x v="1"/>
  </r>
  <r>
    <n v="98106007"/>
    <s v="M050_Machine_ErrorCode"/>
    <s v="Bay58-1A MLB to MLB Carrier Screw 8x"/>
    <n v="1.3320137481607299E+17"/>
    <x v="797"/>
    <s v="P"/>
    <n v="60080922005"/>
    <x v="15"/>
    <d v="2023-02-06T14:11:21"/>
    <s v="报警"/>
    <s v="开始"/>
    <s v=""/>
    <n v="0.11666667298413813"/>
    <x v="1"/>
  </r>
  <r>
    <n v="98106022"/>
    <s v="M050_Machine_ErrorCode"/>
    <s v="Bay58-1A MLB to MLB Carrier Screw 8x"/>
    <n v="1.3320137488431E+17"/>
    <x v="798"/>
    <s v="P"/>
    <n v="1"/>
    <x v="1"/>
    <d v="2023-02-06T14:11:28"/>
    <s v="运行"/>
    <s v=""/>
    <s v="结束"/>
    <n v="0"/>
    <x v="1"/>
  </r>
  <r>
    <n v="98106035"/>
    <s v="M050_Machine_ErrorCode"/>
    <s v="Bay58-1A MLB to MLB Carrier Screw 8x"/>
    <n v="1.3320137491405101E+17"/>
    <x v="799"/>
    <s v="P"/>
    <n v="60080922005"/>
    <x v="15"/>
    <d v="2023-02-06T14:11:31"/>
    <s v="报警"/>
    <s v="开始"/>
    <s v=""/>
    <n v="0.21666666492819786"/>
    <x v="1"/>
  </r>
  <r>
    <n v="98106063"/>
    <s v="M050_Machine_ErrorCode"/>
    <s v="Bay58-1A MLB to MLB Carrier Screw 8x"/>
    <n v="1.3320137504353501E+17"/>
    <x v="800"/>
    <s v="P"/>
    <n v="1"/>
    <x v="1"/>
    <d v="2023-02-06T14:11:44"/>
    <s v="运行"/>
    <s v=""/>
    <s v="结束"/>
    <n v="0"/>
    <x v="1"/>
  </r>
  <r>
    <n v="98106137"/>
    <s v="M050_Machine_ErrorCode"/>
    <s v="Bay58-1A MLB to MLB Carrier Screw 8x"/>
    <n v="1.3320137522305501E+17"/>
    <x v="801"/>
    <s v="P"/>
    <n v="60070922002"/>
    <x v="3"/>
    <d v="2023-02-06T14:12:02"/>
    <s v="报警"/>
    <s v="开始"/>
    <s v=""/>
    <n v="0.4666666709817946"/>
    <x v="1"/>
  </r>
  <r>
    <n v="98106187"/>
    <s v="M050_Machine_ErrorCode"/>
    <s v="Bay58-1A MLB to MLB Carrier Screw 8x"/>
    <n v="1.3320137550404301E+17"/>
    <x v="802"/>
    <s v="P"/>
    <n v="1"/>
    <x v="1"/>
    <d v="2023-02-06T14:12:30"/>
    <s v="运行"/>
    <s v=""/>
    <s v="结束"/>
    <n v="0"/>
    <x v="1"/>
  </r>
  <r>
    <n v="98106387"/>
    <s v="M050_Machine_ErrorCode"/>
    <s v="Bay58-1A MLB to MLB Carrier Screw 8x"/>
    <n v="1.3320137644355101E+17"/>
    <x v="803"/>
    <s v="P"/>
    <n v="60070922002"/>
    <x v="3"/>
    <d v="2023-02-06T14:14:04"/>
    <s v="报警"/>
    <s v="开始"/>
    <s v=""/>
    <n v="0.34999999799765646"/>
    <x v="1"/>
  </r>
  <r>
    <n v="98106434"/>
    <s v="M050_Machine_ErrorCode"/>
    <s v="Bay58-1A MLB to MLB Carrier Screw 8x"/>
    <n v="1.3320137665625299E+17"/>
    <x v="804"/>
    <s v="P"/>
    <n v="1"/>
    <x v="1"/>
    <d v="2023-02-06T14:14:25"/>
    <s v="运行"/>
    <s v=""/>
    <s v="结束"/>
    <n v="0"/>
    <x v="1"/>
  </r>
  <r>
    <n v="98107255"/>
    <s v="M050_Machine_ErrorCode"/>
    <s v="Bay58-1A MLB to MLB Carrier Screw 8x"/>
    <n v="1.3320138020998099E+17"/>
    <x v="805"/>
    <s v="P"/>
    <n v="60070922002"/>
    <x v="3"/>
    <d v="2023-02-06T14:20:21"/>
    <s v="报警"/>
    <s v="开始"/>
    <s v=""/>
    <n v="5.7999999937601388"/>
    <x v="1"/>
  </r>
  <r>
    <n v="98108096"/>
    <s v="M050_Machine_ErrorCode"/>
    <s v="Bay58-1A MLB to MLB Carrier Screw 8x"/>
    <n v="1.3320138369727699E+17"/>
    <x v="806"/>
    <s v="P"/>
    <n v="1"/>
    <x v="1"/>
    <d v="2023-02-06T14:26:09"/>
    <s v="运行"/>
    <s v=""/>
    <s v="结束"/>
    <n v="0"/>
    <x v="1"/>
  </r>
  <r>
    <n v="98108270"/>
    <s v="M050_Machine_ErrorCode"/>
    <s v="Bay58-1A MLB to MLB Carrier Screw 8x"/>
    <n v="1.3320138437939299E+17"/>
    <x v="807"/>
    <s v="P"/>
    <n v="50010922018"/>
    <x v="8"/>
    <d v="2023-02-06T14:27:17"/>
    <s v="报警"/>
    <s v="开始"/>
    <s v=""/>
    <n v="0.18333333428017795"/>
    <x v="1"/>
  </r>
  <r>
    <n v="98108299"/>
    <s v="M050_Machine_ErrorCode"/>
    <s v="Bay58-1A MLB to MLB Carrier Screw 8x"/>
    <n v="1.3320138448164899E+17"/>
    <x v="808"/>
    <s v="P"/>
    <n v="1"/>
    <x v="1"/>
    <d v="2023-02-06T14:27:28"/>
    <s v="运行"/>
    <s v=""/>
    <s v="结束"/>
    <n v="0"/>
    <x v="1"/>
  </r>
  <r>
    <n v="98108866"/>
    <s v="M050_Machine_ErrorCode"/>
    <s v="Bay58-1A MLB to MLB Carrier Screw 8x"/>
    <n v="1.3320138702120899E+17"/>
    <x v="809"/>
    <s v="P"/>
    <n v="60080922005"/>
    <x v="15"/>
    <d v="2023-02-06T14:31:42"/>
    <s v="报警"/>
    <s v="开始"/>
    <s v=""/>
    <n v="0.3666666685603559"/>
    <x v="1"/>
  </r>
  <r>
    <n v="98108918"/>
    <s v="M050_Machine_ErrorCode"/>
    <s v="Bay58-1A MLB to MLB Carrier Screw 8x"/>
    <n v="1.33201387244412E+17"/>
    <x v="810"/>
    <s v="P"/>
    <n v="1"/>
    <x v="1"/>
    <d v="2023-02-06T14:32:04"/>
    <s v="运行"/>
    <s v=""/>
    <s v="结束"/>
    <n v="0"/>
    <x v="1"/>
  </r>
  <r>
    <n v="98109463"/>
    <s v="M050_Machine_ErrorCode"/>
    <s v="Bay58-1A MLB to MLB Carrier Screw 8x"/>
    <n v="1.3320138965179501E+17"/>
    <x v="811"/>
    <s v="P"/>
    <n v="50010922018"/>
    <x v="8"/>
    <d v="2023-02-06T14:36:05"/>
    <s v="报警"/>
    <s v="开始"/>
    <s v=""/>
    <n v="0.19999999436549842"/>
    <x v="1"/>
  </r>
  <r>
    <n v="98109508"/>
    <s v="M050_Machine_ErrorCode"/>
    <s v="Bay58-1A MLB to MLB Carrier Screw 8x"/>
    <n v="1.3320138977350899E+17"/>
    <x v="812"/>
    <s v="P"/>
    <n v="1"/>
    <x v="1"/>
    <d v="2023-02-06T14:36:17"/>
    <s v="运行"/>
    <s v=""/>
    <s v="结束"/>
    <n v="0"/>
    <x v="1"/>
  </r>
  <r>
    <n v="98110408"/>
    <s v="M050_Machine_ErrorCode"/>
    <s v="Bay58-1A MLB to MLB Carrier Screw 8x"/>
    <n v="1.3320139317625E+17"/>
    <x v="813"/>
    <s v="P"/>
    <n v="50010922018"/>
    <x v="8"/>
    <d v="2023-02-06T14:41:57"/>
    <s v="报警"/>
    <s v="开始"/>
    <s v=""/>
    <n v="0.11666666250675917"/>
    <x v="1"/>
  </r>
  <r>
    <n v="98110427"/>
    <s v="M050_Machine_ErrorCode"/>
    <s v="Bay58-1A MLB to MLB Carrier Screw 8x"/>
    <n v="1.33201393246562E+17"/>
    <x v="814"/>
    <s v="P"/>
    <n v="1"/>
    <x v="1"/>
    <d v="2023-02-06T14:42:04"/>
    <s v="运行"/>
    <s v=""/>
    <s v="结束"/>
    <n v="0"/>
    <x v="1"/>
  </r>
  <r>
    <n v="98110807"/>
    <s v="M050_Machine_ErrorCode"/>
    <s v="Bay58-1A MLB to MLB Carrier Screw 8x"/>
    <n v="1.3320139462718E+17"/>
    <x v="815"/>
    <s v="P"/>
    <n v="50010922018"/>
    <x v="8"/>
    <d v="2023-02-06T14:44:22"/>
    <s v="报警"/>
    <s v="开始"/>
    <s v=""/>
    <n v="0.38333332864567637"/>
    <x v="1"/>
  </r>
  <r>
    <n v="98110888"/>
    <s v="M050_Machine_ErrorCode"/>
    <s v="Bay58-1A MLB to MLB Carrier Screw 8x"/>
    <n v="1.33201394856666E+17"/>
    <x v="816"/>
    <s v="P"/>
    <n v="1"/>
    <x v="1"/>
    <d v="2023-02-06T14:44:45"/>
    <s v="运行"/>
    <s v=""/>
    <s v="结束"/>
    <n v="0"/>
    <x v="1"/>
  </r>
  <r>
    <n v="98111363"/>
    <s v="M050_Machine_ErrorCode"/>
    <s v="Bay58-1A MLB to MLB Carrier Screw 8x"/>
    <n v="1.3320139714645299E+17"/>
    <x v="817"/>
    <s v="P"/>
    <n v="60070922003"/>
    <x v="17"/>
    <d v="2023-02-06T14:48:34"/>
    <s v="报警"/>
    <s v="开始"/>
    <s v=""/>
    <n v="0.1333333330694586"/>
    <x v="1"/>
  </r>
  <r>
    <n v="98111373"/>
    <s v="M050_Machine_ErrorCode"/>
    <s v="Bay58-1A MLB to MLB Carrier Screw 8x"/>
    <n v="1.3320139722812499E+17"/>
    <x v="818"/>
    <s v="P"/>
    <n v="1"/>
    <x v="1"/>
    <d v="2023-02-06T14:48:42"/>
    <s v="运行"/>
    <s v=""/>
    <s v="结束"/>
    <n v="0"/>
    <x v="1"/>
  </r>
  <r>
    <n v="98111697"/>
    <s v="M050_Machine_ErrorCode"/>
    <s v="Bay58-1A MLB to MLB Carrier Screw 8x"/>
    <n v="1.3320139881151E+17"/>
    <x v="819"/>
    <s v="P"/>
    <n v="60070922002"/>
    <x v="3"/>
    <d v="2023-02-06T14:51:21"/>
    <s v="报警"/>
    <s v="开始"/>
    <s v=""/>
    <n v="0.24999999557621777"/>
    <x v="1"/>
  </r>
  <r>
    <n v="98111738"/>
    <s v="M050_Machine_ErrorCode"/>
    <s v="Bay58-1A MLB to MLB Carrier Screw 8x"/>
    <n v="1.3320139896289501E+17"/>
    <x v="820"/>
    <s v="P"/>
    <n v="1"/>
    <x v="1"/>
    <d v="2023-02-06T14:51:36"/>
    <s v="运行"/>
    <s v=""/>
    <s v="结束"/>
    <n v="0"/>
    <x v="1"/>
  </r>
  <r>
    <n v="98111778"/>
    <s v="M050_Machine_ErrorCode"/>
    <s v="Bay58-1A MLB to MLB Carrier Screw 8x"/>
    <n v="1.3320139916322E+17"/>
    <x v="821"/>
    <s v="P"/>
    <n v="3"/>
    <x v="2"/>
    <d v="2023-02-06T14:51:56"/>
    <s v="改！"/>
    <s v="开始"/>
    <s v=""/>
    <n v="10.900000002002344"/>
    <x v="1"/>
  </r>
  <r>
    <n v="98113267"/>
    <s v="M050_Machine_ErrorCode"/>
    <s v="Bay58-1A MLB to MLB Carrier Screw 8x"/>
    <n v="1.3320140570901501E+17"/>
    <x v="822"/>
    <s v="P"/>
    <n v="1"/>
    <x v="1"/>
    <d v="2023-02-06T15:02:50"/>
    <s v="运行"/>
    <s v=""/>
    <s v="结束"/>
    <n v="0"/>
    <x v="1"/>
  </r>
  <r>
    <n v="98114810"/>
    <s v="M050_Machine_ErrorCode"/>
    <s v="Bay58-1A MLB to MLB Carrier Screw 8x"/>
    <n v="1.33201412451024E+17"/>
    <x v="823"/>
    <s v="P"/>
    <n v="1"/>
    <x v="1"/>
    <d v="2023-02-06T15:14:05"/>
    <s v="运行"/>
    <s v=""/>
    <s v="结束"/>
    <n v="0"/>
    <x v="1"/>
  </r>
  <r>
    <n v="98116334"/>
    <s v="M050_Machine_ErrorCode"/>
    <s v="Bay58-1A MLB to MLB Carrier Screw 8x"/>
    <n v="1.3320141919347101E+17"/>
    <x v="824"/>
    <s v="P"/>
    <n v="1"/>
    <x v="1"/>
    <d v="2023-02-06T15:25:20"/>
    <s v="运行"/>
    <s v=""/>
    <s v="结束"/>
    <n v="0"/>
    <x v="1"/>
  </r>
  <r>
    <n v="98117047"/>
    <s v="M050_Machine_ErrorCode"/>
    <s v="Bay58-1A MLB to MLB Carrier Screw 8x"/>
    <n v="1.3320142197563E+17"/>
    <x v="825"/>
    <s v="P"/>
    <n v="80010922001"/>
    <x v="5"/>
    <d v="2023-02-06T15:29:57"/>
    <s v="报警"/>
    <s v="开始"/>
    <s v=""/>
    <n v="0.96666666213423014"/>
    <x v="1"/>
  </r>
  <r>
    <n v="98117204"/>
    <s v="M050_Machine_ErrorCode"/>
    <s v="Bay58-1A MLB to MLB Carrier Screw 8x"/>
    <n v="1.33201422550462E+17"/>
    <x v="826"/>
    <s v="P"/>
    <n v="1"/>
    <x v="1"/>
    <d v="2023-02-06T15:30:55"/>
    <s v="运行"/>
    <s v=""/>
    <s v="结束"/>
    <n v="0"/>
    <x v="1"/>
  </r>
  <r>
    <n v="98118980"/>
    <s v="M050_Machine_ErrorCode"/>
    <s v="Bay58-1A MLB to MLB Carrier Screw 8x"/>
    <n v="1.33201429280382E+17"/>
    <x v="827"/>
    <s v="P"/>
    <n v="1"/>
    <x v="1"/>
    <d v="2023-02-06T15:42:08"/>
    <s v="运行"/>
    <s v=""/>
    <s v="结束"/>
    <n v="0"/>
    <x v="1"/>
  </r>
  <r>
    <n v="98120434"/>
    <s v="M050_Machine_ErrorCode"/>
    <s v="Bay58-1A MLB to MLB Carrier Screw 8x"/>
    <n v="1.3320143601548701E+17"/>
    <x v="828"/>
    <s v="P"/>
    <n v="1"/>
    <x v="1"/>
    <d v="2023-02-06T15:53:21"/>
    <s v="运行"/>
    <s v=""/>
    <s v="结束"/>
    <n v="0"/>
    <x v="1"/>
  </r>
  <r>
    <n v="98121965"/>
    <s v="M050_Machine_ErrorCode"/>
    <s v="Bay58-1A MLB to MLB Carrier Screw 8x"/>
    <n v="1.3320144275071101E+17"/>
    <x v="829"/>
    <s v="P"/>
    <n v="1"/>
    <x v="1"/>
    <d v="2023-02-06T16:04:35"/>
    <s v="运行"/>
    <s v=""/>
    <s v="结束"/>
    <n v="0"/>
    <x v="1"/>
  </r>
  <r>
    <n v="98123399"/>
    <s v="M050_Machine_ErrorCode"/>
    <s v="Bay58-1A MLB to MLB Carrier Screw 8x"/>
    <n v="1.3320144948286301E+17"/>
    <x v="830"/>
    <s v="P"/>
    <n v="1"/>
    <x v="1"/>
    <d v="2023-02-06T16:15:48"/>
    <s v="运行"/>
    <s v=""/>
    <s v="结束"/>
    <n v="0"/>
    <x v="1"/>
  </r>
  <r>
    <n v="98123829"/>
    <s v="M050_Machine_ErrorCode"/>
    <s v="Bay58-1A MLB to MLB Carrier Screw 8x"/>
    <n v="1.3320145148452899E+17"/>
    <x v="831"/>
    <s v="P"/>
    <n v="60070922002"/>
    <x v="3"/>
    <d v="2023-02-06T16:19:08"/>
    <s v="报警"/>
    <s v="开始"/>
    <s v=""/>
    <n v="0.2333333354908973"/>
    <x v="1"/>
  </r>
  <r>
    <n v="98123880"/>
    <s v="M050_Machine_ErrorCode"/>
    <s v="Bay58-1A MLB to MLB Carrier Screw 8x"/>
    <n v="1.33201451620336E+17"/>
    <x v="832"/>
    <s v="P"/>
    <n v="1"/>
    <x v="1"/>
    <d v="2023-02-06T16:19:22"/>
    <s v="运行"/>
    <s v=""/>
    <s v="结束"/>
    <n v="0"/>
    <x v="1"/>
  </r>
  <r>
    <n v="98125231"/>
    <s v="M050_Machine_ErrorCode"/>
    <s v="Bay58-1A MLB to MLB Carrier Screw 8x"/>
    <n v="1.3320145835869299E+17"/>
    <x v="833"/>
    <s v="P"/>
    <n v="1"/>
    <x v="1"/>
    <d v="2023-02-06T16:30:35"/>
    <s v="运行"/>
    <s v=""/>
    <s v="结束"/>
    <n v="0"/>
    <x v="1"/>
  </r>
  <r>
    <n v="98125555"/>
    <s v="M050_Machine_ErrorCode"/>
    <s v="Bay58-1A MLB to MLB Carrier Screw 8x"/>
    <n v="1.3320147076607699E+17"/>
    <x v="834"/>
    <s v="P"/>
    <n v="1"/>
    <x v="1"/>
    <d v="2023-02-06T16:51:16"/>
    <s v="运行"/>
    <s v=""/>
    <s v="结束"/>
    <n v="0"/>
    <x v="1"/>
  </r>
  <r>
    <n v="98125567"/>
    <s v="M050_Machine_ErrorCode"/>
    <s v="Bay58-1A MLB to MLB Carrier Screw 8x"/>
    <n v="1.3320147756563299E+17"/>
    <x v="835"/>
    <s v="P"/>
    <n v="1"/>
    <x v="1"/>
    <d v="2023-02-06T17:02:36"/>
    <s v="运行"/>
    <s v=""/>
    <s v="结束"/>
    <n v="0"/>
    <x v="1"/>
  </r>
  <r>
    <n v="98125848"/>
    <s v="M050_Machine_ErrorCode"/>
    <s v="Bay58-1A MLB to MLB Carrier Screw 8x"/>
    <n v="1.33201484352314E+17"/>
    <x v="836"/>
    <s v="P"/>
    <n v="1"/>
    <x v="1"/>
    <d v="2023-02-06T17:13:55"/>
    <s v="运行"/>
    <s v=""/>
    <s v="结束"/>
    <n v="0"/>
    <x v="1"/>
  </r>
  <r>
    <n v="98126465"/>
    <s v="M050_Machine_ErrorCode"/>
    <s v="Bay58-1A MLB to MLB Carrier Screw 8x"/>
    <n v="1.3320148815292499E+17"/>
    <x v="837"/>
    <s v="P"/>
    <n v="50010922003"/>
    <x v="18"/>
    <d v="2023-02-06T17:20:15"/>
    <s v="报警"/>
    <s v="开始"/>
    <s v=""/>
    <n v="1.9166666641831398"/>
    <x v="1"/>
  </r>
  <r>
    <n v="98126671"/>
    <s v="M050_Machine_ErrorCode"/>
    <s v="Bay58-1A MLB to MLB Carrier Screw 8x"/>
    <n v="1.3320148930129501E+17"/>
    <x v="838"/>
    <s v="P"/>
    <n v="1"/>
    <x v="1"/>
    <d v="2023-02-06T17:22:10"/>
    <s v="运行"/>
    <s v=""/>
    <s v="结束"/>
    <n v="0"/>
    <x v="1"/>
  </r>
  <r>
    <n v="98128072"/>
    <s v="M050_Machine_ErrorCode"/>
    <s v="Bay58-1A MLB to MLB Carrier Screw 8x"/>
    <n v="1.3320149604736499E+17"/>
    <x v="839"/>
    <s v="P"/>
    <n v="1"/>
    <x v="1"/>
    <d v="2023-02-06T17:33:24"/>
    <s v="运行"/>
    <s v=""/>
    <s v="结束"/>
    <n v="0"/>
    <x v="1"/>
  </r>
  <r>
    <n v="98129505"/>
    <s v="M050_Machine_ErrorCode"/>
    <s v="Bay58-1A MLB to MLB Carrier Screw 8x"/>
    <n v="1.33201502688898E+17"/>
    <x v="840"/>
    <s v="P"/>
    <n v="80010922002"/>
    <x v="7"/>
    <d v="2023-02-06T17:44:28"/>
    <s v="报警"/>
    <s v="开始"/>
    <s v=""/>
    <n v="0.41666665929369628"/>
    <x v="1"/>
  </r>
  <r>
    <n v="98129543"/>
    <s v="M050_Machine_ErrorCode"/>
    <s v="Bay58-1A MLB to MLB Carrier Screw 8x"/>
    <n v="1.33201502930098E+17"/>
    <x v="841"/>
    <s v="P"/>
    <n v="1"/>
    <x v="1"/>
    <d v="2023-02-06T17:44:53"/>
    <s v="运行"/>
    <s v=""/>
    <s v="结束"/>
    <n v="0"/>
    <x v="1"/>
  </r>
  <r>
    <n v="98130868"/>
    <s v="M050_Machine_ErrorCode"/>
    <s v="Bay58-1A MLB to MLB Carrier Screw 8x"/>
    <n v="1.33201509659674E+17"/>
    <x v="842"/>
    <s v="P"/>
    <n v="1"/>
    <x v="1"/>
    <d v="2023-02-06T17:56:05"/>
    <s v="运行"/>
    <s v=""/>
    <s v="结束"/>
    <n v="0"/>
    <x v="1"/>
  </r>
  <r>
    <n v="98130959"/>
    <s v="M050_Machine_ErrorCode"/>
    <s v="Bay58-1A MLB to MLB Carrier Screw 8x"/>
    <n v="1.3320151007625901E+17"/>
    <x v="843"/>
    <s v="P"/>
    <n v="60070922002"/>
    <x v="3"/>
    <d v="2023-02-06T17:56:47"/>
    <s v="报警"/>
    <s v="开始"/>
    <s v=""/>
    <n v="0.43333332985639572"/>
    <x v="1"/>
  </r>
  <r>
    <n v="98131007"/>
    <s v="M050_Machine_ErrorCode"/>
    <s v="Bay58-1A MLB to MLB Carrier Screw 8x"/>
    <n v="1.3320151033453299E+17"/>
    <x v="844"/>
    <s v="P"/>
    <n v="1"/>
    <x v="1"/>
    <d v="2023-02-06T17:57:13"/>
    <s v="运行"/>
    <s v=""/>
    <s v="结束"/>
    <n v="0"/>
    <x v="1"/>
  </r>
  <r>
    <n v="98131625"/>
    <s v="M050_Machine_ErrorCode"/>
    <s v="Bay58-1A MLB to MLB Carrier Screw 8x"/>
    <n v="1.33201513522172E+17"/>
    <x v="845"/>
    <s v="P"/>
    <n v="60070922002"/>
    <x v="3"/>
    <d v="2023-02-06T18:02:32"/>
    <s v="报警"/>
    <s v="开始"/>
    <s v=""/>
    <n v="0.3666666685603559"/>
    <x v="1"/>
  </r>
  <r>
    <n v="98131674"/>
    <s v="M050_Machine_ErrorCode"/>
    <s v="Bay58-1A MLB to MLB Carrier Screw 8x"/>
    <n v="1.3320151374756301E+17"/>
    <x v="846"/>
    <s v="P"/>
    <n v="1"/>
    <x v="1"/>
    <d v="2023-02-06T18:02:54"/>
    <s v="运行"/>
    <s v=""/>
    <s v="结束"/>
    <n v="0"/>
    <x v="1"/>
  </r>
  <r>
    <n v="98132984"/>
    <s v="M050_Machine_ErrorCode"/>
    <s v="Bay58-1A MLB to MLB Carrier Screw 8x"/>
    <n v="1.33201520527606E+17"/>
    <x v="847"/>
    <s v="P"/>
    <n v="1"/>
    <x v="1"/>
    <d v="2023-02-06T18:14:12"/>
    <s v="运行"/>
    <s v=""/>
    <s v="结束"/>
    <n v="0"/>
    <x v="1"/>
  </r>
  <r>
    <n v="98134523"/>
    <s v="M050_Machine_ErrorCode"/>
    <s v="Bay58-1A MLB to MLB Carrier Screw 8x"/>
    <n v="1.33201527294094E+17"/>
    <x v="848"/>
    <s v="P"/>
    <n v="1"/>
    <x v="1"/>
    <d v="2023-02-06T18:25:29"/>
    <s v="运行"/>
    <s v=""/>
    <s v="结束"/>
    <n v="0"/>
    <x v="1"/>
  </r>
  <r>
    <n v="98137637"/>
    <s v="M050_Machine_ErrorCode"/>
    <s v="Bay58-1A MLB to MLB Carrier Screw 8x"/>
    <n v="1.33201542799702E+17"/>
    <x v="849"/>
    <s v="P"/>
    <n v="1"/>
    <x v="1"/>
    <d v="2023-02-06T18:51:19"/>
    <s v="运行"/>
    <s v=""/>
    <s v="结束"/>
    <n v="0"/>
    <x v="1"/>
  </r>
  <r>
    <n v="98137863"/>
    <s v="M050_Machine_ErrorCode"/>
    <s v="Bay58-1A MLB to MLB Carrier Screw 8x"/>
    <n v="1.33201545108856E+17"/>
    <x v="850"/>
    <s v="P"/>
    <n v="60030922003"/>
    <x v="10"/>
    <d v="2023-02-06T18:55:10"/>
    <s v="提醒"/>
    <s v="开始"/>
    <s v=""/>
    <n v="0.45000000041909516"/>
    <x v="1"/>
  </r>
  <r>
    <n v="98137888"/>
    <s v="M050_Machine_ErrorCode"/>
    <s v="Bay58-1A MLB to MLB Carrier Screw 8x"/>
    <n v="1.3320154537776E+17"/>
    <x v="851"/>
    <s v="P"/>
    <n v="1"/>
    <x v="1"/>
    <d v="2023-02-06T18:55:37"/>
    <s v="运行"/>
    <s v=""/>
    <s v="结束"/>
    <n v="0"/>
    <x v="1"/>
  </r>
  <r>
    <n v="98137943"/>
    <s v="M050_Machine_ErrorCode"/>
    <s v="Bay58-1A MLB to MLB Carrier Screw 8x"/>
    <n v="1.3320154608609501E+17"/>
    <x v="852"/>
    <s v="P"/>
    <n v="60080922007"/>
    <x v="19"/>
    <d v="2023-02-06T18:56:48"/>
    <s v="报警"/>
    <s v="开始"/>
    <s v=""/>
    <n v="0.69999999599531293"/>
    <x v="1"/>
  </r>
  <r>
    <n v="98137978"/>
    <s v="M050_Machine_ErrorCode"/>
    <s v="Bay58-1A MLB to MLB Carrier Screw 8x"/>
    <n v="1.33201546505628E+17"/>
    <x v="853"/>
    <s v="P"/>
    <n v="1"/>
    <x v="1"/>
    <d v="2023-02-06T18:57:30"/>
    <s v="运行"/>
    <s v=""/>
    <s v="结束"/>
    <n v="0"/>
    <x v="1"/>
  </r>
  <r>
    <n v="98137992"/>
    <s v="M050_Machine_ErrorCode"/>
    <s v="Bay58-1A MLB to MLB Carrier Screw 8x"/>
    <n v="1.33201546723458E+17"/>
    <x v="854"/>
    <s v="P"/>
    <n v="3"/>
    <x v="2"/>
    <d v="2023-02-06T18:57:52"/>
    <s v="改！"/>
    <s v="开始"/>
    <s v=""/>
    <n v="7.400000001071021"/>
    <x v="1"/>
  </r>
  <r>
    <n v="98138181"/>
    <s v="M050_Machine_ErrorCode"/>
    <s v="Bay58-1A MLB to MLB Carrier Screw 8x"/>
    <n v="1.3320155116735699E+17"/>
    <x v="855"/>
    <s v="P"/>
    <n v="1"/>
    <x v="1"/>
    <d v="2023-02-06T19:05:16"/>
    <s v="运行"/>
    <s v=""/>
    <s v="结束"/>
    <n v="0"/>
    <x v="1"/>
  </r>
  <r>
    <n v="98138233"/>
    <s v="M050_Machine_ErrorCode"/>
    <s v="Bay58-1A MLB to MLB Carrier Screw 8x"/>
    <n v="1.33201557951918E+17"/>
    <x v="856"/>
    <s v="P"/>
    <n v="1"/>
    <x v="1"/>
    <d v="2023-02-06T19:16:35"/>
    <s v="运行"/>
    <s v=""/>
    <s v="结束"/>
    <n v="0"/>
    <x v="1"/>
  </r>
  <r>
    <n v="98138566"/>
    <s v="M050_Machine_ErrorCode"/>
    <s v="Bay58-1A MLB to MLB Carrier Screw 8x"/>
    <n v="1.3320198903308301E+17"/>
    <x v="857"/>
    <s v="P"/>
    <n v="1"/>
    <x v="1"/>
    <d v="2023-02-07T07:15:03"/>
    <s v="运行"/>
    <s v=""/>
    <s v="结束"/>
    <n v="0"/>
    <x v="1"/>
  </r>
  <r>
    <n v="98138714"/>
    <s v="M050_Machine_ErrorCode"/>
    <s v="Bay58-1A MLB to MLB Carrier Screw 8x"/>
    <n v="1.3320199271076499E+17"/>
    <x v="858"/>
    <s v="P"/>
    <n v="60030922003"/>
    <x v="10"/>
    <d v="2023-02-07T07:21:11"/>
    <s v="提醒"/>
    <s v="开始"/>
    <s v=""/>
    <n v="23.566666664555669"/>
    <x v="1"/>
  </r>
  <r>
    <n v="98140510"/>
    <s v="M050_Machine_ErrorCode"/>
    <s v="Bay58-3A MLB to MLB Carrier Screw 8x"/>
    <n v="1.3320200685922701E+17"/>
    <x v="859"/>
    <s v="P"/>
    <n v="1"/>
    <x v="1"/>
    <d v="2023-02-07T07:44:45"/>
    <s v="运行"/>
    <s v=""/>
    <s v="结束"/>
    <n v="0"/>
    <x v="1"/>
  </r>
  <r>
    <n v="98141454"/>
    <s v="M050_Machine_ErrorCode"/>
    <s v="Bay58-1A MLB to MLB Carrier Screw 8x"/>
    <n v="1.3320201148623299E+17"/>
    <x v="860"/>
    <s v="P"/>
    <n v="1"/>
    <x v="1"/>
    <d v="2023-02-07T07:52:28"/>
    <s v="运行"/>
    <s v=""/>
    <s v="结束"/>
    <n v="0"/>
    <x v="1"/>
  </r>
  <r>
    <n v="98141682"/>
    <s v="M050_Machine_ErrorCode"/>
    <s v="Bay58-1A MLB to MLB Carrier Screw 8x"/>
    <n v="1.33202012152832E+17"/>
    <x v="861"/>
    <s v="P"/>
    <n v="60070922002"/>
    <x v="3"/>
    <d v="2023-02-07T07:53:35"/>
    <s v="报警"/>
    <s v="开始"/>
    <s v=""/>
    <n v="8.3333331858739257E-2"/>
    <x v="1"/>
  </r>
  <r>
    <n v="98141693"/>
    <s v="M050_Machine_ErrorCode"/>
    <s v="Bay58-1A MLB to MLB Carrier Screw 8x"/>
    <n v="1.3320201220325699E+17"/>
    <x v="862"/>
    <s v="P"/>
    <n v="1"/>
    <x v="1"/>
    <d v="2023-02-07T07:53:40"/>
    <s v="运行"/>
    <s v=""/>
    <s v="结束"/>
    <n v="0"/>
    <x v="1"/>
  </r>
  <r>
    <n v="98142450"/>
    <s v="M050_Machine_ErrorCode"/>
    <s v="Bay58-1A MLB to MLB Carrier Screw 8x"/>
    <n v="1.33202015383164E+17"/>
    <x v="863"/>
    <s v="P"/>
    <n v="1"/>
    <x v="1"/>
    <d v="2023-02-07T07:58:58"/>
    <s v="运行"/>
    <s v=""/>
    <s v="结束"/>
    <n v="0"/>
    <x v="1"/>
  </r>
  <r>
    <n v="98143943"/>
    <s v="M050_Machine_ErrorCode"/>
    <s v="Bay58-3A MLB to MLB Carrier Screw 8x"/>
    <n v="1.3320202153357901E+17"/>
    <x v="864"/>
    <s v="P"/>
    <n v="60030922002"/>
    <x v="4"/>
    <d v="2023-02-07T08:09:13"/>
    <s v="提醒"/>
    <s v="开始"/>
    <s v=""/>
    <n v="0.76666666776873171"/>
    <x v="1"/>
  </r>
  <r>
    <n v="98144072"/>
    <s v="M050_Machine_ErrorCode"/>
    <s v="Bay58-1A MLB to MLB Carrier Screw 8x"/>
    <n v="1.33202021995056E+17"/>
    <x v="865"/>
    <s v="P"/>
    <n v="1"/>
    <x v="1"/>
    <d v="2023-02-07T08:09:59"/>
    <s v="运行"/>
    <s v=""/>
    <s v="结束"/>
    <n v="0"/>
    <x v="1"/>
  </r>
  <r>
    <n v="98144182"/>
    <s v="M050_Machine_ErrorCode"/>
    <s v="Bay58-3A MLB to MLB Carrier Screw 8x"/>
    <n v="1.3320202241363101E+17"/>
    <x v="866"/>
    <s v="P"/>
    <n v="1"/>
    <x v="1"/>
    <d v="2023-02-07T08:10:41"/>
    <s v="运行"/>
    <s v=""/>
    <s v="结束"/>
    <n v="0"/>
    <x v="1"/>
  </r>
  <r>
    <n v="98144513"/>
    <s v="M050_Machine_ErrorCode"/>
    <s v="Bay58-3A MLB to MLB Carrier Screw 8x"/>
    <n v="1.33202024020672E+17"/>
    <x v="867"/>
    <s v="P"/>
    <n v="60070922002"/>
    <x v="3"/>
    <d v="2023-02-07T08:13:22"/>
    <s v="报警"/>
    <s v="开始"/>
    <s v=""/>
    <n v="0.4666666709817946"/>
    <x v="1"/>
  </r>
  <r>
    <n v="98144568"/>
    <s v="M050_Machine_ErrorCode"/>
    <s v="Bay58-3A MLB to MLB Carrier Screw 8x"/>
    <n v="1.3320202430846301E+17"/>
    <x v="868"/>
    <s v="P"/>
    <n v="1"/>
    <x v="1"/>
    <d v="2023-02-07T08:13:50"/>
    <s v="运行"/>
    <s v=""/>
    <s v="结束"/>
    <n v="0"/>
    <x v="1"/>
  </r>
  <r>
    <n v="98144647"/>
    <s v="M050_Machine_ErrorCode"/>
    <s v="Bay58-3A MLB to MLB Carrier Screw 8x"/>
    <n v="1.33202024642312E+17"/>
    <x v="869"/>
    <s v="P"/>
    <n v="60070922002"/>
    <x v="3"/>
    <d v="2023-02-07T08:14:24"/>
    <s v="报警"/>
    <s v="开始"/>
    <s v=""/>
    <n v="0.21666667540557683"/>
    <x v="1"/>
  </r>
  <r>
    <n v="98144678"/>
    <s v="M050_Machine_ErrorCode"/>
    <s v="Bay58-3A MLB to MLB Carrier Screw 8x"/>
    <n v="1.3320202477628499E+17"/>
    <x v="870"/>
    <s v="P"/>
    <n v="1"/>
    <x v="1"/>
    <d v="2023-02-07T08:14:37"/>
    <s v="运行"/>
    <s v=""/>
    <s v="结束"/>
    <n v="0"/>
    <x v="1"/>
  </r>
  <r>
    <n v="98145392"/>
    <s v="M050_Machine_ErrorCode"/>
    <s v="Bay58-1A MLB to MLB Carrier Screw 8x"/>
    <n v="1.3320202868501699E+17"/>
    <x v="871"/>
    <s v="P"/>
    <n v="1"/>
    <x v="1"/>
    <d v="2023-02-07T08:21:08"/>
    <s v="运行"/>
    <s v=""/>
    <s v="结束"/>
    <n v="0"/>
    <x v="1"/>
  </r>
  <r>
    <n v="98145845"/>
    <s v="M050_Machine_ErrorCode"/>
    <s v="Bay58-1A MLB to MLB Carrier Screw 8x"/>
    <n v="1.3320203059747901E+17"/>
    <x v="872"/>
    <s v="P"/>
    <n v="60030922003"/>
    <x v="10"/>
    <d v="2023-02-07T08:24:19"/>
    <s v="提醒"/>
    <s v="开始"/>
    <s v=""/>
    <n v="0.31666666734963655"/>
    <x v="1"/>
  </r>
  <r>
    <n v="98145877"/>
    <s v="M050_Machine_ErrorCode"/>
    <s v="Bay58-1A MLB to MLB Carrier Screw 8x"/>
    <n v="1.3320203078384E+17"/>
    <x v="873"/>
    <s v="P"/>
    <n v="1"/>
    <x v="1"/>
    <d v="2023-02-07T08:24:38"/>
    <s v="运行"/>
    <s v=""/>
    <s v="结束"/>
    <n v="0"/>
    <x v="1"/>
  </r>
  <r>
    <n v="98146071"/>
    <s v="M050_Machine_ErrorCode"/>
    <s v="Bay58-1A MLB to MLB Carrier Screw 8x"/>
    <n v="1.3320203155038099E+17"/>
    <x v="874"/>
    <s v="P"/>
    <n v="60030922003"/>
    <x v="10"/>
    <d v="2023-02-07T08:25:55"/>
    <s v="提醒"/>
    <s v="开始"/>
    <s v=""/>
    <n v="0.40000000968575478"/>
    <x v="1"/>
  </r>
  <r>
    <n v="98146119"/>
    <s v="M050_Machine_ErrorCode"/>
    <s v="Bay58-1A MLB to MLB Carrier Screw 8x"/>
    <n v="1.33202031799496E+17"/>
    <x v="875"/>
    <s v="P"/>
    <n v="1"/>
    <x v="1"/>
    <d v="2023-02-07T08:26:19"/>
    <s v="运行"/>
    <s v=""/>
    <s v="结束"/>
    <n v="0"/>
    <x v="1"/>
  </r>
  <r>
    <n v="98147552"/>
    <s v="M050_Machine_ErrorCode"/>
    <s v="Bay58-1A MLB to MLB Carrier Screw 8x"/>
    <n v="1.3320203757738701E+17"/>
    <x v="876"/>
    <s v="P"/>
    <n v="60030922003"/>
    <x v="10"/>
    <d v="2023-02-07T08:35:57"/>
    <s v="提醒"/>
    <s v="开始"/>
    <s v=""/>
    <n v="0.24999999557621777"/>
    <x v="1"/>
  </r>
  <r>
    <n v="98147587"/>
    <s v="M050_Machine_ErrorCode"/>
    <s v="Bay58-1A MLB to MLB Carrier Screw 8x"/>
    <n v="1.3320203772927299E+17"/>
    <x v="877"/>
    <s v="P"/>
    <n v="1"/>
    <x v="1"/>
    <d v="2023-02-07T08:36:12"/>
    <s v="运行"/>
    <s v=""/>
    <s v="结束"/>
    <n v="0"/>
    <x v="1"/>
  </r>
  <r>
    <n v="98148214"/>
    <s v="M050_Machine_ErrorCode"/>
    <s v="Bay58-1A MLB to MLB Carrier Screw 8x"/>
    <n v="1.33202040370606E+17"/>
    <x v="878"/>
    <s v="P"/>
    <n v="50010922020"/>
    <x v="12"/>
    <d v="2023-02-07T08:40:37"/>
    <s v="报警"/>
    <s v="开始"/>
    <s v=""/>
    <n v="0.1333333330694586"/>
    <x v="1"/>
  </r>
  <r>
    <n v="98148238"/>
    <s v="M050_Machine_ErrorCode"/>
    <s v="Bay58-1A MLB to MLB Carrier Screw 8x"/>
    <n v="1.3320204045870099E+17"/>
    <x v="879"/>
    <s v="P"/>
    <n v="1"/>
    <x v="1"/>
    <d v="2023-02-07T08:40:45"/>
    <s v="运行"/>
    <s v=""/>
    <s v="结束"/>
    <n v="0"/>
    <x v="1"/>
  </r>
  <r>
    <n v="98148777"/>
    <s v="M050_Machine_ErrorCode"/>
    <s v="Bay58-1A MLB to MLB Carrier Screw 8x"/>
    <n v="1.33202042847196E+17"/>
    <x v="880"/>
    <s v="P"/>
    <n v="80010922001"/>
    <x v="5"/>
    <d v="2023-02-07T08:44:44"/>
    <s v="报警"/>
    <s v="开始"/>
    <s v=""/>
    <n v="1.3999999919906259"/>
    <x v="1"/>
  </r>
  <r>
    <n v="98149037"/>
    <s v="M050_Machine_ErrorCode"/>
    <s v="Bay58-1A MLB to MLB Carrier Screw 8x"/>
    <n v="1.33202043680788E+17"/>
    <x v="881"/>
    <s v="P"/>
    <n v="1"/>
    <x v="1"/>
    <d v="2023-02-07T08:46:08"/>
    <s v="运行"/>
    <s v=""/>
    <s v="结束"/>
    <n v="0"/>
    <x v="1"/>
  </r>
  <r>
    <n v="98149279"/>
    <s v="M050_Machine_ErrorCode"/>
    <s v="Bay58-3A MLB to MLB Carrier Screw 8x"/>
    <n v="1.33202044725856E+17"/>
    <x v="882"/>
    <s v="P"/>
    <n v="1"/>
    <x v="1"/>
    <d v="2023-02-07T08:47:52"/>
    <s v="运行"/>
    <s v=""/>
    <s v="结束"/>
    <n v="0"/>
    <x v="1"/>
  </r>
  <r>
    <n v="98149433"/>
    <s v="M050_Machine_ErrorCode"/>
    <s v="Bay58-1A MLB to MLB Carrier Screw 8x"/>
    <n v="1.33202045508922E+17"/>
    <x v="883"/>
    <s v="P"/>
    <n v="1"/>
    <x v="1"/>
    <d v="2023-02-07T08:49:10"/>
    <s v="运行"/>
    <s v=""/>
    <s v="结束"/>
    <n v="0"/>
    <x v="1"/>
  </r>
  <r>
    <n v="98149434"/>
    <s v="M050_Machine_ErrorCode"/>
    <s v="Bay58-3A MLB to MLB Carrier Screw 8x"/>
    <n v="1.33202045512724E+17"/>
    <x v="884"/>
    <s v="P"/>
    <n v="60070922002"/>
    <x v="3"/>
    <d v="2023-02-07T08:49:11"/>
    <s v="报警"/>
    <s v="开始"/>
    <s v=""/>
    <n v="0.11666667298413813"/>
    <x v="1"/>
  </r>
  <r>
    <n v="98149444"/>
    <s v="M050_Machine_ErrorCode"/>
    <s v="Bay58-3A MLB to MLB Carrier Screw 8x"/>
    <n v="1.3320204558544E+17"/>
    <x v="885"/>
    <s v="P"/>
    <n v="1"/>
    <x v="1"/>
    <d v="2023-02-07T08:49:18"/>
    <s v="运行"/>
    <s v=""/>
    <s v="结束"/>
    <n v="0"/>
    <x v="1"/>
  </r>
  <r>
    <n v="98149610"/>
    <s v="M050_Machine_ErrorCode"/>
    <s v="Bay58-1A MLB to MLB Carrier Screw 8x"/>
    <n v="1.3320204651193901E+17"/>
    <x v="886"/>
    <s v="P"/>
    <n v="60080922007"/>
    <x v="19"/>
    <d v="2023-02-07T08:50:51"/>
    <s v="报警"/>
    <s v="开始"/>
    <s v=""/>
    <n v="5.0000001210719347E-2"/>
    <x v="1"/>
  </r>
  <r>
    <n v="98149615"/>
    <s v="M050_Machine_ErrorCode"/>
    <s v="Bay58-1A MLB to MLB Carrier Screw 8x"/>
    <n v="1.33202046547076E+17"/>
    <x v="887"/>
    <s v="P"/>
    <n v="1"/>
    <x v="1"/>
    <d v="2023-02-07T08:50:54"/>
    <s v="运行"/>
    <s v=""/>
    <s v="结束"/>
    <n v="0"/>
    <x v="1"/>
  </r>
  <r>
    <n v="98149709"/>
    <s v="M050_Machine_ErrorCode"/>
    <s v="Bay58-3A MLB to MLB Carrier Screw 8x"/>
    <n v="1.33202047086646E+17"/>
    <x v="888"/>
    <s v="P"/>
    <n v="60070922002"/>
    <x v="3"/>
    <d v="2023-02-07T08:51:48"/>
    <s v="报警"/>
    <s v="开始"/>
    <s v=""/>
    <n v="0.51666666171513498"/>
    <x v="1"/>
  </r>
  <r>
    <n v="98149770"/>
    <s v="M050_Machine_ErrorCode"/>
    <s v="Bay58-3A MLB to MLB Carrier Screw 8x"/>
    <n v="1.3320204739022499E+17"/>
    <x v="889"/>
    <s v="P"/>
    <n v="1"/>
    <x v="1"/>
    <d v="2023-02-07T08:52:19"/>
    <s v="运行"/>
    <s v=""/>
    <s v="结束"/>
    <n v="0"/>
    <x v="1"/>
  </r>
  <r>
    <n v="98150069"/>
    <s v="M050_Machine_ErrorCode"/>
    <s v="Bay58-1A MLB to MLB Carrier Screw 8x"/>
    <n v="1.3320204910320899E+17"/>
    <x v="890"/>
    <s v="P"/>
    <n v="1"/>
    <x v="1"/>
    <d v="2023-02-07T08:55:10"/>
    <s v="运行"/>
    <s v=""/>
    <s v="结束"/>
    <n v="0"/>
    <x v="1"/>
  </r>
  <r>
    <n v="98151152"/>
    <s v="M050_Machine_ErrorCode"/>
    <s v="Bay58-1A MLB to MLB Carrier Screw 8x"/>
    <n v="1.33202054259656E+17"/>
    <x v="891"/>
    <s v="P"/>
    <n v="60070922002"/>
    <x v="3"/>
    <d v="2023-02-07T09:03:45"/>
    <s v="报警"/>
    <s v="开始"/>
    <s v=""/>
    <n v="0.11666667298413813"/>
    <x v="1"/>
  </r>
  <r>
    <n v="98151162"/>
    <s v="M050_Machine_ErrorCode"/>
    <s v="Bay58-1A MLB to MLB Carrier Screw 8x"/>
    <n v="1.3320205432147101E+17"/>
    <x v="892"/>
    <s v="P"/>
    <n v="1"/>
    <x v="1"/>
    <d v="2023-02-07T09:03:52"/>
    <s v="运行"/>
    <s v=""/>
    <s v="结束"/>
    <n v="0"/>
    <x v="1"/>
  </r>
  <r>
    <n v="98151193"/>
    <s v="M050_Machine_ErrorCode"/>
    <s v="Bay58-1A MLB to MLB Carrier Screw 8x"/>
    <n v="1.3320205449744099E+17"/>
    <x v="893"/>
    <s v="P"/>
    <n v="60070922002"/>
    <x v="3"/>
    <d v="2023-02-07T09:04:09"/>
    <s v="报警"/>
    <s v="开始"/>
    <s v=""/>
    <n v="0.81666666897945106"/>
    <x v="1"/>
  </r>
  <r>
    <n v="98151292"/>
    <s v="M050_Machine_ErrorCode"/>
    <s v="Bay58-1A MLB to MLB Carrier Screw 8x"/>
    <n v="1.33202054982136E+17"/>
    <x v="894"/>
    <s v="P"/>
    <n v="1"/>
    <x v="1"/>
    <d v="2023-02-07T09:04:58"/>
    <s v="运行"/>
    <s v=""/>
    <s v="结束"/>
    <n v="0"/>
    <x v="1"/>
  </r>
  <r>
    <n v="98152931"/>
    <s v="M050_Machine_ErrorCode"/>
    <s v="Bay58-1A MLB to MLB Carrier Screw 8x"/>
    <n v="1.33202061667688E+17"/>
    <x v="895"/>
    <s v="P"/>
    <n v="1"/>
    <x v="1"/>
    <d v="2023-02-07T09:16:06"/>
    <s v="运行"/>
    <s v=""/>
    <s v="结束"/>
    <n v="0"/>
    <x v="1"/>
  </r>
  <r>
    <n v="98153298"/>
    <s v="M050_Machine_ErrorCode"/>
    <s v="Bay58-3A MLB to MLB Carrier Screw 8x"/>
    <n v="1.332020634493E+17"/>
    <x v="896"/>
    <s v="P"/>
    <n v="60070922001"/>
    <x v="11"/>
    <d v="2023-02-07T09:19:04"/>
    <s v="停止"/>
    <s v="开始"/>
    <s v=""/>
    <n v="2.5833333295304328"/>
    <x v="1"/>
  </r>
  <r>
    <n v="98153590"/>
    <s v="M050_Machine_ErrorCode"/>
    <s v="Bay58-3A MLB to MLB Carrier Screw 8x"/>
    <n v="1.33202064997232E+17"/>
    <x v="897"/>
    <s v="P"/>
    <n v="1"/>
    <x v="1"/>
    <d v="2023-02-07T09:21:39"/>
    <s v="运行"/>
    <s v=""/>
    <s v="结束"/>
    <n v="0"/>
    <x v="1"/>
  </r>
  <r>
    <n v="98153637"/>
    <s v="M050_Machine_ErrorCode"/>
    <s v="Bay58-3A MLB to MLB Carrier Screw 8x"/>
    <n v="1.3320206525958701E+17"/>
    <x v="898"/>
    <s v="P"/>
    <n v="60070922002"/>
    <x v="3"/>
    <d v="2023-02-07T09:22:05"/>
    <s v="报警"/>
    <s v="开始"/>
    <s v=""/>
    <n v="0.20000000484287739"/>
    <x v="1"/>
  </r>
  <r>
    <n v="98153655"/>
    <s v="M050_Machine_ErrorCode"/>
    <s v="Bay58-3A MLB to MLB Carrier Screw 8x"/>
    <n v="1.33202065372842E+17"/>
    <x v="899"/>
    <s v="P"/>
    <n v="1"/>
    <x v="1"/>
    <d v="2023-02-07T09:22:17"/>
    <s v="运行"/>
    <s v=""/>
    <s v="结束"/>
    <n v="0"/>
    <x v="1"/>
  </r>
  <r>
    <n v="98154218"/>
    <s v="M050_Machine_ErrorCode"/>
    <s v="Bay58-1A MLB to MLB Carrier Screw 8x"/>
    <n v="1.3320206836186E+17"/>
    <x v="900"/>
    <s v="P"/>
    <n v="1"/>
    <x v="1"/>
    <d v="2023-02-07T09:27:16"/>
    <s v="运行"/>
    <s v=""/>
    <s v="结束"/>
    <n v="0"/>
    <x v="1"/>
  </r>
  <r>
    <n v="98155721"/>
    <s v="M050_Machine_ErrorCode"/>
    <s v="Bay58-1A MLB to MLB Carrier Screw 8x"/>
    <n v="1.33202075057616E+17"/>
    <x v="901"/>
    <s v="P"/>
    <n v="1"/>
    <x v="1"/>
    <d v="2023-02-07T09:38:25"/>
    <s v="运行"/>
    <s v=""/>
    <s v="结束"/>
    <n v="0"/>
    <x v="1"/>
  </r>
  <r>
    <n v="98156477"/>
    <s v="M050_Machine_ErrorCode"/>
    <s v="Bay58-3A MLB to MLB Carrier Screw 8x"/>
    <n v="1.33202078956312E+17"/>
    <x v="902"/>
    <s v="P"/>
    <n v="60030922002"/>
    <x v="4"/>
    <d v="2023-02-07T09:44:55"/>
    <s v="提醒"/>
    <s v="开始"/>
    <s v=""/>
    <n v="0.93333333148621023"/>
    <x v="1"/>
  </r>
  <r>
    <n v="98156591"/>
    <s v="M050_Machine_ErrorCode"/>
    <s v="Bay58-3A MLB to MLB Carrier Screw 8x"/>
    <n v="1.33202079517178E+17"/>
    <x v="903"/>
    <s v="P"/>
    <n v="1"/>
    <x v="1"/>
    <d v="2023-02-07T09:45:51"/>
    <s v="运行"/>
    <s v=""/>
    <s v="结束"/>
    <n v="0"/>
    <x v="1"/>
  </r>
  <r>
    <n v="98156631"/>
    <s v="M050_Machine_ErrorCode"/>
    <s v="Bay58-3A MLB to MLB Carrier Screw 8x"/>
    <n v="1.33202079727788E+17"/>
    <x v="904"/>
    <s v="P"/>
    <n v="60070922002"/>
    <x v="3"/>
    <d v="2023-02-07T09:46:12"/>
    <s v="报警"/>
    <s v="开始"/>
    <s v=""/>
    <n v="3.3333333372138441"/>
    <x v="1"/>
  </r>
  <r>
    <n v="98156999"/>
    <s v="M050_Machine_ErrorCode"/>
    <s v="Bay58-1A MLB to MLB Carrier Screw 8x"/>
    <n v="1.3320208172185901E+17"/>
    <x v="905"/>
    <s v="P"/>
    <n v="1"/>
    <x v="1"/>
    <d v="2023-02-07T09:49:32"/>
    <s v="运行"/>
    <s v=""/>
    <s v="结束"/>
    <n v="0"/>
    <x v="1"/>
  </r>
  <r>
    <n v="98157527"/>
    <s v="M050_Machine_ErrorCode"/>
    <s v="Bay58-3A MLB to MLB Carrier Screw 8x"/>
    <n v="1.3320208437596899E+17"/>
    <x v="906"/>
    <s v="P"/>
    <n v="1"/>
    <x v="1"/>
    <d v="2023-02-07T09:53:57"/>
    <s v="运行"/>
    <s v=""/>
    <s v="结束"/>
    <n v="0"/>
    <x v="1"/>
  </r>
  <r>
    <n v="98157638"/>
    <s v="M050_Machine_ErrorCode"/>
    <s v="Bay58-1A MLB to MLB Carrier Screw 8x"/>
    <n v="1.3320208491999699E+17"/>
    <x v="907"/>
    <s v="P"/>
    <n v="50010922003"/>
    <x v="18"/>
    <d v="2023-02-07T09:54:52"/>
    <s v="报警"/>
    <s v="开始"/>
    <s v=""/>
    <n v="1.3666666613426059"/>
    <x v="1"/>
  </r>
  <r>
    <n v="98157831"/>
    <s v="M050_Machine_ErrorCode"/>
    <s v="Bay58-1A MLB to MLB Carrier Screw 8x"/>
    <n v="1.3320208574653901E+17"/>
    <x v="908"/>
    <s v="P"/>
    <n v="1"/>
    <x v="1"/>
    <d v="2023-02-07T09:56:14"/>
    <s v="运行"/>
    <s v=""/>
    <s v="结束"/>
    <n v="0"/>
    <x v="1"/>
  </r>
  <r>
    <n v="98158584"/>
    <s v="M050_Machine_ErrorCode"/>
    <s v="Bay58-3A MLB to MLB Carrier Screw 8x"/>
    <n v="1.3320208904958301E+17"/>
    <x v="909"/>
    <s v="P"/>
    <n v="60070922002"/>
    <x v="3"/>
    <d v="2023-02-07T10:01:44"/>
    <s v="报警"/>
    <s v="开始"/>
    <s v=""/>
    <n v="0.96666666213423014"/>
    <x v="1"/>
  </r>
  <r>
    <n v="98158649"/>
    <s v="M050_Machine_ErrorCode"/>
    <s v="Bay58-1A MLB to MLB Carrier Screw 8x"/>
    <n v="1.3320208962331E+17"/>
    <x v="910"/>
    <s v="P"/>
    <n v="1"/>
    <x v="1"/>
    <d v="2023-02-07T10:02:42"/>
    <s v="运行"/>
    <s v=""/>
    <s v="结束"/>
    <n v="0"/>
    <x v="1"/>
  </r>
  <r>
    <n v="98158836"/>
    <s v="M050_Machine_ErrorCode"/>
    <s v="Bay58-3A MLB to MLB Carrier Screw 8x"/>
    <n v="1.33202091214354E+17"/>
    <x v="911"/>
    <s v="P"/>
    <n v="1"/>
    <x v="1"/>
    <d v="2023-02-07T10:05:21"/>
    <s v="运行"/>
    <s v=""/>
    <s v="结束"/>
    <n v="0"/>
    <x v="1"/>
  </r>
  <r>
    <n v="98159359"/>
    <s v="M050_Machine_ErrorCode"/>
    <s v="Bay58-1A MLB to MLB Carrier Screw 8x"/>
    <n v="1.33202096314216E+17"/>
    <x v="912"/>
    <s v="P"/>
    <n v="1"/>
    <x v="1"/>
    <d v="2023-02-07T10:13:51"/>
    <s v="运行"/>
    <s v=""/>
    <s v="结束"/>
    <n v="0"/>
    <x v="1"/>
  </r>
  <r>
    <n v="98159640"/>
    <s v="M050_Machine_ErrorCode"/>
    <s v="Bay58-1A MLB to MLB Carrier Screw 8x"/>
    <n v="1.33202099749664E+17"/>
    <x v="913"/>
    <s v="P"/>
    <n v="60070922002"/>
    <x v="3"/>
    <d v="2023-02-07T10:19:34"/>
    <s v="报警"/>
    <s v="开始"/>
    <s v=""/>
    <n v="0.1333333330694586"/>
    <x v="1"/>
  </r>
  <r>
    <n v="98159653"/>
    <s v="M050_Machine_ErrorCode"/>
    <s v="Bay58-1A MLB to MLB Carrier Screw 8x"/>
    <n v="1.33202099827388E+17"/>
    <x v="914"/>
    <s v="P"/>
    <n v="1"/>
    <x v="1"/>
    <d v="2023-02-07T10:19:42"/>
    <s v="运行"/>
    <s v=""/>
    <s v="结束"/>
    <n v="0"/>
    <x v="1"/>
  </r>
  <r>
    <n v="98159704"/>
    <s v="M050_Machine_ErrorCode"/>
    <s v="Bay58-1A MLB to MLB Carrier Screw 8x"/>
    <n v="1.3320210030457E+17"/>
    <x v="915"/>
    <s v="P"/>
    <n v="1"/>
    <x v="1"/>
    <d v="2023-02-07T10:20:30"/>
    <s v="运行"/>
    <s v=""/>
    <s v="结束"/>
    <n v="0"/>
    <x v="1"/>
  </r>
  <r>
    <n v="98159719"/>
    <s v="M050_Machine_ErrorCode"/>
    <s v="Bay58-1A MLB to MLB Carrier Screw 8x"/>
    <n v="1.33202100510464E+17"/>
    <x v="916"/>
    <s v="P"/>
    <n v="3"/>
    <x v="2"/>
    <d v="2023-02-07T10:20:51"/>
    <s v="改！"/>
    <s v="开始"/>
    <s v=""/>
    <n v="1.5500000061001629"/>
    <x v="1"/>
  </r>
  <r>
    <n v="98159791"/>
    <s v="M050_Machine_ErrorCode"/>
    <s v="Bay58-1A MLB to MLB Carrier Screw 8x"/>
    <n v="1.33202101444868E+17"/>
    <x v="917"/>
    <s v="P"/>
    <n v="1"/>
    <x v="1"/>
    <d v="2023-02-07T10:22:24"/>
    <s v="运行"/>
    <s v=""/>
    <s v="结束"/>
    <n v="0"/>
    <x v="1"/>
  </r>
  <r>
    <n v="98159890"/>
    <s v="M050_Machine_ErrorCode"/>
    <s v="Bay58-1A MLB to MLB Carrier Screw 8x"/>
    <n v="1.3320210256250099E+17"/>
    <x v="918"/>
    <s v="P"/>
    <n v="3"/>
    <x v="2"/>
    <d v="2023-02-07T10:24:16"/>
    <s v="改！"/>
    <s v="开始"/>
    <s v=""/>
    <n v="9.2833333346061409"/>
    <x v="1"/>
  </r>
  <r>
    <n v="98160271"/>
    <s v="M050_Machine_ErrorCode"/>
    <s v="Bay58-1A MLB to MLB Carrier Screw 8x"/>
    <n v="1.3320210813653299E+17"/>
    <x v="919"/>
    <s v="P"/>
    <n v="1"/>
    <x v="1"/>
    <d v="2023-02-07T10:33:33"/>
    <s v="运行"/>
    <s v=""/>
    <s v="结束"/>
    <n v="0"/>
    <x v="1"/>
  </r>
  <r>
    <n v="98160646"/>
    <s v="M050_Machine_ErrorCode"/>
    <s v="Bay58-1A MLB to MLB Carrier Screw 8x"/>
    <n v="1.3320211483412099E+17"/>
    <x v="920"/>
    <s v="P"/>
    <n v="1"/>
    <x v="1"/>
    <d v="2023-02-07T10:44:43"/>
    <s v="运行"/>
    <s v=""/>
    <s v="结束"/>
    <n v="0"/>
    <x v="1"/>
  </r>
  <r>
    <n v="98161434"/>
    <s v="M050_Machine_ErrorCode"/>
    <s v="Bay58-1A MLB to MLB Carrier Screw 8x"/>
    <n v="1.3320212153353299E+17"/>
    <x v="921"/>
    <s v="P"/>
    <n v="1"/>
    <x v="1"/>
    <d v="2023-02-07T10:55:53"/>
    <s v="运行"/>
    <s v=""/>
    <s v="结束"/>
    <n v="0"/>
    <x v="1"/>
  </r>
  <r>
    <n v="98161508"/>
    <s v="M050_Machine_ErrorCode"/>
    <s v="Bay58-3A MLB to MLB Carrier Screw 8x"/>
    <n v="1.3320212205135699E+17"/>
    <x v="922"/>
    <s v="P"/>
    <n v="1"/>
    <x v="1"/>
    <d v="2023-02-07T10:56:45"/>
    <s v="运行"/>
    <s v=""/>
    <s v="结束"/>
    <n v="0"/>
    <x v="1"/>
  </r>
  <r>
    <n v="98162218"/>
    <s v="M050_Machine_ErrorCode"/>
    <s v="Bay58-1A MLB to MLB Carrier Screw 8x"/>
    <n v="1.33202127101472E+17"/>
    <x v="923"/>
    <s v="P"/>
    <n v="60070922002"/>
    <x v="3"/>
    <d v="2023-02-07T11:05:10"/>
    <s v="报警"/>
    <s v="开始"/>
    <s v=""/>
    <n v="1.1500000068917871"/>
    <x v="1"/>
  </r>
  <r>
    <n v="98162333"/>
    <s v="M050_Machine_ErrorCode"/>
    <s v="Bay58-1A MLB to MLB Carrier Screw 8x"/>
    <n v="1.33202127792794E+17"/>
    <x v="924"/>
    <s v="P"/>
    <n v="1"/>
    <x v="1"/>
    <d v="2023-02-07T11:06:19"/>
    <s v="运行"/>
    <s v=""/>
    <s v="结束"/>
    <n v="0"/>
    <x v="1"/>
  </r>
  <r>
    <n v="98162419"/>
    <s v="M050_Machine_ErrorCode"/>
    <s v="Bay58-1A MLB to MLB Carrier Screw 8x"/>
    <n v="1.3320212819590701E+17"/>
    <x v="925"/>
    <s v="P"/>
    <n v="1"/>
    <x v="1"/>
    <d v="2023-02-07T11:06:59"/>
    <s v="运行"/>
    <s v=""/>
    <s v="结束"/>
    <n v="0"/>
    <x v="1"/>
  </r>
  <r>
    <n v="98163758"/>
    <s v="M050_Machine_ErrorCode"/>
    <s v="Bay58-1A MLB to MLB Carrier Screw 8x"/>
    <n v="1.33202134888632E+17"/>
    <x v="926"/>
    <s v="P"/>
    <n v="1"/>
    <x v="1"/>
    <d v="2023-02-07T11:18:08"/>
    <s v="运行"/>
    <s v=""/>
    <s v="结束"/>
    <n v="0"/>
    <x v="1"/>
  </r>
  <r>
    <n v="98165276"/>
    <s v="M050_Machine_ErrorCode"/>
    <s v="Bay58-1A MLB to MLB Carrier Screw 8x"/>
    <n v="1.33202140844094E+17"/>
    <x v="927"/>
    <s v="P"/>
    <n v="50010922003"/>
    <x v="18"/>
    <d v="2023-02-07T11:28:04"/>
    <s v="报警"/>
    <s v="开始"/>
    <s v=""/>
    <n v="1.0666666750330478"/>
    <x v="1"/>
  </r>
  <r>
    <n v="98165485"/>
    <s v="M050_Machine_ErrorCode"/>
    <s v="Bay58-1A MLB to MLB Carrier Screw 8x"/>
    <n v="1.3320214148097299E+17"/>
    <x v="928"/>
    <s v="P"/>
    <n v="1"/>
    <x v="1"/>
    <d v="2023-02-07T11:29:08"/>
    <s v="运行"/>
    <s v=""/>
    <s v="结束"/>
    <n v="0"/>
    <x v="1"/>
  </r>
  <r>
    <n v="98166707"/>
    <s v="M050_Machine_ErrorCode"/>
    <s v="Bay58-1A MLB to MLB Carrier Screw 8x"/>
    <n v="1.3320214595940099E+17"/>
    <x v="929"/>
    <s v="P"/>
    <n v="1"/>
    <x v="1"/>
    <d v="2023-02-07T11:36:35"/>
    <s v="运行"/>
    <s v=""/>
    <s v="结束"/>
    <n v="0"/>
    <x v="1"/>
  </r>
  <r>
    <n v="98168696"/>
    <s v="M050_Machine_ErrorCode"/>
    <s v="Bay58-1A MLB to MLB Carrier Screw 8x"/>
    <n v="1.33202152647048E+17"/>
    <x v="930"/>
    <s v="P"/>
    <n v="1"/>
    <x v="1"/>
    <d v="2023-02-07T11:47:44"/>
    <s v="运行"/>
    <s v=""/>
    <s v="结束"/>
    <n v="0"/>
    <x v="1"/>
  </r>
  <r>
    <n v="98169960"/>
    <s v="M050_Machine_ErrorCode"/>
    <s v="Bay58-1A MLB to MLB Carrier Screw 8x"/>
    <n v="1.3320215757051699E+17"/>
    <x v="931"/>
    <s v="P"/>
    <n v="1"/>
    <x v="1"/>
    <d v="2023-02-07T11:55:57"/>
    <s v="运行"/>
    <s v=""/>
    <s v="结束"/>
    <n v="0"/>
    <x v="1"/>
  </r>
  <r>
    <n v="98170451"/>
    <s v="M050_Machine_ErrorCode"/>
    <s v="Bay58-1A MLB to MLB Carrier Screw 8x"/>
    <n v="1.33202159751598E+17"/>
    <x v="932"/>
    <s v="P"/>
    <n v="60070922002"/>
    <x v="3"/>
    <d v="2023-02-07T11:59:35"/>
    <s v="报警"/>
    <s v="开始"/>
    <s v=""/>
    <n v="0.11666667298413813"/>
    <x v="1"/>
  </r>
  <r>
    <n v="98170466"/>
    <s v="M050_Machine_ErrorCode"/>
    <s v="Bay58-1A MLB to MLB Carrier Screw 8x"/>
    <n v="1.33202159824224E+17"/>
    <x v="933"/>
    <s v="P"/>
    <n v="1"/>
    <x v="1"/>
    <d v="2023-02-07T11:59:42"/>
    <s v="运行"/>
    <s v=""/>
    <s v="结束"/>
    <n v="0"/>
    <x v="1"/>
  </r>
  <r>
    <n v="98171951"/>
    <s v="M050_Machine_ErrorCode"/>
    <s v="Bay58-1A MLB to MLB Carrier Screw 8x"/>
    <n v="1.3320216651294701E+17"/>
    <x v="934"/>
    <s v="P"/>
    <n v="1"/>
    <x v="1"/>
    <d v="2023-02-07T12:10:51"/>
    <s v="运行"/>
    <s v=""/>
    <s v="结束"/>
    <n v="0"/>
    <x v="1"/>
  </r>
  <r>
    <n v="98173953"/>
    <s v="M050_Machine_ErrorCode"/>
    <s v="Bay58-1A MLB to MLB Carrier Screw 8x"/>
    <n v="1.3320217319143699E+17"/>
    <x v="935"/>
    <s v="P"/>
    <n v="1"/>
    <x v="1"/>
    <d v="2023-02-07T12:21:59"/>
    <s v="运行"/>
    <s v=""/>
    <s v="结束"/>
    <n v="0"/>
    <x v="1"/>
  </r>
  <r>
    <n v="98174294"/>
    <s v="M050_Machine_ErrorCode"/>
    <s v="Bay58-1A MLB to MLB Carrier Screw 8x"/>
    <n v="1.3320217490947299E+17"/>
    <x v="936"/>
    <s v="P"/>
    <n v="60030922003"/>
    <x v="10"/>
    <d v="2023-02-07T12:24:50"/>
    <s v="提醒"/>
    <s v="开始"/>
    <s v=""/>
    <n v="6.666666129603982E-2"/>
    <x v="1"/>
  </r>
  <r>
    <n v="98174306"/>
    <s v="M050_Machine_ErrorCode"/>
    <s v="Bay58-1A MLB to MLB Carrier Screw 8x"/>
    <n v="1.3320217494414701E+17"/>
    <x v="937"/>
    <s v="P"/>
    <n v="1"/>
    <x v="1"/>
    <d v="2023-02-07T12:24:54"/>
    <s v="运行"/>
    <s v=""/>
    <s v="结束"/>
    <n v="0"/>
    <x v="1"/>
  </r>
  <r>
    <n v="98175359"/>
    <s v="M050_Machine_ErrorCode"/>
    <s v="Bay58-1A MLB to MLB Carrier Screw 8x"/>
    <n v="1.3320217963368701E+17"/>
    <x v="938"/>
    <s v="P"/>
    <n v="80010922001"/>
    <x v="5"/>
    <d v="2023-02-07T12:32:43"/>
    <s v="报警"/>
    <s v="开始"/>
    <s v=""/>
    <n v="0.66666666534729302"/>
    <x v="1"/>
  </r>
  <r>
    <n v="98175437"/>
    <s v="M050_Machine_ErrorCode"/>
    <s v="Bay58-1A MLB to MLB Carrier Screw 8x"/>
    <n v="1.3320218003707101E+17"/>
    <x v="939"/>
    <s v="P"/>
    <n v="1"/>
    <x v="1"/>
    <d v="2023-02-07T12:33:23"/>
    <s v="运行"/>
    <s v=""/>
    <s v="结束"/>
    <n v="0"/>
    <x v="1"/>
  </r>
  <r>
    <n v="98176953"/>
    <s v="M050_Machine_ErrorCode"/>
    <s v="Bay58-1A MLB to MLB Carrier Screw 8x"/>
    <n v="1.33202186720792E+17"/>
    <x v="940"/>
    <s v="P"/>
    <n v="1"/>
    <x v="1"/>
    <d v="2023-02-07T12:44:32"/>
    <s v="运行"/>
    <s v=""/>
    <s v="结束"/>
    <n v="0"/>
    <x v="1"/>
  </r>
  <r>
    <n v="98177623"/>
    <s v="M050_Machine_ErrorCode"/>
    <s v="Bay58-3A MLB to MLB Carrier Screw 8x"/>
    <n v="1.3320218994398499E+17"/>
    <x v="941"/>
    <s v="P"/>
    <n v="60070922002"/>
    <x v="3"/>
    <d v="2023-02-07T12:49:54"/>
    <s v="报警"/>
    <s v="开始"/>
    <s v=""/>
    <n v="5.7499999925494194"/>
    <x v="1"/>
  </r>
  <r>
    <n v="98178259"/>
    <s v="M050_Machine_ErrorCode"/>
    <s v="Bay58-1A MLB to MLB Carrier Screw 8x"/>
    <n v="1.33202193394592E+17"/>
    <x v="942"/>
    <s v="P"/>
    <n v="1"/>
    <x v="1"/>
    <d v="2023-02-07T12:55:39"/>
    <s v="运行"/>
    <s v=""/>
    <s v="结束"/>
    <n v="0"/>
    <x v="1"/>
  </r>
  <r>
    <n v="98179672"/>
    <s v="M050_Machine_ErrorCode"/>
    <s v="Bay58-3A MLB to MLB Carrier Screw 8x"/>
    <n v="1.33202199346204E+17"/>
    <x v="943"/>
    <s v="P"/>
    <n v="1"/>
    <x v="1"/>
    <d v="2023-02-07T13:05:34"/>
    <s v="运行"/>
    <s v=""/>
    <s v="结束"/>
    <n v="0"/>
    <x v="1"/>
  </r>
  <r>
    <n v="98179842"/>
    <s v="M050_Machine_ErrorCode"/>
    <s v="Bay58-1A MLB to MLB Carrier Screw 8x"/>
    <n v="1.33202200075966E+17"/>
    <x v="944"/>
    <s v="P"/>
    <n v="1"/>
    <x v="1"/>
    <d v="2023-02-07T13:06:47"/>
    <s v="运行"/>
    <s v=""/>
    <s v="结束"/>
    <n v="0"/>
    <x v="1"/>
  </r>
  <r>
    <n v="98181379"/>
    <s v="M050_Machine_ErrorCode"/>
    <s v="Bay58-1A MLB to MLB Carrier Screw 8x"/>
    <n v="1.33202206763178E+17"/>
    <x v="945"/>
    <s v="P"/>
    <n v="1"/>
    <x v="1"/>
    <d v="2023-02-07T13:17:56"/>
    <s v="运行"/>
    <s v=""/>
    <s v="结束"/>
    <n v="0"/>
    <x v="1"/>
  </r>
  <r>
    <n v="98181643"/>
    <s v="M050_Machine_ErrorCode"/>
    <s v="Bay58-3A MLB to MLB Carrier Screw 8x"/>
    <n v="1.3320220796360899E+17"/>
    <x v="946"/>
    <s v="P"/>
    <n v="60070922002"/>
    <x v="3"/>
    <d v="2023-02-07T13:19:56"/>
    <s v="报警"/>
    <s v="开始"/>
    <s v=""/>
    <n v="0.9499999915715307"/>
    <x v="1"/>
  </r>
  <r>
    <n v="98181768"/>
    <s v="M050_Machine_ErrorCode"/>
    <s v="Bay58-1A MLB to MLB Carrier Screw 8x"/>
    <n v="1.33202208538238E+17"/>
    <x v="947"/>
    <s v="P"/>
    <n v="1"/>
    <x v="1"/>
    <d v="2023-02-07T13:20:53"/>
    <s v="运行"/>
    <s v=""/>
    <s v="结束"/>
    <n v="0"/>
    <x v="1"/>
  </r>
  <r>
    <n v="98181798"/>
    <s v="M050_Machine_ErrorCode"/>
    <s v="Bay58-1A MLB to MLB Carrier Screw 8x"/>
    <n v="1.3320220867336701E+17"/>
    <x v="948"/>
    <s v="P"/>
    <n v="60070922002"/>
    <x v="3"/>
    <d v="2023-02-07T13:21:07"/>
    <s v="报警"/>
    <s v="开始"/>
    <s v=""/>
    <n v="0.16666666371747851"/>
    <x v="1"/>
  </r>
  <r>
    <n v="98181820"/>
    <s v="M050_Machine_ErrorCode"/>
    <s v="Bay58-1A MLB to MLB Carrier Screw 8x"/>
    <n v="1.33202208776332E+17"/>
    <x v="949"/>
    <s v="P"/>
    <n v="1"/>
    <x v="1"/>
    <d v="2023-02-07T13:21:17"/>
    <s v="运行"/>
    <s v=""/>
    <s v="结束"/>
    <n v="0"/>
    <x v="1"/>
  </r>
  <r>
    <n v="98181843"/>
    <s v="M050_Machine_ErrorCode"/>
    <s v="Bay58-1A MLB to MLB Carrier Screw 8x"/>
    <n v="1.3320220894635699E+17"/>
    <x v="950"/>
    <s v="P"/>
    <n v="60070922002"/>
    <x v="3"/>
    <d v="2023-02-07T13:21:34"/>
    <s v="报警"/>
    <s v="开始"/>
    <s v=""/>
    <n v="0.16666666371747851"/>
    <x v="1"/>
  </r>
  <r>
    <n v="98181859"/>
    <s v="M050_Machine_ErrorCode"/>
    <s v="Bay58-1A MLB to MLB Carrier Screw 8x"/>
    <n v="1.33202209047876E+17"/>
    <x v="951"/>
    <s v="P"/>
    <n v="1"/>
    <x v="1"/>
    <d v="2023-02-07T13:21:44"/>
    <s v="运行"/>
    <s v=""/>
    <s v="结束"/>
    <n v="0"/>
    <x v="1"/>
  </r>
  <r>
    <n v="98181867"/>
    <s v="M050_Machine_ErrorCode"/>
    <s v="Bay58-3A MLB to MLB Carrier Screw 8x"/>
    <n v="1.33202209069744E+17"/>
    <x v="952"/>
    <s v="P"/>
    <n v="1"/>
    <x v="1"/>
    <d v="2023-02-07T13:21:46"/>
    <s v="运行"/>
    <s v=""/>
    <s v="结束"/>
    <n v="0"/>
    <x v="1"/>
  </r>
  <r>
    <n v="98181879"/>
    <s v="M050_Machine_ErrorCode"/>
    <s v="Bay58-3A MLB to MLB Carrier Screw 8x"/>
    <n v="1.3320220914192099E+17"/>
    <x v="953"/>
    <s v="P"/>
    <n v="60070922002"/>
    <x v="3"/>
    <d v="2023-02-07T13:21:54"/>
    <s v="报警"/>
    <s v="开始"/>
    <s v=""/>
    <n v="0.1333333330694586"/>
    <x v="1"/>
  </r>
  <r>
    <n v="98181896"/>
    <s v="M050_Machine_ErrorCode"/>
    <s v="Bay58-3A MLB to MLB Carrier Screw 8x"/>
    <n v="1.3320220922497901E+17"/>
    <x v="954"/>
    <s v="P"/>
    <n v="1"/>
    <x v="1"/>
    <d v="2023-02-07T13:22:02"/>
    <s v="运行"/>
    <s v=""/>
    <s v="结束"/>
    <n v="0"/>
    <x v="1"/>
  </r>
  <r>
    <n v="98181904"/>
    <s v="M050_Machine_ErrorCode"/>
    <s v="Bay58-3A MLB to MLB Carrier Screw 8x"/>
    <n v="1.3320220927123501E+17"/>
    <x v="955"/>
    <s v="P"/>
    <n v="60070922002"/>
    <x v="3"/>
    <d v="2023-02-07T13:22:07"/>
    <s v="报警"/>
    <s v="开始"/>
    <s v=""/>
    <n v="0"/>
    <x v="1"/>
  </r>
  <r>
    <n v="98181906"/>
    <s v="M050_Machine_ErrorCode"/>
    <s v="Bay58-1A MLB to MLB Carrier Screw 8x"/>
    <n v="1.33202209274032E+17"/>
    <x v="955"/>
    <s v="P"/>
    <n v="1"/>
    <x v="1"/>
    <d v="2023-02-07T13:22:07"/>
    <s v="运行"/>
    <s v=""/>
    <s v="结束"/>
    <n v="0"/>
    <x v="1"/>
  </r>
  <r>
    <n v="98181919"/>
    <s v="M050_Machine_ErrorCode"/>
    <s v="Bay58-1A MLB to MLB Carrier Screw 8x"/>
    <n v="1.3320220935912499E+17"/>
    <x v="956"/>
    <s v="P"/>
    <n v="60070922002"/>
    <x v="3"/>
    <d v="2023-02-07T13:22:15"/>
    <s v="报警"/>
    <s v="开始"/>
    <s v=""/>
    <n v="8.3333331858739257E-2"/>
    <x v="1"/>
  </r>
  <r>
    <n v="98181926"/>
    <s v="M050_Machine_ErrorCode"/>
    <s v="Bay58-3A MLB to MLB Carrier Screw 8x"/>
    <n v="1.3320220940021101E+17"/>
    <x v="957"/>
    <s v="P"/>
    <n v="1"/>
    <x v="1"/>
    <d v="2023-02-07T13:22:20"/>
    <s v="运行"/>
    <s v=""/>
    <s v="结束"/>
    <n v="0"/>
    <x v="1"/>
  </r>
  <r>
    <n v="98181949"/>
    <s v="M050_Machine_ErrorCode"/>
    <s v="Bay58-1A MLB to MLB Carrier Screw 8x"/>
    <n v="1.3320220949324701E+17"/>
    <x v="958"/>
    <s v="P"/>
    <n v="1"/>
    <x v="1"/>
    <d v="2023-02-07T13:22:29"/>
    <s v="运行"/>
    <s v=""/>
    <s v="结束"/>
    <n v="0"/>
    <x v="1"/>
  </r>
  <r>
    <n v="98181960"/>
    <s v="M050_Machine_ErrorCode"/>
    <s v="Bay58-1A MLB to MLB Carrier Screw 8x"/>
    <n v="1.3320220957926701E+17"/>
    <x v="959"/>
    <s v="P"/>
    <n v="60070922002"/>
    <x v="3"/>
    <d v="2023-02-07T13:22:37"/>
    <s v="报警"/>
    <s v="开始"/>
    <s v=""/>
    <n v="0.48333333106711507"/>
    <x v="1"/>
  </r>
  <r>
    <n v="98182020"/>
    <s v="M050_Machine_ErrorCode"/>
    <s v="Bay58-1A MLB to MLB Carrier Screw 8x"/>
    <n v="1.3320220986843501E+17"/>
    <x v="960"/>
    <s v="P"/>
    <n v="1"/>
    <x v="1"/>
    <d v="2023-02-07T13:23:06"/>
    <s v="运行"/>
    <s v=""/>
    <s v="结束"/>
    <n v="0"/>
    <x v="1"/>
  </r>
  <r>
    <n v="98182328"/>
    <s v="M050_Machine_ErrorCode"/>
    <s v="Bay58-3A MLB to MLB Carrier Screw 8x"/>
    <n v="1.3320221144638301E+17"/>
    <x v="961"/>
    <s v="P"/>
    <n v="1"/>
    <x v="1"/>
    <d v="2023-02-07T13:25:44"/>
    <s v="运行"/>
    <s v=""/>
    <s v="结束"/>
    <n v="0"/>
    <x v="1"/>
  </r>
  <r>
    <n v="98183285"/>
    <s v="M050_Machine_ErrorCode"/>
    <s v="Bay58-1A MLB to MLB Carrier Screw 8x"/>
    <n v="1.33202216549536E+17"/>
    <x v="962"/>
    <s v="P"/>
    <n v="1"/>
    <x v="1"/>
    <d v="2023-02-07T13:34:14"/>
    <s v="运行"/>
    <s v=""/>
    <s v="结束"/>
    <n v="0"/>
    <x v="1"/>
  </r>
  <r>
    <n v="98183866"/>
    <s v="M050_Machine_ErrorCode"/>
    <s v="Bay58-3A MLB to MLB Carrier Screw 8x"/>
    <n v="1.33202219364492E+17"/>
    <x v="963"/>
    <s v="P"/>
    <n v="60070922002"/>
    <x v="3"/>
    <d v="2023-02-07T13:38:56"/>
    <s v="报警"/>
    <s v="开始"/>
    <s v=""/>
    <n v="1.8666666629724205"/>
    <x v="1"/>
  </r>
  <r>
    <n v="98184141"/>
    <s v="M050_Machine_ErrorCode"/>
    <s v="Bay58-3A MLB to MLB Carrier Screw 8x"/>
    <n v="1.33202220485312E+17"/>
    <x v="964"/>
    <s v="P"/>
    <n v="1"/>
    <x v="1"/>
    <d v="2023-02-07T13:40:48"/>
    <s v="运行"/>
    <s v=""/>
    <s v="结束"/>
    <n v="0"/>
    <x v="1"/>
  </r>
  <r>
    <n v="98184873"/>
    <s v="M050_Machine_ErrorCode"/>
    <s v="Bay58-1A MLB to MLB Carrier Screw 8x"/>
    <n v="1.3320222323127101E+17"/>
    <x v="965"/>
    <s v="P"/>
    <n v="1"/>
    <x v="1"/>
    <d v="2023-02-07T13:45:23"/>
    <s v="运行"/>
    <s v=""/>
    <s v="结束"/>
    <n v="0"/>
    <x v="1"/>
  </r>
  <r>
    <n v="98185141"/>
    <s v="M050_Machine_ErrorCode"/>
    <s v="Bay58-1A MLB to MLB Carrier Screw 8x"/>
    <n v="1.33202224433768E+17"/>
    <x v="966"/>
    <s v="P"/>
    <n v="60070922002"/>
    <x v="3"/>
    <d v="2023-02-07T13:47:23"/>
    <s v="报警"/>
    <s v="开始"/>
    <s v=""/>
    <n v="0.10000000242143869"/>
    <x v="1"/>
  </r>
  <r>
    <n v="98185153"/>
    <s v="M050_Machine_ErrorCode"/>
    <s v="Bay58-1A MLB to MLB Carrier Screw 8x"/>
    <n v="1.33202224498216E+17"/>
    <x v="967"/>
    <s v="P"/>
    <n v="1"/>
    <x v="1"/>
    <d v="2023-02-07T13:47:29"/>
    <s v="运行"/>
    <s v=""/>
    <s v="结束"/>
    <n v="0"/>
    <x v="1"/>
  </r>
  <r>
    <n v="98185182"/>
    <s v="M050_Machine_ErrorCode"/>
    <s v="Bay58-3A MLB to MLB Carrier Screw 8x"/>
    <n v="1.33202224613718E+17"/>
    <x v="968"/>
    <s v="P"/>
    <n v="60070922002"/>
    <x v="3"/>
    <d v="2023-02-07T13:47:41"/>
    <s v="报警"/>
    <s v="开始"/>
    <s v=""/>
    <n v="2.1499999996740371"/>
    <x v="1"/>
  </r>
  <r>
    <n v="98185387"/>
    <s v="M050_Machine_ErrorCode"/>
    <s v="Bay58-3A MLB to MLB Carrier Screw 8x"/>
    <n v="1.3320222590944499E+17"/>
    <x v="969"/>
    <s v="P"/>
    <n v="1"/>
    <x v="1"/>
    <d v="2023-02-07T13:49:50"/>
    <s v="运行"/>
    <s v=""/>
    <s v="结束"/>
    <n v="0"/>
    <x v="1"/>
  </r>
  <r>
    <n v="98185758"/>
    <s v="M050_Machine_ErrorCode"/>
    <s v="Bay58-3A MLB to MLB Carrier Screw 8x"/>
    <n v="1.33202227996856E+17"/>
    <x v="970"/>
    <s v="P"/>
    <n v="60070922002"/>
    <x v="3"/>
    <d v="2023-02-07T13:53:19"/>
    <s v="报警"/>
    <s v="开始"/>
    <s v=""/>
    <n v="4.5166666642762721"/>
    <x v="1"/>
  </r>
  <r>
    <n v="98186279"/>
    <s v="M050_Machine_ErrorCode"/>
    <s v="Bay58-1A MLB to MLB Carrier Screw 8x"/>
    <n v="1.3320223070844099E+17"/>
    <x v="971"/>
    <s v="P"/>
    <n v="1"/>
    <x v="1"/>
    <d v="2023-02-07T13:57:50"/>
    <s v="运行"/>
    <s v=""/>
    <s v="结束"/>
    <n v="0"/>
    <x v="1"/>
  </r>
  <r>
    <n v="98187150"/>
    <s v="M050_Machine_ErrorCode"/>
    <s v="Bay58-3A MLB to MLB Carrier Screw 8x"/>
    <n v="1.3320223499313101E+17"/>
    <x v="972"/>
    <s v="P"/>
    <n v="1"/>
    <x v="1"/>
    <d v="2023-02-07T14:04:59"/>
    <s v="运行"/>
    <s v=""/>
    <s v="结束"/>
    <n v="0"/>
    <x v="1"/>
  </r>
  <r>
    <n v="98187659"/>
    <s v="M050_Machine_ErrorCode"/>
    <s v="Bay58-1A MLB to MLB Carrier Screw 8x"/>
    <n v="1.33202237381072E+17"/>
    <x v="973"/>
    <s v="P"/>
    <n v="1"/>
    <x v="1"/>
    <d v="2023-02-07T14:08:58"/>
    <s v="运行"/>
    <s v=""/>
    <s v="结束"/>
    <n v="0"/>
    <x v="1"/>
  </r>
  <r>
    <n v="98188227"/>
    <s v="M050_Machine_ErrorCode"/>
    <s v="Bay58-3A MLB to MLB Carrier Screw 8x"/>
    <n v="1.3320224092478301E+17"/>
    <x v="974"/>
    <s v="P"/>
    <n v="60070922004"/>
    <x v="20"/>
    <d v="2023-02-07T14:14:52"/>
    <s v="报警"/>
    <s v="开始"/>
    <s v=""/>
    <n v="8.3333331858739257E-2"/>
    <x v="1"/>
  </r>
  <r>
    <n v="98188239"/>
    <s v="M050_Machine_ErrorCode"/>
    <s v="Bay58-3A MLB to MLB Carrier Screw 8x"/>
    <n v="1.33202240971378E+17"/>
    <x v="975"/>
    <s v="P"/>
    <n v="1"/>
    <x v="1"/>
    <d v="2023-02-07T14:14:57"/>
    <s v="运行"/>
    <s v=""/>
    <s v="结束"/>
    <n v="0"/>
    <x v="1"/>
  </r>
  <r>
    <n v="98188282"/>
    <s v="M050_Machine_ErrorCode"/>
    <s v="Bay58-3A MLB to MLB Carrier Screw 8x"/>
    <n v="1.3320224120825501E+17"/>
    <x v="976"/>
    <s v="P"/>
    <n v="60070922002"/>
    <x v="3"/>
    <d v="2023-02-07T14:15:20"/>
    <s v="报警"/>
    <s v="开始"/>
    <s v=""/>
    <n v="0.1333333330694586"/>
    <x v="1"/>
  </r>
  <r>
    <n v="98188305"/>
    <s v="M050_Machine_ErrorCode"/>
    <s v="Bay58-3A MLB to MLB Carrier Screw 8x"/>
    <n v="1.3320224128589699E+17"/>
    <x v="977"/>
    <s v="P"/>
    <n v="1"/>
    <x v="1"/>
    <d v="2023-02-07T14:15:28"/>
    <s v="运行"/>
    <s v=""/>
    <s v="结束"/>
    <n v="0"/>
    <x v="1"/>
  </r>
  <r>
    <n v="98188306"/>
    <s v="M050_Machine_ErrorCode"/>
    <s v="Bay58-3A MLB to MLB Carrier Screw 8x"/>
    <n v="1.3320224132257901E+17"/>
    <x v="978"/>
    <s v="P"/>
    <n v="60070922002"/>
    <x v="3"/>
    <d v="2023-02-07T14:15:32"/>
    <s v="报警"/>
    <s v="开始"/>
    <s v=""/>
    <n v="0.33333333791233599"/>
    <x v="1"/>
  </r>
  <r>
    <n v="98188345"/>
    <s v="M050_Machine_ErrorCode"/>
    <s v="Bay58-3A MLB to MLB Carrier Screw 8x"/>
    <n v="1.33202241523582E+17"/>
    <x v="979"/>
    <s v="P"/>
    <n v="1"/>
    <x v="1"/>
    <d v="2023-02-07T14:15:52"/>
    <s v="运行"/>
    <s v=""/>
    <s v="结束"/>
    <n v="0"/>
    <x v="1"/>
  </r>
  <r>
    <n v="98188381"/>
    <s v="M050_Machine_ErrorCode"/>
    <s v="Bay58-3A MLB to MLB Carrier Screw 8x"/>
    <n v="1.3320224173488701E+17"/>
    <x v="980"/>
    <s v="P"/>
    <n v="60070922002"/>
    <x v="3"/>
    <d v="2023-02-07T14:16:13"/>
    <s v="报警"/>
    <s v="开始"/>
    <s v=""/>
    <n v="0.19999999436549842"/>
    <x v="1"/>
  </r>
  <r>
    <n v="98188403"/>
    <s v="M050_Machine_ErrorCode"/>
    <s v="Bay58-3A MLB to MLB Carrier Screw 8x"/>
    <n v="1.3320224185904499E+17"/>
    <x v="981"/>
    <s v="P"/>
    <n v="1"/>
    <x v="1"/>
    <d v="2023-02-07T14:16:25"/>
    <s v="运行"/>
    <s v=""/>
    <s v="结束"/>
    <n v="0"/>
    <x v="1"/>
  </r>
  <r>
    <n v="98188444"/>
    <s v="M050_Machine_ErrorCode"/>
    <s v="Bay58-3A MLB to MLB Carrier Screw 8x"/>
    <n v="1.33202242095932E+17"/>
    <x v="982"/>
    <s v="P"/>
    <n v="60070922002"/>
    <x v="3"/>
    <d v="2023-02-07T14:16:49"/>
    <s v="报警"/>
    <s v="开始"/>
    <s v=""/>
    <n v="0.10000000242143869"/>
    <x v="1"/>
  </r>
  <r>
    <n v="98188454"/>
    <s v="M050_Machine_ErrorCode"/>
    <s v="Bay58-3A MLB to MLB Carrier Screw 8x"/>
    <n v="1.3320224215300899E+17"/>
    <x v="983"/>
    <s v="P"/>
    <n v="1"/>
    <x v="1"/>
    <d v="2023-02-07T14:16:55"/>
    <s v="运行"/>
    <s v=""/>
    <s v="结束"/>
    <n v="0"/>
    <x v="1"/>
  </r>
  <r>
    <n v="98188455"/>
    <s v="M050_Machine_ErrorCode"/>
    <s v="Bay58-3A MLB to MLB Carrier Screw 8x"/>
    <n v="1.3320224217897E+17"/>
    <x v="984"/>
    <s v="P"/>
    <n v="60070922006"/>
    <x v="14"/>
    <d v="2023-02-07T14:16:57"/>
    <s v="报警"/>
    <s v="开始"/>
    <s v=""/>
    <n v="3.1333333428483456"/>
    <x v="1"/>
  </r>
  <r>
    <n v="98188802"/>
    <s v="M050_Machine_ErrorCode"/>
    <s v="Bay58-1A MLB to MLB Carrier Screw 8x"/>
    <n v="1.3320224405992E+17"/>
    <x v="985"/>
    <s v="P"/>
    <n v="1"/>
    <x v="1"/>
    <d v="2023-02-07T14:20:05"/>
    <s v="运行"/>
    <s v=""/>
    <s v="结束"/>
    <n v="0"/>
    <x v="1"/>
  </r>
  <r>
    <n v="98188817"/>
    <s v="M050_Machine_ErrorCode"/>
    <s v="Bay58-3A MLB to MLB Carrier Screw 8x"/>
    <n v="1.3320224408282899E+17"/>
    <x v="986"/>
    <s v="P"/>
    <n v="60070922002"/>
    <x v="3"/>
    <d v="2023-02-07T14:20:08"/>
    <s v="报警"/>
    <s v="开始"/>
    <s v=""/>
    <n v="0.15000000363215804"/>
    <x v="1"/>
  </r>
  <r>
    <n v="98188833"/>
    <s v="M050_Machine_ErrorCode"/>
    <s v="Bay58-3A MLB to MLB Carrier Screw 8x"/>
    <n v="1.3320224417579101E+17"/>
    <x v="987"/>
    <s v="P"/>
    <n v="1"/>
    <x v="1"/>
    <d v="2023-02-07T14:20:17"/>
    <s v="运行"/>
    <s v=""/>
    <s v="结束"/>
    <n v="0"/>
    <x v="1"/>
  </r>
  <r>
    <n v="98188881"/>
    <s v="M050_Machine_ErrorCode"/>
    <s v="Bay58-3A MLB to MLB Carrier Screw 8x"/>
    <n v="1.33202244443326E+17"/>
    <x v="988"/>
    <s v="P"/>
    <n v="60070922002"/>
    <x v="3"/>
    <d v="2023-02-07T14:20:44"/>
    <s v="报警"/>
    <s v="开始"/>
    <s v=""/>
    <n v="0.11666666250675917"/>
    <x v="1"/>
  </r>
  <r>
    <n v="98188895"/>
    <s v="M050_Machine_ErrorCode"/>
    <s v="Bay58-3A MLB to MLB Carrier Screw 8x"/>
    <n v="1.3320224451599101E+17"/>
    <x v="989"/>
    <s v="P"/>
    <n v="1"/>
    <x v="1"/>
    <d v="2023-02-07T14:20:51"/>
    <s v="运行"/>
    <s v=""/>
    <s v="结束"/>
    <n v="0"/>
    <x v="1"/>
  </r>
  <r>
    <n v="98188922"/>
    <s v="M050_Machine_ErrorCode"/>
    <s v="Bay58-3A MLB to MLB Carrier Screw 8x"/>
    <n v="1.3320224460884301E+17"/>
    <x v="990"/>
    <s v="P"/>
    <n v="60070922002"/>
    <x v="3"/>
    <d v="2023-02-07T14:21:00"/>
    <s v="报警"/>
    <s v="开始"/>
    <s v=""/>
    <n v="0.16666666371747851"/>
    <x v="1"/>
  </r>
  <r>
    <n v="98188942"/>
    <s v="M050_Machine_ErrorCode"/>
    <s v="Bay58-3A MLB to MLB Carrier Screw 8x"/>
    <n v="1.33202244702094E+17"/>
    <x v="991"/>
    <s v="P"/>
    <n v="1"/>
    <x v="1"/>
    <d v="2023-02-07T14:21:10"/>
    <s v="运行"/>
    <s v=""/>
    <s v="结束"/>
    <n v="0"/>
    <x v="1"/>
  </r>
  <r>
    <n v="98189019"/>
    <s v="M050_Machine_ErrorCode"/>
    <s v="Bay58-3A MLB to MLB Carrier Screw 8x"/>
    <n v="1.3320224503665901E+17"/>
    <x v="992"/>
    <s v="P"/>
    <n v="60070922002"/>
    <x v="3"/>
    <d v="2023-02-07T14:21:43"/>
    <s v="报警"/>
    <s v="开始"/>
    <s v=""/>
    <n v="0.63333333469927311"/>
    <x v="1"/>
  </r>
  <r>
    <n v="98189107"/>
    <s v="M050_Machine_ErrorCode"/>
    <s v="Bay58-3A MLB to MLB Carrier Screw 8x"/>
    <n v="1.3320224541744099E+17"/>
    <x v="993"/>
    <s v="P"/>
    <n v="1"/>
    <x v="1"/>
    <d v="2023-02-07T14:22:21"/>
    <s v="运行"/>
    <s v=""/>
    <s v="结束"/>
    <n v="0"/>
    <x v="1"/>
  </r>
  <r>
    <n v="98189149"/>
    <s v="M050_Machine_ErrorCode"/>
    <s v="Bay58-3A MLB to MLB Carrier Screw 8x"/>
    <n v="1.33202245618982E+17"/>
    <x v="994"/>
    <s v="P"/>
    <n v="60070922002"/>
    <x v="3"/>
    <d v="2023-02-07T14:22:41"/>
    <s v="报警"/>
    <s v="开始"/>
    <s v=""/>
    <n v="1.9666666653938591"/>
    <x v="1"/>
  </r>
  <r>
    <n v="98189417"/>
    <s v="M050_Machine_ErrorCode"/>
    <s v="Bay58-3A MLB to MLB Carrier Screw 8x"/>
    <n v="1.3320224679609E+17"/>
    <x v="995"/>
    <s v="P"/>
    <n v="1"/>
    <x v="1"/>
    <d v="2023-02-07T14:24:39"/>
    <s v="运行"/>
    <s v=""/>
    <s v="结束"/>
    <n v="0"/>
    <x v="1"/>
  </r>
  <r>
    <n v="98189474"/>
    <s v="M050_Machine_ErrorCode"/>
    <s v="Bay58-3A MLB to MLB Carrier Screw 8x"/>
    <n v="1.33202247063884E+17"/>
    <x v="996"/>
    <s v="P"/>
    <n v="60070922002"/>
    <x v="3"/>
    <d v="2023-02-07T14:25:06"/>
    <s v="报警"/>
    <s v="开始"/>
    <s v=""/>
    <n v="1.1333333258517087"/>
    <x v="1"/>
  </r>
  <r>
    <n v="98189615"/>
    <s v="M050_Machine_ErrorCode"/>
    <s v="Bay58-3A MLB to MLB Carrier Screw 8x"/>
    <n v="1.33202247748344E+17"/>
    <x v="997"/>
    <s v="P"/>
    <n v="1"/>
    <x v="1"/>
    <d v="2023-02-07T14:26:14"/>
    <s v="运行"/>
    <s v=""/>
    <s v="结束"/>
    <n v="0"/>
    <x v="1"/>
  </r>
  <r>
    <n v="98189639"/>
    <s v="M050_Machine_ErrorCode"/>
    <s v="Bay58-3A MLB to MLB Carrier Screw 8x"/>
    <n v="1.33202247841376E+17"/>
    <x v="998"/>
    <s v="P"/>
    <n v="60070922002"/>
    <x v="3"/>
    <d v="2023-02-07T14:26:24"/>
    <s v="报警"/>
    <s v="开始"/>
    <s v=""/>
    <n v="0.1333333330694586"/>
    <x v="1"/>
  </r>
  <r>
    <n v="98189656"/>
    <s v="M050_Machine_ErrorCode"/>
    <s v="Bay58-3A MLB to MLB Carrier Screw 8x"/>
    <n v="1.3320224792906099E+17"/>
    <x v="999"/>
    <s v="P"/>
    <n v="1"/>
    <x v="1"/>
    <d v="2023-02-07T14:26:32"/>
    <s v="运行"/>
    <s v=""/>
    <s v="结束"/>
    <n v="0"/>
    <x v="1"/>
  </r>
  <r>
    <n v="98189693"/>
    <s v="M050_Machine_ErrorCode"/>
    <s v="Bay58-3A MLB to MLB Carrier Screw 8x"/>
    <n v="1.3320224805274E+17"/>
    <x v="1000"/>
    <s v="P"/>
    <n v="60070922002"/>
    <x v="3"/>
    <d v="2023-02-07T14:26:45"/>
    <s v="报警"/>
    <s v="开始"/>
    <s v=""/>
    <n v="8.3333331858739257E-2"/>
    <x v="1"/>
  </r>
  <r>
    <n v="98189703"/>
    <s v="M050_Machine_ErrorCode"/>
    <s v="Bay58-3A MLB to MLB Carrier Screw 8x"/>
    <n v="1.3320224810997699E+17"/>
    <x v="1001"/>
    <s v="P"/>
    <n v="1"/>
    <x v="1"/>
    <d v="2023-02-07T14:26:50"/>
    <s v="运行"/>
    <s v=""/>
    <s v="结束"/>
    <n v="0"/>
    <x v="1"/>
  </r>
  <r>
    <n v="98189718"/>
    <s v="M050_Machine_ErrorCode"/>
    <s v="Bay58-3A MLB to MLB Carrier Screw 8x"/>
    <n v="1.33202248197404E+17"/>
    <x v="1002"/>
    <s v="P"/>
    <n v="60070922002"/>
    <x v="3"/>
    <d v="2023-02-07T14:26:59"/>
    <s v="报警"/>
    <s v="开始"/>
    <s v=""/>
    <n v="1.0333333339076489"/>
    <x v="1"/>
  </r>
  <r>
    <n v="98189860"/>
    <s v="M050_Machine_ErrorCode"/>
    <s v="Bay58-3A MLB to MLB Carrier Screw 8x"/>
    <n v="1.3320224881395501E+17"/>
    <x v="1003"/>
    <s v="P"/>
    <n v="1"/>
    <x v="1"/>
    <d v="2023-02-07T14:28:01"/>
    <s v="运行"/>
    <s v=""/>
    <s v="结束"/>
    <n v="0"/>
    <x v="1"/>
  </r>
  <r>
    <n v="98189905"/>
    <s v="M050_Machine_ErrorCode"/>
    <s v="Bay58-3A MLB to MLB Carrier Screw 8x"/>
    <n v="1.3320224899931E+17"/>
    <x v="1004"/>
    <s v="P"/>
    <n v="60070922002"/>
    <x v="3"/>
    <d v="2023-02-07T14:28:19"/>
    <s v="报警"/>
    <s v="开始"/>
    <s v=""/>
    <n v="0.63333333469927311"/>
    <x v="1"/>
  </r>
  <r>
    <n v="98189989"/>
    <s v="M050_Machine_ErrorCode"/>
    <s v="Bay58-3A MLB to MLB Carrier Screw 8x"/>
    <n v="1.3320224937571299E+17"/>
    <x v="1005"/>
    <s v="P"/>
    <n v="1"/>
    <x v="1"/>
    <d v="2023-02-07T14:28:57"/>
    <s v="运行"/>
    <s v=""/>
    <s v="结束"/>
    <n v="0"/>
    <x v="1"/>
  </r>
  <r>
    <n v="98190254"/>
    <s v="M050_Machine_ErrorCode"/>
    <s v="Bay58-1A MLB to MLB Carrier Screw 8x"/>
    <n v="1.33202250733202E+17"/>
    <x v="1006"/>
    <s v="P"/>
    <n v="1"/>
    <x v="1"/>
    <d v="2023-02-07T14:31:13"/>
    <s v="运行"/>
    <s v=""/>
    <s v="结束"/>
    <n v="0"/>
    <x v="1"/>
  </r>
  <r>
    <n v="98190533"/>
    <s v="M050_Machine_ErrorCode"/>
    <s v="Bay58-3A MLB to MLB Carrier Screw 8x"/>
    <n v="1.33202252054072E+17"/>
    <x v="1007"/>
    <s v="P"/>
    <n v="60070922002"/>
    <x v="3"/>
    <d v="2023-02-07T14:33:25"/>
    <s v="报警"/>
    <s v="开始"/>
    <s v=""/>
    <n v="1.0333333339076489"/>
    <x v="1"/>
  </r>
  <r>
    <n v="98190663"/>
    <s v="M050_Machine_ErrorCode"/>
    <s v="Bay58-3A MLB to MLB Carrier Screw 8x"/>
    <n v="1.3320225267137101E+17"/>
    <x v="1008"/>
    <s v="P"/>
    <n v="1"/>
    <x v="1"/>
    <d v="2023-02-07T14:34:27"/>
    <s v="运行"/>
    <s v=""/>
    <s v="结束"/>
    <n v="0"/>
    <x v="1"/>
  </r>
  <r>
    <n v="98190666"/>
    <s v="M050_Machine_ErrorCode"/>
    <s v="Bay58-3A MLB to MLB Carrier Screw 8x"/>
    <n v="1.33202252697462E+17"/>
    <x v="1009"/>
    <s v="P"/>
    <n v="60070922002"/>
    <x v="3"/>
    <d v="2023-02-07T14:34:29"/>
    <s v="报警"/>
    <s v="开始"/>
    <s v=""/>
    <n v="7.8666666720528156"/>
    <x v="1"/>
  </r>
  <r>
    <n v="98191561"/>
    <s v="M050_Machine_ErrorCode"/>
    <s v="Bay58-1A MLB to MLB Carrier Screw 8x"/>
    <n v="1.3320225741209501E+17"/>
    <x v="1010"/>
    <s v="P"/>
    <n v="1"/>
    <x v="1"/>
    <d v="2023-02-07T14:42:21"/>
    <s v="运行"/>
    <s v=""/>
    <s v="结束"/>
    <n v="0"/>
    <x v="1"/>
  </r>
  <r>
    <n v="98192080"/>
    <s v="M050_Machine_ErrorCode"/>
    <s v="Bay58-3A MLB to MLB Carrier Screw 8x"/>
    <n v="1.33202260189588E+17"/>
    <x v="1011"/>
    <s v="P"/>
    <n v="3"/>
    <x v="2"/>
    <d v="2023-02-07T14:46:58"/>
    <s v="改！"/>
    <s v="开始"/>
    <s v=""/>
    <n v="6.5166666603181511"/>
    <x v="1"/>
  </r>
  <r>
    <n v="98192910"/>
    <s v="M050_Machine_ErrorCode"/>
    <s v="Bay58-1A MLB to MLB Carrier Screw 8x"/>
    <n v="1.3320226409502E+17"/>
    <x v="1012"/>
    <s v="P"/>
    <n v="1"/>
    <x v="1"/>
    <d v="2023-02-07T14:53:29"/>
    <s v="运行"/>
    <s v=""/>
    <s v="结束"/>
    <n v="0"/>
    <x v="1"/>
  </r>
  <r>
    <n v="98192943"/>
    <s v="M050_Machine_ErrorCode"/>
    <s v="Bay58-3A MLB to MLB Carrier Screw 8x"/>
    <n v="1.33202264275382E+17"/>
    <x v="1013"/>
    <s v="P"/>
    <n v="3"/>
    <x v="2"/>
    <d v="2023-02-07T14:53:47"/>
    <s v="改！"/>
    <s v="开始"/>
    <s v=""/>
    <n v="4.9333333340473473"/>
    <x v="1"/>
  </r>
  <r>
    <n v="98193571"/>
    <s v="M050_Machine_ErrorCode"/>
    <s v="Bay58-3A MLB to MLB Carrier Screw 8x"/>
    <n v="1.3320226723064899E+17"/>
    <x v="1014"/>
    <s v="P"/>
    <n v="1"/>
    <x v="1"/>
    <d v="2023-02-07T14:58:43"/>
    <s v="运行"/>
    <s v=""/>
    <s v="结束"/>
    <n v="0"/>
    <x v="1"/>
  </r>
  <r>
    <n v="98193885"/>
    <s v="M050_Machine_ErrorCode"/>
    <s v="Bay58-3A MLB to MLB Carrier Screw 8x"/>
    <n v="1.3320226869776499E+17"/>
    <x v="1015"/>
    <s v="P"/>
    <n v="60070922002"/>
    <x v="3"/>
    <d v="2023-02-07T15:01:09"/>
    <s v="报警"/>
    <s v="开始"/>
    <s v=""/>
    <n v="0.6000000040512532"/>
    <x v="1"/>
  </r>
  <r>
    <n v="98193986"/>
    <s v="M050_Machine_ErrorCode"/>
    <s v="Bay58-3A MLB to MLB Carrier Screw 8x"/>
    <n v="1.33202269057722E+17"/>
    <x v="1016"/>
    <s v="P"/>
    <n v="1"/>
    <x v="1"/>
    <d v="2023-02-07T15:01:45"/>
    <s v="运行"/>
    <s v=""/>
    <s v="结束"/>
    <n v="0"/>
    <x v="1"/>
  </r>
  <r>
    <n v="98194062"/>
    <s v="M050_Machine_ErrorCode"/>
    <s v="Bay58-3A MLB to MLB Carrier Screw 8x"/>
    <n v="1.3320226936629699E+17"/>
    <x v="1017"/>
    <s v="P"/>
    <n v="60070922002"/>
    <x v="3"/>
    <d v="2023-02-07T15:02:16"/>
    <s v="报警"/>
    <s v="开始"/>
    <s v=""/>
    <n v="0.35000000847503543"/>
    <x v="1"/>
  </r>
  <r>
    <n v="98194103"/>
    <s v="M050_Machine_ErrorCode"/>
    <s v="Bay58-3A MLB to MLB Carrier Screw 8x"/>
    <n v="1.33202269577622E+17"/>
    <x v="1018"/>
    <s v="P"/>
    <n v="1"/>
    <x v="1"/>
    <d v="2023-02-07T15:02:37"/>
    <s v="运行"/>
    <s v=""/>
    <s v="结束"/>
    <n v="0"/>
    <x v="1"/>
  </r>
  <r>
    <n v="98194363"/>
    <s v="M050_Machine_ErrorCode"/>
    <s v="Bay58-1A MLB to MLB Carrier Screw 8x"/>
    <n v="1.3320227077536899E+17"/>
    <x v="1019"/>
    <s v="P"/>
    <n v="1"/>
    <x v="1"/>
    <d v="2023-02-07T15:04:37"/>
    <s v="运行"/>
    <s v=""/>
    <s v="结束"/>
    <n v="0"/>
    <x v="1"/>
  </r>
  <r>
    <n v="98194575"/>
    <s v="M050_Machine_ErrorCode"/>
    <s v="Bay58-1A MLB to MLB Carrier Screw 8x"/>
    <n v="1.3320227181013101E+17"/>
    <x v="1020"/>
    <s v="P"/>
    <n v="60070922002"/>
    <x v="3"/>
    <d v="2023-02-07T15:06:21"/>
    <s v="报警"/>
    <s v="开始"/>
    <s v=""/>
    <n v="0.1333333330694586"/>
    <x v="1"/>
  </r>
  <r>
    <n v="98194597"/>
    <s v="M050_Machine_ErrorCode"/>
    <s v="Bay58-1A MLB to MLB Carrier Screw 8x"/>
    <n v="1.33202271891456E+17"/>
    <x v="1021"/>
    <s v="P"/>
    <n v="1"/>
    <x v="1"/>
    <d v="2023-02-07T15:06:29"/>
    <s v="运行"/>
    <s v=""/>
    <s v="结束"/>
    <n v="0"/>
    <x v="1"/>
  </r>
  <r>
    <n v="98196152"/>
    <s v="M050_Machine_ErrorCode"/>
    <s v="Bay58-1A MLB to MLB Carrier Screw 8x"/>
    <n v="1.3320227856354499E+17"/>
    <x v="1022"/>
    <s v="P"/>
    <n v="1"/>
    <x v="1"/>
    <d v="2023-02-07T15:17:36"/>
    <s v="运行"/>
    <s v=""/>
    <s v="结束"/>
    <n v="0"/>
    <x v="1"/>
  </r>
  <r>
    <n v="98197035"/>
    <s v="M050_Machine_ErrorCode"/>
    <s v="Bay58-1A MLB to MLB Carrier Screw 8x"/>
    <n v="1.3320228178035101E+17"/>
    <x v="1023"/>
    <s v="P"/>
    <n v="60030922003"/>
    <x v="10"/>
    <d v="2023-02-07T15:22:58"/>
    <s v="提醒"/>
    <s v="开始"/>
    <s v=""/>
    <n v="0.1333333330694586"/>
    <x v="1"/>
  </r>
  <r>
    <n v="98197056"/>
    <s v="M050_Machine_ErrorCode"/>
    <s v="Bay58-1A MLB to MLB Carrier Screw 8x"/>
    <n v="1.3320228186309101E+17"/>
    <x v="1024"/>
    <s v="P"/>
    <n v="1"/>
    <x v="1"/>
    <d v="2023-02-07T15:23:06"/>
    <s v="运行"/>
    <s v=""/>
    <s v="结束"/>
    <n v="0"/>
    <x v="1"/>
  </r>
  <r>
    <n v="98198642"/>
    <s v="M050_Machine_ErrorCode"/>
    <s v="Bay58-1A MLB to MLB Carrier Screw 8x"/>
    <n v="1.3320228853579901E+17"/>
    <x v="1025"/>
    <s v="P"/>
    <n v="1"/>
    <x v="1"/>
    <d v="2023-02-07T15:34:13"/>
    <s v="运行"/>
    <s v=""/>
    <s v="结束"/>
    <n v="0"/>
    <x v="1"/>
  </r>
  <r>
    <n v="98200034"/>
    <s v="M050_Machine_ErrorCode"/>
    <s v="Bay58-1A MLB to MLB Carrier Screw 8x"/>
    <n v="1.3320229520115101E+17"/>
    <x v="1026"/>
    <s v="P"/>
    <n v="1"/>
    <x v="1"/>
    <d v="2023-02-07T15:45:20"/>
    <s v="运行"/>
    <s v=""/>
    <s v="结束"/>
    <n v="0"/>
    <x v="1"/>
  </r>
  <r>
    <n v="98201327"/>
    <s v="M050_Machine_ErrorCode"/>
    <s v="Bay58-3A MLB to MLB Carrier Screw 8x"/>
    <n v="1.332023004101E+17"/>
    <x v="1027"/>
    <s v="P"/>
    <n v="1"/>
    <x v="1"/>
    <d v="2023-02-07T15:54:01"/>
    <s v="运行"/>
    <s v=""/>
    <s v="结束"/>
    <n v="0"/>
    <x v="1"/>
  </r>
  <r>
    <n v="98201741"/>
    <s v="M050_Machine_ErrorCode"/>
    <s v="Bay58-1A MLB to MLB Carrier Screw 8x"/>
    <n v="1.33202301867356E+17"/>
    <x v="1028"/>
    <s v="P"/>
    <n v="1"/>
    <x v="1"/>
    <d v="2023-02-07T15:56:26"/>
    <s v="运行"/>
    <s v=""/>
    <s v="结束"/>
    <n v="0"/>
    <x v="1"/>
  </r>
  <r>
    <n v="98202172"/>
    <s v="M050_Machine_ErrorCode"/>
    <s v="Bay58-1A MLB to MLB Carrier Screw 8x"/>
    <n v="1.3320230347592899E+17"/>
    <x v="1029"/>
    <s v="P"/>
    <n v="60070922002"/>
    <x v="3"/>
    <d v="2023-02-07T15:59:07"/>
    <s v="报警"/>
    <s v="开始"/>
    <s v=""/>
    <n v="0.1333333330694586"/>
    <x v="1"/>
  </r>
  <r>
    <n v="98202188"/>
    <s v="M050_Machine_ErrorCode"/>
    <s v="Bay58-1A MLB to MLB Carrier Screw 8x"/>
    <n v="1.3320230355455901E+17"/>
    <x v="1030"/>
    <s v="P"/>
    <n v="1"/>
    <x v="1"/>
    <d v="2023-02-07T15:59:15"/>
    <s v="运行"/>
    <s v=""/>
    <s v="结束"/>
    <n v="0"/>
    <x v="1"/>
  </r>
  <r>
    <n v="98203426"/>
    <s v="M050_Machine_ErrorCode"/>
    <s v="Bay58-1A MLB to MLB Carrier Screw 8x"/>
    <n v="1.33202310238012E+17"/>
    <x v="1031"/>
    <s v="P"/>
    <n v="1"/>
    <x v="1"/>
    <d v="2023-02-07T16:10:23"/>
    <s v="运行"/>
    <s v=""/>
    <s v="结束"/>
    <n v="0"/>
    <x v="1"/>
  </r>
  <r>
    <n v="98206265"/>
    <s v="M050_Machine_ErrorCode"/>
    <s v="Bay58-1A MLB to MLB Carrier Screw 8x"/>
    <n v="1.3320233210035299E+17"/>
    <x v="1032"/>
    <s v="P"/>
    <n v="1"/>
    <x v="1"/>
    <d v="2023-02-07T16:46:50"/>
    <s v="运行"/>
    <s v=""/>
    <s v="结束"/>
    <n v="0"/>
    <x v="1"/>
  </r>
  <r>
    <n v="98206797"/>
    <s v="M050_Machine_ErrorCode"/>
    <s v="Bay58-1A MLB to MLB Carrier Screw 8x"/>
    <n v="1.33202338794678E+17"/>
    <x v="1033"/>
    <s v="P"/>
    <n v="1"/>
    <x v="1"/>
    <d v="2023-02-07T16:57:59"/>
    <s v="运行"/>
    <s v=""/>
    <s v="结束"/>
    <n v="0"/>
    <x v="1"/>
  </r>
  <r>
    <n v="98207252"/>
    <s v="M050_Machine_ErrorCode"/>
    <s v="Bay58-1A MLB to MLB Carrier Screw 8x"/>
    <n v="1.3320234387946301E+17"/>
    <x v="1034"/>
    <s v="P"/>
    <n v="60070922002"/>
    <x v="3"/>
    <d v="2023-02-07T17:06:27"/>
    <s v="报警"/>
    <s v="开始"/>
    <s v=""/>
    <n v="5.0000001210719347E-2"/>
    <x v="1"/>
  </r>
  <r>
    <n v="98207254"/>
    <s v="M050_Machine_ErrorCode"/>
    <s v="Bay58-1A MLB to MLB Carrier Screw 8x"/>
    <n v="1.3320234390035699E+17"/>
    <x v="1035"/>
    <s v="P"/>
    <n v="1"/>
    <x v="1"/>
    <d v="2023-02-07T17:06:30"/>
    <s v="运行"/>
    <s v=""/>
    <s v="结束"/>
    <n v="0"/>
    <x v="1"/>
  </r>
  <r>
    <n v="98207340"/>
    <s v="M050_Machine_ErrorCode"/>
    <s v="Bay58-1A MLB to MLB Carrier Screw 8x"/>
    <n v="1.3320234469047699E+17"/>
    <x v="1036"/>
    <s v="P"/>
    <n v="60070922002"/>
    <x v="3"/>
    <d v="2023-02-07T17:07:49"/>
    <s v="报警"/>
    <s v="开始"/>
    <s v=""/>
    <n v="1.9333333347458392"/>
    <x v="1"/>
  </r>
  <r>
    <n v="98207481"/>
    <s v="M050_Machine_ErrorCode"/>
    <s v="Bay58-1A MLB to MLB Carrier Screw 8x"/>
    <n v="1.3320234585291299E+17"/>
    <x v="1037"/>
    <s v="P"/>
    <n v="1"/>
    <x v="1"/>
    <d v="2023-02-07T17:09:45"/>
    <s v="运行"/>
    <s v=""/>
    <s v="结束"/>
    <n v="0"/>
    <x v="1"/>
  </r>
  <r>
    <n v="98208825"/>
    <s v="M050_Machine_ErrorCode"/>
    <s v="Bay58-1A MLB to MLB Carrier Screw 8x"/>
    <n v="1.3320235253249501E+17"/>
    <x v="1038"/>
    <s v="P"/>
    <n v="1"/>
    <x v="1"/>
    <d v="2023-02-07T17:20:53"/>
    <s v="运行"/>
    <s v=""/>
    <s v="结束"/>
    <n v="0"/>
    <x v="1"/>
  </r>
  <r>
    <n v="98210490"/>
    <s v="M050_Machine_ErrorCode"/>
    <s v="Bay58-1A MLB to MLB Carrier Screw 8x"/>
    <n v="1.3320235920936301E+17"/>
    <x v="1039"/>
    <s v="P"/>
    <n v="1"/>
    <x v="1"/>
    <d v="2023-02-07T17:32:00"/>
    <s v="运行"/>
    <s v=""/>
    <s v="结束"/>
    <n v="0"/>
    <x v="1"/>
  </r>
  <r>
    <n v="98211963"/>
    <s v="M050_Machine_ErrorCode"/>
    <s v="Bay58-1A MLB to MLB Carrier Screw 8x"/>
    <n v="1.3320236589056499E+17"/>
    <x v="1040"/>
    <s v="P"/>
    <n v="1"/>
    <x v="1"/>
    <d v="2023-02-07T17:43:09"/>
    <s v="运行"/>
    <s v=""/>
    <s v="结束"/>
    <n v="0"/>
    <x v="1"/>
  </r>
  <r>
    <n v="98213568"/>
    <s v="M050_Machine_ErrorCode"/>
    <s v="Bay58-1A MLB to MLB Carrier Screw 8x"/>
    <n v="1.3320237257698E+17"/>
    <x v="1041"/>
    <s v="P"/>
    <n v="1"/>
    <x v="1"/>
    <d v="2023-02-07T17:54:17"/>
    <s v="运行"/>
    <s v=""/>
    <s v="结束"/>
    <n v="0"/>
    <x v="1"/>
  </r>
  <r>
    <n v="98215080"/>
    <s v="M050_Machine_ErrorCode"/>
    <s v="Bay58-1A MLB to MLB Carrier Screw 8x"/>
    <n v="1.3320237925993901E+17"/>
    <x v="1042"/>
    <s v="P"/>
    <n v="1"/>
    <x v="1"/>
    <d v="2023-02-07T18:05:25"/>
    <s v="运行"/>
    <s v=""/>
    <s v="结束"/>
    <n v="0"/>
    <x v="1"/>
  </r>
  <r>
    <n v="98215980"/>
    <s v="M050_Machine_ErrorCode"/>
    <s v="Bay58-1A MLB to MLB Carrier Screw 8x"/>
    <n v="1.33202382723558E+17"/>
    <x v="1043"/>
    <s v="P"/>
    <n v="50010922015"/>
    <x v="16"/>
    <d v="2023-02-07T18:11:12"/>
    <s v="NA"/>
    <s v="开始"/>
    <s v=""/>
    <n v="1.3833333319053054"/>
    <x v="1"/>
  </r>
  <r>
    <n v="98216195"/>
    <s v="M050_Machine_ErrorCode"/>
    <s v="Bay58-1A MLB to MLB Carrier Screw 8x"/>
    <n v="1.3320238355153901E+17"/>
    <x v="1044"/>
    <s v="P"/>
    <n v="1"/>
    <x v="1"/>
    <d v="2023-02-07T18:12:35"/>
    <s v="运行"/>
    <s v=""/>
    <s v="结束"/>
    <n v="0"/>
    <x v="1"/>
  </r>
  <r>
    <n v="98216223"/>
    <s v="M050_Machine_ErrorCode"/>
    <s v="Bay58-1A MLB to MLB Carrier Screw 8x"/>
    <n v="1.3320238365421501E+17"/>
    <x v="1045"/>
    <s v="P"/>
    <n v="60070922002"/>
    <x v="3"/>
    <d v="2023-02-07T18:12:45"/>
    <s v="报警"/>
    <s v="开始"/>
    <s v=""/>
    <n v="0.19999999436549842"/>
    <x v="1"/>
  </r>
  <r>
    <n v="98216261"/>
    <s v="M050_Machine_ErrorCode"/>
    <s v="Bay58-1A MLB to MLB Carrier Screw 8x"/>
    <n v="1.3320238377852301E+17"/>
    <x v="1046"/>
    <s v="P"/>
    <n v="1"/>
    <x v="1"/>
    <d v="2023-02-07T18:12:57"/>
    <s v="运行"/>
    <s v=""/>
    <s v="结束"/>
    <n v="0"/>
    <x v="1"/>
  </r>
  <r>
    <n v="98218063"/>
    <s v="M050_Machine_ErrorCode"/>
    <s v="Bay58-1A MLB to MLB Carrier Screw 8x"/>
    <n v="1.3320239045764499E+17"/>
    <x v="1047"/>
    <s v="P"/>
    <n v="1"/>
    <x v="1"/>
    <d v="2023-02-07T18:24:05"/>
    <s v="运行"/>
    <s v=""/>
    <s v="结束"/>
    <n v="0"/>
    <x v="1"/>
  </r>
  <r>
    <n v="98219482"/>
    <s v="M050_Machine_ErrorCode"/>
    <s v="Bay58-1A MLB to MLB Carrier Screw 8x"/>
    <n v="1.33202397131088E+17"/>
    <x v="1048"/>
    <s v="P"/>
    <n v="1"/>
    <x v="1"/>
    <d v="2023-02-07T18:35:13"/>
    <s v="运行"/>
    <s v=""/>
    <s v="结束"/>
    <n v="0"/>
    <x v="1"/>
  </r>
  <r>
    <n v="98220604"/>
    <s v="M050_Machine_ErrorCode"/>
    <s v="Bay58-1A MLB to MLB Carrier Screw 8x"/>
    <n v="1.3320240202906899E+17"/>
    <x v="1049"/>
    <s v="P"/>
    <n v="60070922002"/>
    <x v="3"/>
    <d v="2023-02-07T18:43:22"/>
    <s v="报警"/>
    <s v="开始"/>
    <s v=""/>
    <n v="0.15000000363215804"/>
    <x v="1"/>
  </r>
  <r>
    <n v="98220617"/>
    <s v="M050_Machine_ErrorCode"/>
    <s v="Bay58-1A MLB to MLB Carrier Screw 8x"/>
    <n v="1.3320240211394301E+17"/>
    <x v="1050"/>
    <s v="P"/>
    <n v="1"/>
    <x v="1"/>
    <d v="2023-02-07T18:43:31"/>
    <s v="运行"/>
    <s v=""/>
    <s v="结束"/>
    <n v="0"/>
    <x v="1"/>
  </r>
  <r>
    <n v="98221832"/>
    <s v="M050_Machine_ErrorCode"/>
    <s v="Bay58-1A MLB to MLB Carrier Screw 8x"/>
    <n v="1.33202408795348E+17"/>
    <x v="1051"/>
    <s v="P"/>
    <n v="1"/>
    <x v="1"/>
    <d v="2023-02-07T18:54:39"/>
    <s v="运行"/>
    <s v=""/>
    <s v="结束"/>
    <n v="0"/>
    <x v="1"/>
  </r>
  <r>
    <n v="98222616"/>
    <s v="M050_Machine_ErrorCode"/>
    <s v="Bay58-1A MLB to MLB Carrier Screw 8x"/>
    <n v="1.33202415491058E+17"/>
    <x v="1052"/>
    <s v="P"/>
    <n v="1"/>
    <x v="1"/>
    <d v="2023-02-07T19:05:49"/>
    <s v="运行"/>
    <s v=""/>
    <s v="结束"/>
    <n v="0"/>
    <x v="1"/>
  </r>
  <r>
    <n v="98223180"/>
    <s v="M050_Machine_ErrorCode"/>
    <s v="Bay58-1A MLB to MLB Carrier Screw 8x"/>
    <n v="1.33202853499836E+17"/>
    <x v="1053"/>
    <s v="P"/>
    <n v="1"/>
    <x v="1"/>
    <d v="2023-02-08T07:15:49"/>
    <s v="运行"/>
    <s v=""/>
    <s v="结束"/>
    <n v="0"/>
    <x v="1"/>
  </r>
  <r>
    <n v="98223840"/>
    <s v="M050_Machine_ErrorCode"/>
    <s v="Bay58-1A MLB to MLB Carrier Screw 8x"/>
    <n v="1.33202860205014E+17"/>
    <x v="1054"/>
    <s v="P"/>
    <n v="1"/>
    <x v="1"/>
    <d v="2023-02-08T07:27:00"/>
    <s v="运行"/>
    <s v=""/>
    <s v="结束"/>
    <n v="0"/>
    <x v="1"/>
  </r>
  <r>
    <n v="98225082"/>
    <s v="M050_Machine_ErrorCode"/>
    <s v="Bay58-1A MLB to MLB Carrier Screw 8x"/>
    <n v="1.3320286690584301E+17"/>
    <x v="1055"/>
    <s v="P"/>
    <n v="1"/>
    <x v="1"/>
    <d v="2023-02-08T07:38:10"/>
    <s v="运行"/>
    <s v=""/>
    <s v="结束"/>
    <n v="0"/>
    <x v="1"/>
  </r>
  <r>
    <n v="98226766"/>
    <s v="M050_Machine_ErrorCode"/>
    <s v="Bay58-1A MLB to MLB Carrier Screw 8x"/>
    <n v="1.3320287358306701E+17"/>
    <x v="1056"/>
    <s v="P"/>
    <n v="1"/>
    <x v="1"/>
    <d v="2023-02-08T07:49:18"/>
    <s v="运行"/>
    <s v=""/>
    <s v="结束"/>
    <n v="0"/>
    <x v="1"/>
  </r>
  <r>
    <n v="98228691"/>
    <s v="M050_Machine_ErrorCode"/>
    <s v="Bay58-1A MLB to MLB Carrier Screw 8x"/>
    <n v="1.3320288016072899E+17"/>
    <x v="1057"/>
    <s v="P"/>
    <n v="50010922015"/>
    <x v="16"/>
    <d v="2023-02-08T08:00:16"/>
    <s v="NA"/>
    <s v="开始"/>
    <s v=""/>
    <n v="1.666666668606922"/>
    <x v="1"/>
  </r>
  <r>
    <n v="98228949"/>
    <s v="M050_Machine_ErrorCode"/>
    <s v="Bay58-1A MLB to MLB Carrier Screw 8x"/>
    <n v="1.33202881166088E+17"/>
    <x v="1058"/>
    <s v="P"/>
    <n v="1"/>
    <x v="1"/>
    <d v="2023-02-08T08:01:56"/>
    <s v="运行"/>
    <s v=""/>
    <s v="结束"/>
    <n v="0"/>
    <x v="1"/>
  </r>
  <r>
    <n v="98230534"/>
    <s v="M050_Machine_ErrorCode"/>
    <s v="Bay58-1A MLB to MLB Carrier Screw 8x"/>
    <n v="1.33202887855366E+17"/>
    <x v="1059"/>
    <s v="P"/>
    <n v="1"/>
    <x v="1"/>
    <d v="2023-02-08T08:13:05"/>
    <s v="运行"/>
    <s v=""/>
    <s v="结束"/>
    <n v="0"/>
    <x v="1"/>
  </r>
  <r>
    <n v="98231369"/>
    <s v="M050_Machine_ErrorCode"/>
    <s v="Bay58-1A MLB to MLB Carrier Screw 8x"/>
    <n v="1.3320289063242701E+17"/>
    <x v="1060"/>
    <s v="P"/>
    <n v="60030922003"/>
    <x v="10"/>
    <d v="2023-02-08T08:17:43"/>
    <s v="提醒"/>
    <s v="开始"/>
    <s v=""/>
    <n v="0.33333333791233599"/>
    <x v="1"/>
  </r>
  <r>
    <n v="98231484"/>
    <s v="M050_Machine_ErrorCode"/>
    <s v="Bay58-1A MLB to MLB Carrier Screw 8x"/>
    <n v="1.33202890830738E+17"/>
    <x v="1061"/>
    <s v="P"/>
    <n v="1"/>
    <x v="1"/>
    <d v="2023-02-08T08:18:03"/>
    <s v="运行"/>
    <s v=""/>
    <s v="结束"/>
    <n v="0"/>
    <x v="1"/>
  </r>
  <r>
    <n v="98233630"/>
    <s v="M050_Machine_ErrorCode"/>
    <s v="Bay58-1A MLB to MLB Carrier Screw 8x"/>
    <n v="1.33202897522952E+17"/>
    <x v="1062"/>
    <s v="P"/>
    <n v="1"/>
    <x v="1"/>
    <d v="2023-02-08T08:29:12"/>
    <s v="运行"/>
    <s v=""/>
    <s v="结束"/>
    <n v="0"/>
    <x v="1"/>
  </r>
  <r>
    <n v="98234837"/>
    <s v="M050_Machine_ErrorCode"/>
    <s v="Bay58-3A MLB to MLB Carrier Screw 8x"/>
    <n v="1.3320290156798701E+17"/>
    <x v="1063"/>
    <s v="P"/>
    <n v="1"/>
    <x v="1"/>
    <d v="2023-02-08T08:35:56"/>
    <s v="运行"/>
    <s v=""/>
    <s v="结束"/>
    <n v="0"/>
    <x v="1"/>
  </r>
  <r>
    <n v="98235071"/>
    <s v="M050_Machine_ErrorCode"/>
    <s v="Bay58-3A MLB to MLB Carrier Screw 8x"/>
    <n v="1.33202902493434E+17"/>
    <x v="1064"/>
    <s v="P"/>
    <n v="60070922002"/>
    <x v="3"/>
    <d v="2023-02-08T08:37:29"/>
    <s v="报警"/>
    <s v="开始"/>
    <s v=""/>
    <n v="0.16666667419485748"/>
    <x v="1"/>
  </r>
  <r>
    <n v="98235094"/>
    <s v="M050_Machine_ErrorCode"/>
    <s v="Bay58-3A MLB to MLB Carrier Screw 8x"/>
    <n v="1.33202902596578E+17"/>
    <x v="1065"/>
    <s v="P"/>
    <n v="1"/>
    <x v="1"/>
    <d v="2023-02-08T08:37:39"/>
    <s v="运行"/>
    <s v=""/>
    <s v="结束"/>
    <n v="0"/>
    <x v="1"/>
  </r>
  <r>
    <n v="98235186"/>
    <s v="M050_Machine_ErrorCode"/>
    <s v="Bay58-1A MLB to MLB Carrier Screw 8x"/>
    <n v="1.33202903077478E+17"/>
    <x v="1066"/>
    <s v="P"/>
    <n v="1"/>
    <x v="1"/>
    <d v="2023-02-08T08:38:27"/>
    <s v="运行"/>
    <s v=""/>
    <s v="结束"/>
    <n v="0"/>
    <x v="1"/>
  </r>
  <r>
    <n v="98236543"/>
    <s v="M050_Machine_ErrorCode"/>
    <s v="Bay58-1A MLB to MLB Carrier Screw 8x"/>
    <n v="1.3320290920444301E+17"/>
    <x v="1067"/>
    <s v="P"/>
    <n v="1"/>
    <x v="1"/>
    <d v="2023-02-08T08:48:40"/>
    <s v="运行"/>
    <s v=""/>
    <s v="结束"/>
    <n v="0"/>
    <x v="1"/>
  </r>
  <r>
    <n v="98238218"/>
    <s v="M050_Machine_ErrorCode"/>
    <s v="Bay58-1A MLB to MLB Carrier Screw 8x"/>
    <n v="1.33202915898692E+17"/>
    <x v="1068"/>
    <s v="P"/>
    <n v="1"/>
    <x v="1"/>
    <d v="2023-02-08T08:59:49"/>
    <s v="运行"/>
    <s v=""/>
    <s v="结束"/>
    <n v="0"/>
    <x v="1"/>
  </r>
  <r>
    <n v="98238606"/>
    <s v="M050_Machine_ErrorCode"/>
    <s v="Bay58-1A MLB to MLB Carrier Screw 8x"/>
    <n v="1.3320291751928499E+17"/>
    <x v="1069"/>
    <s v="P"/>
    <n v="60070922002"/>
    <x v="3"/>
    <d v="2023-02-08T09:02:31"/>
    <s v="报警"/>
    <s v="开始"/>
    <s v=""/>
    <n v="0.15000000363215804"/>
    <x v="1"/>
  </r>
  <r>
    <n v="98238626"/>
    <s v="M050_Machine_ErrorCode"/>
    <s v="Bay58-1A MLB to MLB Carrier Screw 8x"/>
    <n v="1.3320291760307101E+17"/>
    <x v="1070"/>
    <s v="P"/>
    <n v="1"/>
    <x v="1"/>
    <d v="2023-02-08T09:02:40"/>
    <s v="运行"/>
    <s v=""/>
    <s v="结束"/>
    <n v="0"/>
    <x v="1"/>
  </r>
  <r>
    <n v="98239395"/>
    <s v="M050_Machine_ErrorCode"/>
    <s v="Bay58-1A MLB to MLB Carrier Screw 8x"/>
    <n v="1.3320292030978499E+17"/>
    <x v="1071"/>
    <s v="P"/>
    <n v="1"/>
    <x v="1"/>
    <d v="2023-02-08T09:07:10"/>
    <s v="运行"/>
    <s v=""/>
    <s v="结束"/>
    <n v="0"/>
    <x v="1"/>
  </r>
  <r>
    <n v="98241453"/>
    <s v="M050_Machine_ErrorCode"/>
    <s v="Bay58-1A MLB to MLB Carrier Screw 8x"/>
    <n v="1.33202926993832E+17"/>
    <x v="1072"/>
    <s v="P"/>
    <n v="1"/>
    <x v="1"/>
    <d v="2023-02-08T09:18:19"/>
    <s v="运行"/>
    <s v=""/>
    <s v="结束"/>
    <n v="0"/>
    <x v="1"/>
  </r>
  <r>
    <n v="98242929"/>
    <s v="M050_Machine_ErrorCode"/>
    <s v="Bay58-3A MLB to MLB Carrier Screw 8x"/>
    <n v="1.3320293343455299E+17"/>
    <x v="1073"/>
    <s v="P"/>
    <n v="1"/>
    <x v="1"/>
    <d v="2023-02-08T09:29:03"/>
    <s v="运行"/>
    <s v=""/>
    <s v="结束"/>
    <n v="0"/>
    <x v="1"/>
  </r>
  <r>
    <n v="98242984"/>
    <s v="M050_Machine_ErrorCode"/>
    <s v="Bay58-1A MLB to MLB Carrier Screw 8x"/>
    <n v="1.33202933687214E+17"/>
    <x v="1074"/>
    <s v="P"/>
    <n v="1"/>
    <x v="1"/>
    <d v="2023-02-08T09:29:28"/>
    <s v="运行"/>
    <s v=""/>
    <s v="结束"/>
    <n v="0"/>
    <x v="1"/>
  </r>
  <r>
    <n v="98244418"/>
    <s v="M050_Machine_ErrorCode"/>
    <s v="Bay58-3A MLB to MLB Carrier Screw 8x"/>
    <n v="1.3320294003804899E+17"/>
    <x v="1075"/>
    <s v="P"/>
    <n v="60070922002"/>
    <x v="3"/>
    <d v="2023-02-08T09:40:03"/>
    <s v="报警"/>
    <s v="开始"/>
    <s v=""/>
    <n v="0.35000000847503543"/>
    <x v="1"/>
  </r>
  <r>
    <n v="98244468"/>
    <s v="M050_Machine_ErrorCode"/>
    <s v="Bay58-3A MLB to MLB Carrier Screw 8x"/>
    <n v="1.3320294024424701E+17"/>
    <x v="1076"/>
    <s v="P"/>
    <n v="1"/>
    <x v="1"/>
    <d v="2023-02-08T09:40:24"/>
    <s v="运行"/>
    <s v=""/>
    <s v="结束"/>
    <n v="0"/>
    <x v="1"/>
  </r>
  <r>
    <n v="98244496"/>
    <s v="M050_Machine_ErrorCode"/>
    <s v="Bay58-1A MLB to MLB Carrier Screw 8x"/>
    <n v="1.3320294037505101E+17"/>
    <x v="1077"/>
    <s v="P"/>
    <n v="1"/>
    <x v="1"/>
    <d v="2023-02-08T09:40:37"/>
    <s v="运行"/>
    <s v=""/>
    <s v="结束"/>
    <n v="0"/>
    <x v="1"/>
  </r>
  <r>
    <n v="98246335"/>
    <s v="M050_Machine_ErrorCode"/>
    <s v="Bay58-1A MLB to MLB Carrier Screw 8x"/>
    <n v="1.3320294706530301E+17"/>
    <x v="1078"/>
    <s v="P"/>
    <n v="1"/>
    <x v="1"/>
    <d v="2023-02-08T09:51:46"/>
    <s v="运行"/>
    <s v=""/>
    <s v="结束"/>
    <n v="0"/>
    <x v="1"/>
  </r>
  <r>
    <n v="98247745"/>
    <s v="M050_Machine_ErrorCode"/>
    <s v="Bay58-1A MLB to MLB Carrier Screw 8x"/>
    <n v="1.3320295376252E+17"/>
    <x v="1079"/>
    <s v="P"/>
    <n v="1"/>
    <x v="1"/>
    <d v="2023-02-08T10:02:56"/>
    <s v="运行"/>
    <s v=""/>
    <s v="结束"/>
    <n v="0"/>
    <x v="1"/>
  </r>
  <r>
    <n v="98248589"/>
    <s v="M050_Machine_ErrorCode"/>
    <s v="Bay58-1A MLB to MLB Carrier Screw 8x"/>
    <n v="1.3320296046022099E+17"/>
    <x v="1080"/>
    <s v="P"/>
    <n v="1"/>
    <x v="1"/>
    <d v="2023-02-08T10:14:06"/>
    <s v="运行"/>
    <s v=""/>
    <s v="结束"/>
    <n v="0"/>
    <x v="1"/>
  </r>
  <r>
    <n v="98249401"/>
    <s v="M050_Machine_ErrorCode"/>
    <s v="Bay58-1A MLB to MLB Carrier Screw 8x"/>
    <n v="1.3320297089435901E+17"/>
    <x v="1081"/>
    <s v="P"/>
    <n v="1"/>
    <x v="1"/>
    <d v="2023-02-08T10:31:29"/>
    <s v="运行"/>
    <s v=""/>
    <s v="结束"/>
    <n v="0"/>
    <x v="1"/>
  </r>
  <r>
    <n v="98249886"/>
    <s v="M050_Machine_ErrorCode"/>
    <s v="Bay58-1A MLB to MLB Carrier Screw 8x"/>
    <n v="1.33202981378662E+17"/>
    <x v="1082"/>
    <s v="P"/>
    <n v="1"/>
    <x v="1"/>
    <d v="2023-02-08T10:48:57"/>
    <s v="运行"/>
    <s v=""/>
    <s v="结束"/>
    <n v="0"/>
    <x v="1"/>
  </r>
  <r>
    <n v="98250688"/>
    <s v="M050_Machine_ErrorCode"/>
    <s v="Bay58-1A MLB to MLB Carrier Screw 8x"/>
    <n v="1.33202988076744E+17"/>
    <x v="1083"/>
    <s v="P"/>
    <n v="1"/>
    <x v="1"/>
    <d v="2023-02-08T11:00:07"/>
    <s v="运行"/>
    <s v=""/>
    <s v="结束"/>
    <n v="0"/>
    <x v="1"/>
  </r>
  <r>
    <n v="98251835"/>
    <s v="M050_Machine_ErrorCode"/>
    <s v="Bay58-1A MLB to MLB Carrier Screw 8x"/>
    <n v="1.3320299476005299E+17"/>
    <x v="1084"/>
    <s v="P"/>
    <n v="1"/>
    <x v="1"/>
    <d v="2023-02-08T11:11:16"/>
    <s v="运行"/>
    <s v=""/>
    <s v="结束"/>
    <n v="0"/>
    <x v="1"/>
  </r>
  <r>
    <n v="98253351"/>
    <s v="M050_Machine_ErrorCode"/>
    <s v="Bay58-1A MLB to MLB Carrier Screw 8x"/>
    <n v="1.33203001440436E+17"/>
    <x v="1085"/>
    <s v="P"/>
    <n v="1"/>
    <x v="1"/>
    <d v="2023-02-08T11:22:24"/>
    <s v="运行"/>
    <s v=""/>
    <s v="结束"/>
    <n v="0"/>
    <x v="1"/>
  </r>
  <r>
    <n v="98254960"/>
    <s v="M050_Machine_ErrorCode"/>
    <s v="Bay58-1A MLB to MLB Carrier Screw 8x"/>
    <n v="1.3320300812655299E+17"/>
    <x v="1086"/>
    <s v="P"/>
    <n v="1"/>
    <x v="1"/>
    <d v="2023-02-08T11:33:32"/>
    <s v="运行"/>
    <s v=""/>
    <s v="结束"/>
    <n v="0"/>
    <x v="1"/>
  </r>
  <r>
    <n v="98256759"/>
    <s v="M050_Machine_ErrorCode"/>
    <s v="Bay58-1A MLB to MLB Carrier Screw 8x"/>
    <n v="1.33203014813196E+17"/>
    <x v="1087"/>
    <s v="P"/>
    <n v="1"/>
    <x v="1"/>
    <d v="2023-02-08T11:44:41"/>
    <s v="运行"/>
    <s v=""/>
    <s v="结束"/>
    <n v="0"/>
    <x v="1"/>
  </r>
  <r>
    <n v="98258323"/>
    <s v="M050_Machine_ErrorCode"/>
    <s v="Bay58-1A MLB to MLB Carrier Screw 8x"/>
    <n v="1.3320302150385699E+17"/>
    <x v="1088"/>
    <s v="P"/>
    <n v="1"/>
    <x v="1"/>
    <d v="2023-02-08T11:55:50"/>
    <s v="运行"/>
    <s v=""/>
    <s v="结束"/>
    <n v="0"/>
    <x v="1"/>
  </r>
  <r>
    <n v="98259829"/>
    <s v="M050_Machine_ErrorCode"/>
    <s v="Bay58-1A MLB to MLB Carrier Screw 8x"/>
    <n v="1.3320302819064701E+17"/>
    <x v="1089"/>
    <s v="P"/>
    <n v="1"/>
    <x v="1"/>
    <d v="2023-02-08T12:06:59"/>
    <s v="运行"/>
    <s v=""/>
    <s v="结束"/>
    <n v="0"/>
    <x v="1"/>
  </r>
  <r>
    <n v="98261589"/>
    <s v="M050_Machine_ErrorCode"/>
    <s v="Bay58-1A MLB to MLB Carrier Screw 8x"/>
    <n v="1.33203034878114E+17"/>
    <x v="1090"/>
    <s v="P"/>
    <n v="1"/>
    <x v="1"/>
    <d v="2023-02-08T12:18:07"/>
    <s v="运行"/>
    <s v=""/>
    <s v="结束"/>
    <n v="0"/>
    <x v="1"/>
  </r>
  <r>
    <n v="98263215"/>
    <s v="M050_Machine_ErrorCode"/>
    <s v="Bay58-1A MLB to MLB Carrier Screw 8x"/>
    <n v="1.3320304156584E+17"/>
    <x v="1091"/>
    <s v="P"/>
    <n v="1"/>
    <x v="1"/>
    <d v="2023-02-08T12:29:16"/>
    <s v="运行"/>
    <s v=""/>
    <s v="结束"/>
    <n v="0"/>
    <x v="1"/>
  </r>
  <r>
    <n v="98264763"/>
    <s v="M050_Machine_ErrorCode"/>
    <s v="Bay58-1A MLB to MLB Carrier Screw 8x"/>
    <n v="1.3320304825195901E+17"/>
    <x v="1092"/>
    <s v="P"/>
    <n v="1"/>
    <x v="1"/>
    <d v="2023-02-08T12:40:25"/>
    <s v="运行"/>
    <s v=""/>
    <s v="结束"/>
    <n v="0"/>
    <x v="1"/>
  </r>
  <r>
    <n v="98266347"/>
    <s v="M050_Machine_ErrorCode"/>
    <s v="Bay58-1A MLB to MLB Carrier Screw 8x"/>
    <n v="1.3320305405687101E+17"/>
    <x v="1093"/>
    <s v="P"/>
    <n v="80010922003"/>
    <x v="6"/>
    <d v="2023-02-08T12:50:05"/>
    <s v="报警"/>
    <s v="开始"/>
    <s v=""/>
    <n v="1.2333333282731473"/>
    <x v="1"/>
  </r>
  <r>
    <n v="98266572"/>
    <s v="M050_Machine_ErrorCode"/>
    <s v="Bay58-1A MLB to MLB Carrier Screw 8x"/>
    <n v="1.3320305479149901E+17"/>
    <x v="1094"/>
    <s v="P"/>
    <n v="1"/>
    <x v="1"/>
    <d v="2023-02-08T12:51:19"/>
    <s v="运行"/>
    <s v=""/>
    <s v="结束"/>
    <n v="0"/>
    <x v="1"/>
  </r>
  <r>
    <n v="98267323"/>
    <s v="M050_Machine_ErrorCode"/>
    <s v="Bay58-1A MLB to MLB Carrier Screw 8x"/>
    <n v="1.33203057301244E+17"/>
    <x v="1095"/>
    <s v="P"/>
    <n v="60070922002"/>
    <x v="3"/>
    <d v="2023-02-08T12:55:30"/>
    <s v="报警"/>
    <s v="开始"/>
    <s v=""/>
    <n v="0.28333332622423768"/>
    <x v="1"/>
  </r>
  <r>
    <n v="98267372"/>
    <s v="M050_Machine_ErrorCode"/>
    <s v="Bay58-1A MLB to MLB Carrier Screw 8x"/>
    <n v="1.3320305747385299E+17"/>
    <x v="1096"/>
    <s v="P"/>
    <n v="1"/>
    <x v="1"/>
    <d v="2023-02-08T12:55:47"/>
    <s v="运行"/>
    <s v=""/>
    <s v="结束"/>
    <n v="0"/>
    <x v="1"/>
  </r>
  <r>
    <n v="98268950"/>
    <s v="M050_Machine_ErrorCode"/>
    <s v="Bay58-1A MLB to MLB Carrier Screw 8x"/>
    <n v="1.3320306415934301E+17"/>
    <x v="1097"/>
    <s v="P"/>
    <n v="1"/>
    <x v="1"/>
    <d v="2023-02-08T13:06:55"/>
    <s v="运行"/>
    <s v=""/>
    <s v="结束"/>
    <n v="0"/>
    <x v="1"/>
  </r>
  <r>
    <n v="98269428"/>
    <s v="M050_Machine_ErrorCode"/>
    <s v="Bay58-1A MLB to MLB Carrier Screw 8x"/>
    <n v="1.3320306580361E+17"/>
    <x v="1098"/>
    <s v="P"/>
    <n v="50010922015"/>
    <x v="16"/>
    <d v="2023-02-08T13:09:40"/>
    <s v="NA"/>
    <s v="开始"/>
    <s v=""/>
    <n v="1.1166666657663882"/>
    <x v="1"/>
  </r>
  <r>
    <n v="98269604"/>
    <s v="M050_Machine_ErrorCode"/>
    <s v="Bay58-1A MLB to MLB Carrier Screw 8x"/>
    <n v="1.3320306647844701E+17"/>
    <x v="1099"/>
    <s v="P"/>
    <n v="1"/>
    <x v="1"/>
    <d v="2023-02-08T13:10:47"/>
    <s v="运行"/>
    <s v=""/>
    <s v="结束"/>
    <n v="0"/>
    <x v="1"/>
  </r>
  <r>
    <n v="98269706"/>
    <s v="M050_Machine_ErrorCode"/>
    <s v="Bay58-1A MLB to MLB Carrier Screw 8x"/>
    <n v="1.33203066736418E+17"/>
    <x v="1100"/>
    <s v="P"/>
    <n v="60070922002"/>
    <x v="3"/>
    <d v="2023-02-08T13:11:13"/>
    <s v="报警"/>
    <s v="开始"/>
    <s v=""/>
    <n v="0.11666666250675917"/>
    <x v="1"/>
  </r>
  <r>
    <n v="98269729"/>
    <s v="M050_Machine_ErrorCode"/>
    <s v="Bay58-1A MLB to MLB Carrier Screw 8x"/>
    <n v="1.33203066800098E+17"/>
    <x v="1101"/>
    <s v="P"/>
    <n v="1"/>
    <x v="1"/>
    <d v="2023-02-08T13:11:20"/>
    <s v="运行"/>
    <s v=""/>
    <s v="结束"/>
    <n v="0"/>
    <x v="1"/>
  </r>
  <r>
    <n v="98271146"/>
    <s v="M050_Machine_ErrorCode"/>
    <s v="Bay58-1A MLB to MLB Carrier Screw 8x"/>
    <n v="1.3320307298689901E+17"/>
    <x v="1102"/>
    <s v="P"/>
    <n v="80010922001"/>
    <x v="5"/>
    <d v="2023-02-08T13:21:38"/>
    <s v="报警"/>
    <s v="开始"/>
    <s v=""/>
    <n v="0.48333333106711507"/>
    <x v="1"/>
  </r>
  <r>
    <n v="98271203"/>
    <s v="M050_Machine_ErrorCode"/>
    <s v="Bay58-1A MLB to MLB Carrier Screw 8x"/>
    <n v="1.3320307327278499E+17"/>
    <x v="1103"/>
    <s v="P"/>
    <n v="1"/>
    <x v="1"/>
    <d v="2023-02-08T13:22:07"/>
    <s v="运行"/>
    <s v=""/>
    <s v="结束"/>
    <n v="0"/>
    <x v="1"/>
  </r>
  <r>
    <n v="98272326"/>
    <s v="M050_Machine_ErrorCode"/>
    <s v="Bay58-3A MLB to MLB Carrier Screw 8x"/>
    <n v="1.33203078824018E+17"/>
    <x v="1104"/>
    <s v="P"/>
    <n v="1"/>
    <x v="1"/>
    <d v="2023-02-08T13:31:22"/>
    <s v="运行"/>
    <s v=""/>
    <s v="结束"/>
    <n v="0"/>
    <x v="1"/>
  </r>
  <r>
    <n v="98272556"/>
    <s v="M050_Machine_ErrorCode"/>
    <s v="Bay58-1A MLB to MLB Carrier Screw 8x"/>
    <n v="1.3320307995085299E+17"/>
    <x v="1105"/>
    <s v="P"/>
    <n v="1"/>
    <x v="1"/>
    <d v="2023-02-08T13:33:15"/>
    <s v="运行"/>
    <s v=""/>
    <s v="结束"/>
    <n v="0"/>
    <x v="1"/>
  </r>
  <r>
    <n v="98272816"/>
    <s v="M050_Machine_ErrorCode"/>
    <s v="Bay58-1A MLB to MLB Carrier Screw 8x"/>
    <n v="1.3320308101133E+17"/>
    <x v="1106"/>
    <s v="P"/>
    <n v="3"/>
    <x v="2"/>
    <d v="2023-02-08T13:35:01"/>
    <s v="改！"/>
    <s v="开始"/>
    <s v=""/>
    <n v="9.3666666664648801"/>
    <x v="1"/>
  </r>
  <r>
    <n v="98274347"/>
    <s v="M050_Machine_ErrorCode"/>
    <s v="Bay58-1A MLB to MLB Carrier Screw 8x"/>
    <n v="1.33203086633572E+17"/>
    <x v="1107"/>
    <s v="P"/>
    <n v="1"/>
    <x v="1"/>
    <d v="2023-02-08T13:44:23"/>
    <s v="运行"/>
    <s v=""/>
    <s v="结束"/>
    <n v="0"/>
    <x v="1"/>
  </r>
  <r>
    <n v="98274769"/>
    <s v="M050_Machine_ErrorCode"/>
    <s v="Bay58-3A MLB to MLB Carrier Screw 8x"/>
    <n v="1.3320308824417501E+17"/>
    <x v="1108"/>
    <s v="P"/>
    <n v="60070922002"/>
    <x v="3"/>
    <d v="2023-02-08T13:47:04"/>
    <s v="报警"/>
    <s v="开始"/>
    <s v=""/>
    <n v="2.4666666670236737"/>
    <x v="1"/>
  </r>
  <r>
    <n v="98275150"/>
    <s v="M050_Machine_ErrorCode"/>
    <s v="Bay58-3A MLB to MLB Carrier Screw 8x"/>
    <n v="1.33203089725066E+17"/>
    <x v="1109"/>
    <s v="P"/>
    <n v="1"/>
    <x v="1"/>
    <d v="2023-02-08T13:49:32"/>
    <s v="运行"/>
    <s v=""/>
    <s v="结束"/>
    <n v="0"/>
    <x v="1"/>
  </r>
  <r>
    <n v="98275966"/>
    <s v="M050_Machine_ErrorCode"/>
    <s v="Bay58-1A MLB to MLB Carrier Screw 8x"/>
    <n v="1.3320309331756701E+17"/>
    <x v="1110"/>
    <s v="P"/>
    <n v="1"/>
    <x v="1"/>
    <d v="2023-02-08T13:55:31"/>
    <s v="运行"/>
    <s v=""/>
    <s v="结束"/>
    <n v="0"/>
    <x v="1"/>
  </r>
  <r>
    <n v="98276510"/>
    <s v="M050_Machine_ErrorCode"/>
    <s v="Bay58-3A MLB to MLB Carrier Screw 8x"/>
    <n v="1.3320309594351501E+17"/>
    <x v="1111"/>
    <s v="P"/>
    <n v="60070922002"/>
    <x v="3"/>
    <d v="2023-02-08T13:59:54"/>
    <s v="报警"/>
    <s v="开始"/>
    <s v=""/>
    <n v="0.71666666655801237"/>
    <x v="1"/>
  </r>
  <r>
    <n v="98276621"/>
    <s v="M050_Machine_ErrorCode"/>
    <s v="Bay58-3A MLB to MLB Carrier Screw 8x"/>
    <n v="1.33203096377244E+17"/>
    <x v="1112"/>
    <s v="P"/>
    <n v="1"/>
    <x v="1"/>
    <d v="2023-02-08T14:00:37"/>
    <s v="运行"/>
    <s v=""/>
    <s v="结束"/>
    <n v="0"/>
    <x v="1"/>
  </r>
  <r>
    <n v="98277007"/>
    <s v="M050_Machine_ErrorCode"/>
    <s v="Bay58-1A MLB to MLB Carrier Screw 8x"/>
    <n v="1.3320309817732301E+17"/>
    <x v="1113"/>
    <s v="P"/>
    <n v="50010922020"/>
    <x v="12"/>
    <d v="2023-02-08T14:03:37"/>
    <s v="报警"/>
    <s v="开始"/>
    <s v=""/>
    <n v="0.2333333354908973"/>
    <x v="1"/>
  </r>
  <r>
    <n v="98277033"/>
    <s v="M050_Machine_ErrorCode"/>
    <s v="Bay58-1A MLB to MLB Carrier Screw 8x"/>
    <n v="1.3320309831289299E+17"/>
    <x v="1114"/>
    <s v="P"/>
    <n v="1"/>
    <x v="1"/>
    <d v="2023-02-08T14:03:51"/>
    <s v="运行"/>
    <s v=""/>
    <s v="结束"/>
    <n v="0"/>
    <x v="1"/>
  </r>
  <r>
    <n v="98278612"/>
    <s v="M050_Machine_ErrorCode"/>
    <s v="Bay58-1A MLB to MLB Carrier Screw 8x"/>
    <n v="1.3320310499752899E+17"/>
    <x v="1115"/>
    <s v="P"/>
    <n v="1"/>
    <x v="1"/>
    <d v="2023-02-08T14:14:59"/>
    <s v="运行"/>
    <s v=""/>
    <s v="结束"/>
    <n v="0"/>
    <x v="1"/>
  </r>
  <r>
    <n v="98279697"/>
    <s v="M050_Machine_ErrorCode"/>
    <s v="Bay58-3A MLB to MLB Carrier Screw 8x"/>
    <n v="1.33203110460974E+17"/>
    <x v="1116"/>
    <s v="P"/>
    <n v="60070922002"/>
    <x v="3"/>
    <d v="2023-02-08T14:24:06"/>
    <s v="报警"/>
    <s v="开始"/>
    <s v=""/>
    <n v="0.45000000041909516"/>
    <x v="1"/>
  </r>
  <r>
    <n v="98279752"/>
    <s v="M050_Machine_ErrorCode"/>
    <s v="Bay58-3A MLB to MLB Carrier Screw 8x"/>
    <n v="1.33203110739454E+17"/>
    <x v="1117"/>
    <s v="P"/>
    <n v="1"/>
    <x v="1"/>
    <d v="2023-02-08T14:24:33"/>
    <s v="运行"/>
    <s v=""/>
    <s v="结束"/>
    <n v="0"/>
    <x v="1"/>
  </r>
  <r>
    <n v="98279901"/>
    <s v="M050_Machine_ErrorCode"/>
    <s v="Bay58-1A MLB to MLB Carrier Screw 8x"/>
    <n v="1.33203111675906E+17"/>
    <x v="1118"/>
    <s v="P"/>
    <n v="1"/>
    <x v="1"/>
    <d v="2023-02-08T14:26:07"/>
    <s v="运行"/>
    <s v=""/>
    <s v="结束"/>
    <n v="0"/>
    <x v="1"/>
  </r>
  <r>
    <n v="98280265"/>
    <s v="M050_Machine_ErrorCode"/>
    <s v="Bay58-3A MLB to MLB Carrier Screw 8x"/>
    <n v="1.3320311375961299E+17"/>
    <x v="1119"/>
    <s v="P"/>
    <n v="80010922003"/>
    <x v="6"/>
    <d v="2023-02-08T14:29:35"/>
    <s v="报警"/>
    <s v="开始"/>
    <s v=""/>
    <n v="9.999999194405973E-2"/>
    <x v="1"/>
  </r>
  <r>
    <n v="98280277"/>
    <s v="M050_Machine_ErrorCode"/>
    <s v="Bay58-3A MLB to MLB Carrier Screw 8x"/>
    <n v="1.3320311381705101E+17"/>
    <x v="1120"/>
    <s v="P"/>
    <n v="1"/>
    <x v="1"/>
    <d v="2023-02-08T14:29:41"/>
    <s v="运行"/>
    <s v=""/>
    <s v="结束"/>
    <n v="0"/>
    <x v="1"/>
  </r>
  <r>
    <n v="98281289"/>
    <s v="M050_Machine_ErrorCode"/>
    <s v="Bay58-1A MLB to MLB Carrier Screw 8x"/>
    <n v="1.3320311836449101E+17"/>
    <x v="1121"/>
    <s v="P"/>
    <n v="1"/>
    <x v="1"/>
    <d v="2023-02-08T14:37:16"/>
    <s v="运行"/>
    <s v=""/>
    <s v="结束"/>
    <n v="0"/>
    <x v="1"/>
  </r>
  <r>
    <n v="98282256"/>
    <s v="M050_Machine_ErrorCode"/>
    <s v="Bay58-1A MLB to MLB Carrier Screw 8x"/>
    <n v="1.3320312231598301E+17"/>
    <x v="1122"/>
    <s v="P"/>
    <n v="60070922002"/>
    <x v="3"/>
    <d v="2023-02-08T14:43:51"/>
    <s v="报警"/>
    <s v="开始"/>
    <s v=""/>
    <n v="0.1333333330694586"/>
    <x v="1"/>
  </r>
  <r>
    <n v="98282269"/>
    <s v="M050_Machine_ErrorCode"/>
    <s v="Bay58-1A MLB to MLB Carrier Screw 8x"/>
    <n v="1.3320312239977901E+17"/>
    <x v="1123"/>
    <s v="P"/>
    <n v="1"/>
    <x v="1"/>
    <d v="2023-02-08T14:43:59"/>
    <s v="运行"/>
    <s v=""/>
    <s v="结束"/>
    <n v="0"/>
    <x v="1"/>
  </r>
  <r>
    <n v="98282888"/>
    <s v="M050_Machine_ErrorCode"/>
    <s v="Bay58-3A MLB to MLB Carrier Screw 8x"/>
    <n v="1.3320312439751299E+17"/>
    <x v="1124"/>
    <s v="P"/>
    <n v="80010922003"/>
    <x v="6"/>
    <d v="2023-02-08T14:47:19"/>
    <s v="报警"/>
    <s v="开始"/>
    <s v=""/>
    <n v="0.78333333833143115"/>
    <x v="1"/>
  </r>
  <r>
    <n v="98282987"/>
    <s v="M050_Machine_ErrorCode"/>
    <s v="Bay58-3A MLB to MLB Carrier Screw 8x"/>
    <n v="1.33203124862386E+17"/>
    <x v="1125"/>
    <s v="P"/>
    <n v="1"/>
    <x v="1"/>
    <d v="2023-02-08T14:48:06"/>
    <s v="运行"/>
    <s v=""/>
    <s v="结束"/>
    <n v="0"/>
    <x v="1"/>
  </r>
  <r>
    <n v="98283355"/>
    <s v="M050_Machine_ErrorCode"/>
    <s v="Bay58-3A MLB to MLB Carrier Screw 8x"/>
    <n v="1.33203126520084E+17"/>
    <x v="1126"/>
    <s v="P"/>
    <n v="60070922002"/>
    <x v="3"/>
    <d v="2023-02-08T14:50:52"/>
    <s v="报警"/>
    <s v="开始"/>
    <s v=""/>
    <n v="0.78333332785405219"/>
    <x v="1"/>
  </r>
  <r>
    <n v="98283450"/>
    <s v="M050_Machine_ErrorCode"/>
    <s v="Bay58-3A MLB to MLB Carrier Screw 8x"/>
    <n v="1.33203126994492E+17"/>
    <x v="1127"/>
    <s v="P"/>
    <n v="1"/>
    <x v="1"/>
    <d v="2023-02-08T14:51:39"/>
    <s v="运行"/>
    <s v=""/>
    <s v="结束"/>
    <n v="0"/>
    <x v="1"/>
  </r>
  <r>
    <n v="98283947"/>
    <s v="M050_Machine_ErrorCode"/>
    <s v="Bay58-1A MLB to MLB Carrier Screw 8x"/>
    <n v="1.3320312908448701E+17"/>
    <x v="1128"/>
    <s v="P"/>
    <n v="1"/>
    <x v="1"/>
    <d v="2023-02-08T14:55:08"/>
    <s v="运行"/>
    <s v=""/>
    <s v="结束"/>
    <n v="0"/>
    <x v="1"/>
  </r>
  <r>
    <n v="98285491"/>
    <s v="M050_Machine_ErrorCode"/>
    <s v="Bay58-1A MLB to MLB Carrier Screw 8x"/>
    <n v="1.33203135762314E+17"/>
    <x v="1129"/>
    <s v="P"/>
    <n v="1"/>
    <x v="1"/>
    <d v="2023-02-08T15:06:16"/>
    <s v="运行"/>
    <s v=""/>
    <s v="结束"/>
    <n v="0"/>
    <x v="1"/>
  </r>
  <r>
    <n v="98285592"/>
    <s v="M050_Machine_ErrorCode"/>
    <s v="Bay58-3A MLB to MLB Carrier Screw 8x"/>
    <n v="1.3320313630970899E+17"/>
    <x v="1130"/>
    <s v="P"/>
    <n v="60070922002"/>
    <x v="3"/>
    <d v="2023-02-08T15:07:10"/>
    <s v="报警"/>
    <s v="开始"/>
    <s v=""/>
    <n v="0.26666666613891721"/>
    <x v="1"/>
  </r>
  <r>
    <n v="98285633"/>
    <s v="M050_Machine_ErrorCode"/>
    <s v="Bay58-3A MLB to MLB Carrier Screw 8x"/>
    <n v="1.3320313646978301E+17"/>
    <x v="1131"/>
    <s v="P"/>
    <n v="1"/>
    <x v="1"/>
    <d v="2023-02-08T15:07:26"/>
    <s v="运行"/>
    <s v=""/>
    <s v="结束"/>
    <n v="0"/>
    <x v="1"/>
  </r>
  <r>
    <n v="98286569"/>
    <s v="M050_Machine_ErrorCode"/>
    <s v="Bay58-1A MLB to MLB Carrier Screw 8x"/>
    <n v="1.33203140022748E+17"/>
    <x v="1132"/>
    <s v="P"/>
    <n v="50010922003"/>
    <x v="18"/>
    <d v="2023-02-08T15:13:22"/>
    <s v="报警"/>
    <s v="开始"/>
    <s v=""/>
    <n v="1.4166666625533253"/>
    <x v="1"/>
  </r>
  <r>
    <n v="98286745"/>
    <s v="M050_Machine_ErrorCode"/>
    <s v="Bay58-1A MLB to MLB Carrier Screw 8x"/>
    <n v="1.33203140870168E+17"/>
    <x v="1133"/>
    <s v="P"/>
    <n v="1"/>
    <x v="1"/>
    <d v="2023-02-08T15:14:47"/>
    <s v="运行"/>
    <s v=""/>
    <s v="结束"/>
    <n v="0"/>
    <x v="1"/>
  </r>
  <r>
    <n v="98288147"/>
    <s v="M050_Machine_ErrorCode"/>
    <s v="Bay58-1A MLB to MLB Carrier Screw 8x"/>
    <n v="1.3320314754924899E+17"/>
    <x v="1134"/>
    <s v="P"/>
    <n v="1"/>
    <x v="1"/>
    <d v="2023-02-08T15:25:54"/>
    <s v="运行"/>
    <s v=""/>
    <s v="结束"/>
    <n v="0"/>
    <x v="1"/>
  </r>
  <r>
    <n v="98289628"/>
    <s v="M050_Machine_ErrorCode"/>
    <s v="Bay58-1A MLB to MLB Carrier Screw 8x"/>
    <n v="1.33203154224854E+17"/>
    <x v="1135"/>
    <s v="P"/>
    <n v="1"/>
    <x v="1"/>
    <d v="2023-02-08T15:37:02"/>
    <s v="运行"/>
    <s v=""/>
    <s v="结束"/>
    <n v="0"/>
    <x v="1"/>
  </r>
  <r>
    <n v="98291449"/>
    <s v="M050_Machine_ErrorCode"/>
    <s v="Bay58-1A MLB to MLB Carrier Screw 8x"/>
    <n v="1.33203160897132E+17"/>
    <x v="1136"/>
    <s v="P"/>
    <n v="1"/>
    <x v="1"/>
    <d v="2023-02-08T15:48:09"/>
    <s v="运行"/>
    <s v=""/>
    <s v="结束"/>
    <n v="0"/>
    <x v="1"/>
  </r>
  <r>
    <n v="98292020"/>
    <s v="M050_Machine_ErrorCode"/>
    <s v="Bay58-1A MLB to MLB Carrier Screw 8x"/>
    <n v="1.3320316308652E+17"/>
    <x v="1137"/>
    <s v="P"/>
    <n v="50010922020"/>
    <x v="12"/>
    <d v="2023-02-08T15:51:48"/>
    <s v="报警"/>
    <s v="开始"/>
    <s v=""/>
    <n v="0.28333333670161664"/>
    <x v="1"/>
  </r>
  <r>
    <n v="98292060"/>
    <s v="M050_Machine_ErrorCode"/>
    <s v="Bay58-1A MLB to MLB Carrier Screw 8x"/>
    <n v="1.33203163254642E+17"/>
    <x v="1138"/>
    <s v="P"/>
    <n v="1"/>
    <x v="1"/>
    <d v="2023-02-08T15:52:05"/>
    <s v="运行"/>
    <s v=""/>
    <s v="结束"/>
    <n v="0"/>
    <x v="1"/>
  </r>
  <r>
    <n v="98292514"/>
    <s v="M050_Machine_ErrorCode"/>
    <s v="Bay58-1A MLB to MLB Carrier Screw 8x"/>
    <n v="1.3320316498135501E+17"/>
    <x v="1139"/>
    <s v="P"/>
    <n v="50010922020"/>
    <x v="12"/>
    <d v="2023-02-08T15:54:58"/>
    <s v="报警"/>
    <s v="开始"/>
    <s v=""/>
    <n v="1.9666666653938591"/>
    <x v="1"/>
  </r>
  <r>
    <n v="98292880"/>
    <s v="M050_Machine_ErrorCode"/>
    <s v="Bay58-1A MLB to MLB Carrier Screw 8x"/>
    <n v="1.33203166160608E+17"/>
    <x v="1140"/>
    <s v="P"/>
    <n v="1"/>
    <x v="1"/>
    <d v="2023-02-08T15:56:56"/>
    <s v="运行"/>
    <s v=""/>
    <s v="结束"/>
    <n v="0"/>
    <x v="1"/>
  </r>
  <r>
    <n v="98292960"/>
    <s v="M050_Machine_ErrorCode"/>
    <s v="Bay58-1A MLB to MLB Carrier Screw 8x"/>
    <n v="1.3320316643977299E+17"/>
    <x v="1141"/>
    <s v="P"/>
    <n v="60070922002"/>
    <x v="3"/>
    <d v="2023-02-08T15:57:23"/>
    <s v="报警"/>
    <s v="开始"/>
    <s v=""/>
    <n v="0.24999999557621777"/>
    <x v="1"/>
  </r>
  <r>
    <n v="98292996"/>
    <s v="M050_Machine_ErrorCode"/>
    <s v="Bay58-1A MLB to MLB Carrier Screw 8x"/>
    <n v="1.33203166585274E+17"/>
    <x v="1142"/>
    <s v="P"/>
    <n v="1"/>
    <x v="1"/>
    <d v="2023-02-08T15:57:38"/>
    <s v="运行"/>
    <s v=""/>
    <s v="结束"/>
    <n v="0"/>
    <x v="1"/>
  </r>
  <r>
    <n v="98293150"/>
    <s v="M050_Machine_ErrorCode"/>
    <s v="Bay58-1A MLB to MLB Carrier Screw 8x"/>
    <n v="1.3320316704049E+17"/>
    <x v="1143"/>
    <s v="P"/>
    <n v="50010922020"/>
    <x v="12"/>
    <d v="2023-02-08T15:58:24"/>
    <s v="报警"/>
    <s v="开始"/>
    <s v=""/>
    <n v="0.1333333330694586"/>
    <x v="1"/>
  </r>
  <r>
    <n v="98293214"/>
    <s v="M050_Machine_ErrorCode"/>
    <s v="Bay58-1A MLB to MLB Carrier Screw 8x"/>
    <n v="1.33203167129542E+17"/>
    <x v="1144"/>
    <s v="P"/>
    <n v="1"/>
    <x v="1"/>
    <d v="2023-02-08T15:58:32"/>
    <s v="运行"/>
    <s v=""/>
    <s v="结束"/>
    <n v="0"/>
    <x v="1"/>
  </r>
  <r>
    <n v="98293215"/>
    <s v="M050_Machine_ErrorCode"/>
    <s v="Bay58-1A MLB to MLB Carrier Screw 8x"/>
    <n v="1.3320316714129101E+17"/>
    <x v="1145"/>
    <s v="P"/>
    <n v="60070922002"/>
    <x v="3"/>
    <d v="2023-02-08T15:58:34"/>
    <s v="报警"/>
    <s v="开始"/>
    <s v=""/>
    <n v="1.6666670562699437E-2"/>
    <x v="1"/>
  </r>
  <r>
    <n v="98293217"/>
    <s v="M050_Machine_ErrorCode"/>
    <s v="Bay58-1A MLB to MLB Carrier Screw 8x"/>
    <n v="1.33203167158594E+17"/>
    <x v="1146"/>
    <s v="P"/>
    <n v="1"/>
    <x v="1"/>
    <d v="2023-02-08T15:58:35"/>
    <s v="运行"/>
    <s v=""/>
    <s v="结束"/>
    <n v="0"/>
    <x v="1"/>
  </r>
  <r>
    <n v="98293218"/>
    <s v="M050_Machine_ErrorCode"/>
    <s v="Bay58-1A MLB to MLB Carrier Screw 8x"/>
    <n v="1.33203167183408E+17"/>
    <x v="1147"/>
    <s v="P"/>
    <n v="60070922002"/>
    <x v="3"/>
    <d v="2023-02-08T15:58:38"/>
    <s v="报警"/>
    <s v="开始"/>
    <s v=""/>
    <n v="0.53333333227783442"/>
    <x v="1"/>
  </r>
  <r>
    <n v="98293318"/>
    <s v="M050_Machine_ErrorCode"/>
    <s v="Bay58-1A MLB to MLB Carrier Screw 8x"/>
    <n v="1.3320316750609699E+17"/>
    <x v="1148"/>
    <s v="P"/>
    <n v="1"/>
    <x v="1"/>
    <d v="2023-02-08T15:59:10"/>
    <s v="运行"/>
    <s v=""/>
    <s v="结束"/>
    <n v="0"/>
    <x v="1"/>
  </r>
  <r>
    <n v="98293383"/>
    <s v="M050_Machine_ErrorCode"/>
    <s v="Bay58-1A MLB to MLB Carrier Screw 8x"/>
    <n v="1.3320316761540499E+17"/>
    <x v="1149"/>
    <s v="P"/>
    <n v="3"/>
    <x v="2"/>
    <d v="2023-02-08T15:59:21"/>
    <s v="改！"/>
    <s v="开始"/>
    <s v=""/>
    <n v="2.6666666613891721"/>
    <x v="1"/>
  </r>
  <r>
    <n v="98293815"/>
    <s v="M050_Machine_ErrorCode"/>
    <s v="Bay58-1A MLB to MLB Carrier Screw 8x"/>
    <n v="1.33203169215146E+17"/>
    <x v="1150"/>
    <s v="P"/>
    <n v="1"/>
    <x v="1"/>
    <d v="2023-02-08T16:02:01"/>
    <s v="运行"/>
    <s v=""/>
    <s v="结束"/>
    <n v="0"/>
    <x v="1"/>
  </r>
  <r>
    <n v="98293832"/>
    <s v="M050_Machine_ErrorCode"/>
    <s v="Bay58-1A MLB to MLB Carrier Screw 8x"/>
    <n v="1.33203169256934E+17"/>
    <x v="1151"/>
    <s v="P"/>
    <n v="60070922002"/>
    <x v="3"/>
    <d v="2023-02-08T16:02:05"/>
    <s v="报警"/>
    <s v="开始"/>
    <s v=""/>
    <n v="0.31666666734963655"/>
    <x v="1"/>
  </r>
  <r>
    <n v="98293883"/>
    <s v="M050_Machine_ErrorCode"/>
    <s v="Bay58-1A MLB to MLB Carrier Screw 8x"/>
    <n v="1.3320316944029501E+17"/>
    <x v="1152"/>
    <s v="P"/>
    <n v="1"/>
    <x v="1"/>
    <d v="2023-02-08T16:02:24"/>
    <s v="运行"/>
    <s v=""/>
    <s v="结束"/>
    <n v="0"/>
    <x v="1"/>
  </r>
  <r>
    <n v="98293909"/>
    <s v="M050_Machine_ErrorCode"/>
    <s v="Bay58-1A MLB to MLB Carrier Screw 8x"/>
    <n v="1.3320316953374499E+17"/>
    <x v="1153"/>
    <s v="P"/>
    <n v="60070922002"/>
    <x v="3"/>
    <d v="2023-02-08T16:02:33"/>
    <s v="报警"/>
    <s v="开始"/>
    <s v=""/>
    <n v="0.81666666897945106"/>
    <x v="1"/>
  </r>
  <r>
    <n v="98294017"/>
    <s v="M050_Machine_ErrorCode"/>
    <s v="Bay58-1A MLB to MLB Carrier Screw 8x"/>
    <n v="1.3320317002314899E+17"/>
    <x v="1154"/>
    <s v="P"/>
    <n v="1"/>
    <x v="1"/>
    <d v="2023-02-08T16:03:22"/>
    <s v="运行"/>
    <s v=""/>
    <s v="结束"/>
    <n v="0"/>
    <x v="1"/>
  </r>
  <r>
    <n v="98295390"/>
    <s v="M050_Machine_ErrorCode"/>
    <s v="Bay58-1A MLB to MLB Carrier Screw 8x"/>
    <n v="1.3320317625239101E+17"/>
    <x v="1155"/>
    <s v="P"/>
    <n v="80010922003"/>
    <x v="6"/>
    <d v="2023-02-08T16:13:45"/>
    <s v="报警"/>
    <s v="开始"/>
    <s v=""/>
    <n v="0.51666666171513498"/>
    <x v="1"/>
  </r>
  <r>
    <n v="98295453"/>
    <s v="M050_Machine_ErrorCode"/>
    <s v="Bay58-1A MLB to MLB Carrier Screw 8x"/>
    <n v="1.3320317656761E+17"/>
    <x v="1156"/>
    <s v="P"/>
    <n v="1"/>
    <x v="1"/>
    <d v="2023-02-08T16:14:16"/>
    <s v="运行"/>
    <s v=""/>
    <s v="结束"/>
    <n v="0"/>
    <x v="1"/>
  </r>
  <r>
    <n v="98295517"/>
    <s v="M050_Machine_ErrorCode"/>
    <s v="Bay58-1A MLB to MLB Carrier Screw 8x"/>
    <n v="1.3320317698826701E+17"/>
    <x v="1157"/>
    <s v="P"/>
    <n v="80010922003"/>
    <x v="6"/>
    <d v="2023-02-08T16:14:58"/>
    <s v="报警"/>
    <s v="开始"/>
    <s v=""/>
    <n v="1.4833333343267441"/>
    <x v="1"/>
  </r>
  <r>
    <n v="98295622"/>
    <s v="M050_Machine_ErrorCode"/>
    <s v="Bay58-1A MLB to MLB Carrier Screw 8x"/>
    <n v="1.3320317787078099E+17"/>
    <x v="1158"/>
    <s v="P"/>
    <n v="1"/>
    <x v="1"/>
    <d v="2023-02-08T16:16:27"/>
    <s v="运行"/>
    <s v=""/>
    <s v="结束"/>
    <n v="0"/>
    <x v="1"/>
  </r>
  <r>
    <n v="98295639"/>
    <s v="M050_Machine_ErrorCode"/>
    <s v="Bay58-1A MLB to MLB Carrier Screw 8x"/>
    <n v="1.33203177980608E+17"/>
    <x v="1159"/>
    <s v="P"/>
    <n v="60070922002"/>
    <x v="3"/>
    <d v="2023-02-08T16:16:38"/>
    <s v="报警"/>
    <s v="开始"/>
    <s v=""/>
    <n v="1.2499999988358468"/>
    <x v="1"/>
  </r>
  <r>
    <n v="98295754"/>
    <s v="M050_Machine_ErrorCode"/>
    <s v="Bay58-1A MLB to MLB Carrier Screw 8x"/>
    <n v="1.3320317873086499E+17"/>
    <x v="1160"/>
    <s v="P"/>
    <n v="1"/>
    <x v="1"/>
    <d v="2023-02-08T16:17:53"/>
    <s v="运行"/>
    <s v=""/>
    <s v="结束"/>
    <n v="0"/>
    <x v="1"/>
  </r>
  <r>
    <n v="98295773"/>
    <s v="M050_Machine_ErrorCode"/>
    <s v="Bay58-1A MLB to MLB Carrier Screw 8x"/>
    <n v="1.33203178824086E+17"/>
    <x v="1161"/>
    <s v="P"/>
    <n v="60070922002"/>
    <x v="3"/>
    <d v="2023-02-08T16:18:02"/>
    <s v="报警"/>
    <s v="开始"/>
    <s v=""/>
    <n v="0.53333333227783442"/>
    <x v="1"/>
  </r>
  <r>
    <n v="98295830"/>
    <s v="M050_Machine_ErrorCode"/>
    <s v="Bay58-1A MLB to MLB Carrier Screw 8x"/>
    <n v="1.3320317914894899E+17"/>
    <x v="1162"/>
    <s v="P"/>
    <n v="1"/>
    <x v="1"/>
    <d v="2023-02-08T16:18:34"/>
    <s v="运行"/>
    <s v=""/>
    <s v="结束"/>
    <n v="0"/>
    <x v="1"/>
  </r>
  <r>
    <n v="98295843"/>
    <s v="M050_Machine_ErrorCode"/>
    <s v="Bay58-1A MLB to MLB Carrier Screw 8x"/>
    <n v="1.33203179228048E+17"/>
    <x v="1163"/>
    <s v="P"/>
    <n v="60070922002"/>
    <x v="3"/>
    <d v="2023-02-08T16:18:42"/>
    <s v="报警"/>
    <s v="开始"/>
    <s v=""/>
    <n v="0.33333333791233599"/>
    <x v="1"/>
  </r>
  <r>
    <n v="98295891"/>
    <s v="M050_Machine_ErrorCode"/>
    <s v="Bay58-1A MLB to MLB Carrier Screw 8x"/>
    <n v="1.3320317942768499E+17"/>
    <x v="1164"/>
    <s v="P"/>
    <n v="1"/>
    <x v="1"/>
    <d v="2023-02-08T16:19:02"/>
    <s v="运行"/>
    <s v=""/>
    <s v="结束"/>
    <n v="0"/>
    <x v="1"/>
  </r>
  <r>
    <n v="98295905"/>
    <s v="M050_Machine_ErrorCode"/>
    <s v="Bay58-1A MLB to MLB Carrier Screw 8x"/>
    <n v="1.3320317949961299E+17"/>
    <x v="1165"/>
    <s v="P"/>
    <n v="60070922002"/>
    <x v="3"/>
    <d v="2023-02-08T16:19:09"/>
    <s v="报警"/>
    <s v="开始"/>
    <s v=""/>
    <n v="0.45000000041909516"/>
    <x v="1"/>
  </r>
  <r>
    <n v="98295973"/>
    <s v="M050_Machine_ErrorCode"/>
    <s v="Bay58-1A MLB to MLB Carrier Screw 8x"/>
    <n v="1.33203179764266E+17"/>
    <x v="1166"/>
    <s v="P"/>
    <n v="1"/>
    <x v="1"/>
    <d v="2023-02-08T16:19:36"/>
    <s v="运行"/>
    <s v=""/>
    <s v="结束"/>
    <n v="0"/>
    <x v="1"/>
  </r>
  <r>
    <n v="98295996"/>
    <s v="M050_Machine_ErrorCode"/>
    <s v="Bay58-1A MLB to MLB Carrier Screw 8x"/>
    <n v="1.33203179877474E+17"/>
    <x v="1167"/>
    <s v="P"/>
    <n v="60070922002"/>
    <x v="3"/>
    <d v="2023-02-08T16:19:47"/>
    <s v="报警"/>
    <s v="开始"/>
    <s v=""/>
    <n v="0.2333333354908973"/>
    <x v="1"/>
  </r>
  <r>
    <n v="98296036"/>
    <s v="M050_Machine_ErrorCode"/>
    <s v="Bay58-1A MLB to MLB Carrier Screw 8x"/>
    <n v="1.3320318001193501E+17"/>
    <x v="1168"/>
    <s v="P"/>
    <n v="1"/>
    <x v="1"/>
    <d v="2023-02-08T16:20:01"/>
    <s v="运行"/>
    <s v=""/>
    <s v="结束"/>
    <n v="0"/>
    <x v="1"/>
  </r>
  <r>
    <n v="98296037"/>
    <s v="M050_Machine_ErrorCode"/>
    <s v="Bay58-1A MLB to MLB Carrier Screw 8x"/>
    <n v="1.3320318001931501E+17"/>
    <x v="1168"/>
    <s v="P"/>
    <n v="3"/>
    <x v="2"/>
    <d v="2023-02-08T16:20:01"/>
    <s v="改！"/>
    <s v="开始"/>
    <s v=""/>
    <n v="0.73333332664333284"/>
    <x v="1"/>
  </r>
  <r>
    <n v="98296138"/>
    <s v="M050_Machine_ErrorCode"/>
    <s v="Bay58-1A MLB to MLB Carrier Screw 8x"/>
    <n v="1.33203180450654E+17"/>
    <x v="1169"/>
    <s v="P"/>
    <n v="1"/>
    <x v="1"/>
    <d v="2023-02-08T16:20:45"/>
    <s v="运行"/>
    <s v=""/>
    <s v="结束"/>
    <n v="0"/>
    <x v="1"/>
  </r>
  <r>
    <n v="98296152"/>
    <s v="M050_Machine_ErrorCode"/>
    <s v="Bay58-1A MLB to MLB Carrier Screw 8x"/>
    <n v="1.3320318049576301E+17"/>
    <x v="1170"/>
    <s v="P"/>
    <n v="60070922002"/>
    <x v="3"/>
    <d v="2023-02-08T16:20:49"/>
    <s v="报警"/>
    <s v="开始"/>
    <s v=""/>
    <n v="5.0000001210719347E-2"/>
    <x v="1"/>
  </r>
  <r>
    <n v="98296154"/>
    <s v="M050_Machine_ErrorCode"/>
    <s v="Bay58-1A MLB to MLB Carrier Screw 8x"/>
    <n v="1.3320318052675101E+17"/>
    <x v="1171"/>
    <s v="P"/>
    <n v="1"/>
    <x v="1"/>
    <d v="2023-02-08T16:20:52"/>
    <s v="运行"/>
    <s v=""/>
    <s v="结束"/>
    <n v="0"/>
    <x v="1"/>
  </r>
  <r>
    <n v="98296166"/>
    <s v="M050_Machine_ErrorCode"/>
    <s v="Bay58-1A MLB to MLB Carrier Screw 8x"/>
    <n v="1.3320318055823699E+17"/>
    <x v="1172"/>
    <s v="P"/>
    <n v="60070922002"/>
    <x v="3"/>
    <d v="2023-02-08T16:20:55"/>
    <s v="报警"/>
    <s v="开始"/>
    <s v=""/>
    <n v="0.8166666585020721"/>
    <x v="1"/>
  </r>
  <r>
    <n v="98296279"/>
    <s v="M050_Machine_ErrorCode"/>
    <s v="Bay58-1A MLB to MLB Carrier Screw 8x"/>
    <n v="1.3320318104960499E+17"/>
    <x v="1173"/>
    <s v="P"/>
    <n v="1"/>
    <x v="1"/>
    <d v="2023-02-08T16:21:44"/>
    <s v="运行"/>
    <s v=""/>
    <s v="结束"/>
    <n v="0"/>
    <x v="1"/>
  </r>
  <r>
    <n v="98296293"/>
    <s v="M050_Machine_ErrorCode"/>
    <s v="Bay58-1A MLB to MLB Carrier Screw 8x"/>
    <n v="1.3320318113811901E+17"/>
    <x v="1174"/>
    <s v="P"/>
    <n v="60070922002"/>
    <x v="3"/>
    <d v="2023-02-08T16:21:53"/>
    <s v="报警"/>
    <s v="开始"/>
    <s v=""/>
    <n v="0.1333333330694586"/>
    <x v="1"/>
  </r>
  <r>
    <n v="98296310"/>
    <s v="M050_Machine_ErrorCode"/>
    <s v="Bay58-1A MLB to MLB Carrier Screw 8x"/>
    <n v="1.3320318121898301E+17"/>
    <x v="1175"/>
    <s v="P"/>
    <n v="1"/>
    <x v="1"/>
    <d v="2023-02-08T16:22:01"/>
    <s v="运行"/>
    <s v=""/>
    <s v="结束"/>
    <n v="0"/>
    <x v="1"/>
  </r>
  <r>
    <n v="98296311"/>
    <s v="M050_Machine_ErrorCode"/>
    <s v="Bay58-1A MLB to MLB Carrier Screw 8x"/>
    <n v="1.33203181252024E+17"/>
    <x v="1176"/>
    <s v="P"/>
    <n v="50010922020"/>
    <x v="12"/>
    <d v="2023-02-08T16:22:05"/>
    <s v="报警"/>
    <s v="开始"/>
    <s v=""/>
    <n v="0.69999999599531293"/>
    <x v="1"/>
  </r>
  <r>
    <n v="98296373"/>
    <s v="M050_Machine_ErrorCode"/>
    <s v="Bay58-1A MLB to MLB Carrier Screw 8x"/>
    <n v="1.33203181673908E+17"/>
    <x v="1177"/>
    <s v="P"/>
    <n v="1"/>
    <x v="1"/>
    <d v="2023-02-08T16:22:47"/>
    <s v="运行"/>
    <s v=""/>
    <s v="结束"/>
    <n v="0"/>
    <x v="1"/>
  </r>
  <r>
    <n v="98296395"/>
    <s v="M050_Machine_ErrorCode"/>
    <s v="Bay58-1A MLB to MLB Carrier Screw 8x"/>
    <n v="1.33203181798276E+17"/>
    <x v="1178"/>
    <s v="P"/>
    <n v="60070922002"/>
    <x v="3"/>
    <d v="2023-02-08T16:23:00"/>
    <s v="报警"/>
    <s v="开始"/>
    <s v=""/>
    <n v="1.6666670562699437E-2"/>
    <x v="1"/>
  </r>
  <r>
    <n v="98296397"/>
    <s v="M050_Machine_ErrorCode"/>
    <s v="Bay58-1A MLB to MLB Carrier Screw 8x"/>
    <n v="1.33203181817066E+17"/>
    <x v="1179"/>
    <s v="P"/>
    <n v="1"/>
    <x v="1"/>
    <d v="2023-02-08T16:23:01"/>
    <s v="运行"/>
    <s v=""/>
    <s v="结束"/>
    <n v="0"/>
    <x v="1"/>
  </r>
  <r>
    <n v="98296408"/>
    <s v="M050_Machine_ErrorCode"/>
    <s v="Bay58-1A MLB to MLB Carrier Screw 8x"/>
    <n v="1.33203181848492E+17"/>
    <x v="1180"/>
    <s v="P"/>
    <n v="60070922002"/>
    <x v="3"/>
    <d v="2023-02-08T16:23:04"/>
    <s v="报警"/>
    <s v="开始"/>
    <s v=""/>
    <n v="0.53333333227783442"/>
    <x v="1"/>
  </r>
  <r>
    <n v="98296449"/>
    <s v="M050_Machine_ErrorCode"/>
    <s v="Bay58-1A MLB to MLB Carrier Screw 8x"/>
    <n v="1.33203182160918E+17"/>
    <x v="1181"/>
    <s v="P"/>
    <n v="1"/>
    <x v="1"/>
    <d v="2023-02-08T16:23:36"/>
    <s v="运行"/>
    <s v=""/>
    <s v="结束"/>
    <n v="0"/>
    <x v="1"/>
  </r>
  <r>
    <n v="98296684"/>
    <s v="M050_Machine_ErrorCode"/>
    <s v="Bay58-1A MLB to MLB Carrier Screw 8x"/>
    <n v="1.3320318885282099E+17"/>
    <x v="1182"/>
    <s v="P"/>
    <n v="1"/>
    <x v="1"/>
    <d v="2023-02-08T16:34:45"/>
    <s v="运行"/>
    <s v=""/>
    <s v="结束"/>
    <n v="0"/>
    <x v="1"/>
  </r>
  <r>
    <n v="98296985"/>
    <s v="M050_Machine_ErrorCode"/>
    <s v="Bay58-1A MLB to MLB Carrier Screw 8x"/>
    <n v="1.3320320795745299E+17"/>
    <x v="1183"/>
    <s v="P"/>
    <n v="1"/>
    <x v="1"/>
    <d v="2023-02-08T17:06:35"/>
    <s v="运行"/>
    <s v=""/>
    <s v="结束"/>
    <n v="0"/>
    <x v="1"/>
  </r>
  <r>
    <n v="98297474"/>
    <s v="M050_Machine_ErrorCode"/>
    <s v="Bay58-1A MLB to MLB Carrier Screw 8x"/>
    <n v="1.33203210962168E+17"/>
    <x v="1184"/>
    <s v="P"/>
    <n v="80010922003"/>
    <x v="6"/>
    <d v="2023-02-08T17:11:36"/>
    <s v="报警"/>
    <s v="开始"/>
    <s v=""/>
    <n v="1.7333333299029619"/>
    <x v="1"/>
  </r>
  <r>
    <n v="98297726"/>
    <s v="M050_Machine_ErrorCode"/>
    <s v="Bay58-1A MLB to MLB Carrier Screw 8x"/>
    <n v="1.3320321200325699E+17"/>
    <x v="1185"/>
    <s v="P"/>
    <n v="1"/>
    <x v="1"/>
    <d v="2023-02-08T17:13:20"/>
    <s v="运行"/>
    <s v=""/>
    <s v="结束"/>
    <n v="0"/>
    <x v="1"/>
  </r>
  <r>
    <n v="98297743"/>
    <s v="M050_Machine_ErrorCode"/>
    <s v="Bay58-1A MLB to MLB Carrier Screw 8x"/>
    <n v="1.33203212145308E+17"/>
    <x v="1186"/>
    <s v="P"/>
    <n v="60070922002"/>
    <x v="3"/>
    <d v="2023-02-08T17:13:34"/>
    <s v="报警"/>
    <s v="开始"/>
    <s v=""/>
    <n v="0.61666666413657367"/>
    <x v="1"/>
  </r>
  <r>
    <n v="98297820"/>
    <s v="M050_Machine_ErrorCode"/>
    <s v="Bay58-1A MLB to MLB Carrier Screw 8x"/>
    <n v="1.33203212516686E+17"/>
    <x v="1187"/>
    <s v="P"/>
    <n v="1"/>
    <x v="1"/>
    <d v="2023-02-08T17:14:11"/>
    <s v="运行"/>
    <s v=""/>
    <s v="结束"/>
    <n v="0"/>
    <x v="1"/>
  </r>
  <r>
    <n v="98297859"/>
    <s v="M050_Machine_ErrorCode"/>
    <s v="Bay58-1A MLB to MLB Carrier Screw 8x"/>
    <n v="1.3320321261806499E+17"/>
    <x v="1188"/>
    <s v="P"/>
    <n v="60070922002"/>
    <x v="3"/>
    <d v="2023-02-08T17:14:21"/>
    <s v="报警"/>
    <s v="开始"/>
    <s v=""/>
    <n v="0.29999999678693712"/>
    <x v="1"/>
  </r>
  <r>
    <n v="98297908"/>
    <s v="M050_Machine_ErrorCode"/>
    <s v="Bay58-1A MLB to MLB Carrier Screw 8x"/>
    <n v="1.3320321279341699E+17"/>
    <x v="1189"/>
    <s v="P"/>
    <n v="1"/>
    <x v="1"/>
    <d v="2023-02-08T17:14:39"/>
    <s v="运行"/>
    <s v=""/>
    <s v="结束"/>
    <n v="0"/>
    <x v="1"/>
  </r>
  <r>
    <n v="98298170"/>
    <s v="M050_Machine_ErrorCode"/>
    <s v="Bay58-1A MLB to MLB Carrier Screw 8x"/>
    <n v="1.33203214017358E+17"/>
    <x v="1190"/>
    <s v="P"/>
    <n v="80010922003"/>
    <x v="6"/>
    <d v="2023-02-08T17:16:41"/>
    <s v="报警"/>
    <s v="开始"/>
    <s v=""/>
    <n v="0.61666667461395264"/>
    <x v="1"/>
  </r>
  <r>
    <n v="98298251"/>
    <s v="M050_Machine_ErrorCode"/>
    <s v="Bay58-3A MLB to MLB Carrier Screw 8x"/>
    <n v="1.3320321438372701E+17"/>
    <x v="1191"/>
    <s v="P"/>
    <n v="1"/>
    <x v="1"/>
    <d v="2023-02-08T17:17:18"/>
    <s v="运行"/>
    <s v=""/>
    <s v="结束"/>
    <n v="0"/>
    <x v="1"/>
  </r>
  <r>
    <n v="98298658"/>
    <s v="M050_Machine_ErrorCode"/>
    <s v="Bay58-1A MLB to MLB Carrier Screw 8x"/>
    <n v="1.3320321578387E+17"/>
    <x v="1192"/>
    <s v="P"/>
    <n v="1"/>
    <x v="1"/>
    <d v="2023-02-08T17:19:38"/>
    <s v="运行"/>
    <s v=""/>
    <s v="结束"/>
    <n v="0"/>
    <x v="1"/>
  </r>
  <r>
    <n v="98298767"/>
    <s v="M050_Machine_ErrorCode"/>
    <s v="Bay58-1A MLB to MLB Carrier Screw 8x"/>
    <n v="1.33203216215876E+17"/>
    <x v="1193"/>
    <s v="P"/>
    <n v="50010922020"/>
    <x v="12"/>
    <d v="2023-02-08T17:20:21"/>
    <s v="报警"/>
    <s v="开始"/>
    <s v=""/>
    <n v="0.16666666371747851"/>
    <x v="1"/>
  </r>
  <r>
    <n v="98298793"/>
    <s v="M050_Machine_ErrorCode"/>
    <s v="Bay58-1A MLB to MLB Carrier Screw 8x"/>
    <n v="1.3320321631046301E+17"/>
    <x v="1194"/>
    <s v="P"/>
    <n v="1"/>
    <x v="1"/>
    <d v="2023-02-08T17:20:31"/>
    <s v="运行"/>
    <s v=""/>
    <s v="结束"/>
    <n v="0"/>
    <x v="1"/>
  </r>
  <r>
    <n v="98298871"/>
    <s v="M050_Machine_ErrorCode"/>
    <s v="Bay58-3A MLB to MLB Carrier Screw 8x"/>
    <n v="1.3320321664265299E+17"/>
    <x v="1195"/>
    <s v="P"/>
    <n v="50010922020"/>
    <x v="12"/>
    <d v="2023-02-08T17:21:04"/>
    <s v="报警"/>
    <s v="开始"/>
    <s v=""/>
    <n v="0.23333332501351833"/>
    <x v="1"/>
  </r>
  <r>
    <n v="98298900"/>
    <s v="M050_Machine_ErrorCode"/>
    <s v="Bay58-3A MLB to MLB Carrier Screw 8x"/>
    <n v="1.3320321678265901E+17"/>
    <x v="1196"/>
    <s v="P"/>
    <n v="1"/>
    <x v="1"/>
    <d v="2023-02-08T17:21:18"/>
    <s v="运行"/>
    <s v=""/>
    <s v="结束"/>
    <n v="0"/>
    <x v="1"/>
  </r>
  <r>
    <n v="98299047"/>
    <s v="M050_Machine_ErrorCode"/>
    <s v="Bay58-1A MLB to MLB Carrier Screw 8x"/>
    <n v="1.33203217332254E+17"/>
    <x v="1197"/>
    <s v="P"/>
    <n v="80010922003"/>
    <x v="6"/>
    <d v="2023-02-08T17:22:13"/>
    <s v="报警"/>
    <s v="开始"/>
    <s v=""/>
    <n v="1.7500000004656613"/>
    <x v="1"/>
  </r>
  <r>
    <n v="98299325"/>
    <s v="M050_Machine_ErrorCode"/>
    <s v="Bay58-1A MLB to MLB Carrier Screw 8x"/>
    <n v="1.33203218380464E+17"/>
    <x v="1198"/>
    <s v="P"/>
    <n v="1"/>
    <x v="1"/>
    <d v="2023-02-08T17:23:58"/>
    <s v="运行"/>
    <s v=""/>
    <s v="结束"/>
    <n v="0"/>
    <x v="1"/>
  </r>
  <r>
    <n v="98299486"/>
    <s v="M050_Machine_ErrorCode"/>
    <s v="Bay58-1A MLB to MLB Carrier Screw 8x"/>
    <n v="1.3320321888695101E+17"/>
    <x v="1199"/>
    <s v="P"/>
    <n v="60070922002"/>
    <x v="3"/>
    <d v="2023-02-08T17:24:48"/>
    <s v="报警"/>
    <s v="开始"/>
    <s v=""/>
    <n v="0.1333333330694586"/>
    <x v="1"/>
  </r>
  <r>
    <n v="98299505"/>
    <s v="M050_Machine_ErrorCode"/>
    <s v="Bay58-1A MLB to MLB Carrier Screw 8x"/>
    <n v="1.3320321896869299E+17"/>
    <x v="1200"/>
    <s v="P"/>
    <n v="1"/>
    <x v="1"/>
    <d v="2023-02-08T17:24:56"/>
    <s v="运行"/>
    <s v=""/>
    <s v="结束"/>
    <n v="0"/>
    <x v="1"/>
  </r>
  <r>
    <n v="98299542"/>
    <s v="M050_Machine_ErrorCode"/>
    <s v="Bay58-1A MLB to MLB Carrier Screw 8x"/>
    <n v="1.3320321907632499E+17"/>
    <x v="1201"/>
    <s v="P"/>
    <n v="60070922002"/>
    <x v="3"/>
    <d v="2023-02-08T17:25:07"/>
    <s v="报警"/>
    <s v="开始"/>
    <s v=""/>
    <n v="0.11666667298413813"/>
    <x v="1"/>
  </r>
  <r>
    <n v="98299569"/>
    <s v="M050_Machine_ErrorCode"/>
    <s v="Bay58-1A MLB to MLB Carrier Screw 8x"/>
    <n v="1.3320321914327699E+17"/>
    <x v="1202"/>
    <s v="P"/>
    <n v="1"/>
    <x v="1"/>
    <d v="2023-02-08T17:25:14"/>
    <s v="运行"/>
    <s v=""/>
    <s v="结束"/>
    <n v="0"/>
    <x v="1"/>
  </r>
  <r>
    <n v="98299724"/>
    <s v="M050_Machine_ErrorCode"/>
    <s v="Bay58-1A MLB to MLB Carrier Screw 8x"/>
    <n v="1.3320321960226099E+17"/>
    <x v="1203"/>
    <s v="P"/>
    <n v="60070922002"/>
    <x v="3"/>
    <d v="2023-02-08T17:26:00"/>
    <s v="报警"/>
    <s v="开始"/>
    <s v=""/>
    <n v="0.14999999315477908"/>
    <x v="1"/>
  </r>
  <r>
    <n v="98299743"/>
    <s v="M050_Machine_ErrorCode"/>
    <s v="Bay58-1A MLB to MLB Carrier Screw 8x"/>
    <n v="1.33203219695192E+17"/>
    <x v="1204"/>
    <s v="P"/>
    <n v="1"/>
    <x v="1"/>
    <d v="2023-02-08T17:26:09"/>
    <s v="运行"/>
    <s v=""/>
    <s v="结束"/>
    <n v="0"/>
    <x v="1"/>
  </r>
  <r>
    <n v="98299772"/>
    <s v="M050_Machine_ErrorCode"/>
    <s v="Bay58-1A MLB to MLB Carrier Screw 8x"/>
    <n v="1.3320321977833E+17"/>
    <x v="1205"/>
    <s v="P"/>
    <n v="3"/>
    <x v="2"/>
    <d v="2023-02-08T17:26:17"/>
    <s v="改！"/>
    <s v="开始"/>
    <s v=""/>
    <n v="2.3000000033061951"/>
    <x v="1"/>
  </r>
  <r>
    <n v="98300140"/>
    <s v="M050_Machine_ErrorCode"/>
    <s v="Bay58-1A MLB to MLB Carrier Screw 8x"/>
    <n v="1.3320322115897299E+17"/>
    <x v="1206"/>
    <s v="P"/>
    <n v="1"/>
    <x v="1"/>
    <d v="2023-02-08T17:28:35"/>
    <s v="运行"/>
    <s v=""/>
    <s v="结束"/>
    <n v="0"/>
    <x v="1"/>
  </r>
  <r>
    <n v="98301248"/>
    <s v="M050_Machine_ErrorCode"/>
    <s v="Bay58-3A MLB to MLB Carrier Screw 8x"/>
    <n v="1.33203224940176E+17"/>
    <x v="1207"/>
    <s v="P"/>
    <n v="80010922002"/>
    <x v="7"/>
    <d v="2023-02-08T17:34:54"/>
    <s v="报警"/>
    <s v="开始"/>
    <s v=""/>
    <n v="1.7833333311136812"/>
    <x v="1"/>
  </r>
  <r>
    <n v="98301558"/>
    <s v="M050_Machine_ErrorCode"/>
    <s v="Bay58-3A MLB to MLB Carrier Screw 8x"/>
    <n v="1.3320322601170301E+17"/>
    <x v="1208"/>
    <s v="P"/>
    <n v="1"/>
    <x v="1"/>
    <d v="2023-02-08T17:36:41"/>
    <s v="运行"/>
    <s v=""/>
    <s v="结束"/>
    <n v="0"/>
    <x v="1"/>
  </r>
  <r>
    <n v="98301783"/>
    <s v="M050_Machine_ErrorCode"/>
    <s v="Bay58-1A MLB to MLB Carrier Screw 8x"/>
    <n v="1.33203226911886E+17"/>
    <x v="1209"/>
    <s v="P"/>
    <n v="80010922003"/>
    <x v="6"/>
    <d v="2023-02-08T17:38:11"/>
    <s v="报警"/>
    <s v="开始"/>
    <s v=""/>
    <n v="0.39999999920837581"/>
    <x v="1"/>
  </r>
  <r>
    <n v="98301842"/>
    <s v="M050_Machine_ErrorCode"/>
    <s v="Bay58-1A MLB to MLB Carrier Screw 8x"/>
    <n v="1.33203227159106E+17"/>
    <x v="1210"/>
    <s v="P"/>
    <n v="1"/>
    <x v="1"/>
    <d v="2023-02-08T17:38:35"/>
    <s v="运行"/>
    <s v=""/>
    <s v="结束"/>
    <n v="0"/>
    <x v="1"/>
  </r>
  <r>
    <n v="98302032"/>
    <s v="M050_Machine_ErrorCode"/>
    <s v="Bay58-1A MLB to MLB Carrier Screw 8x"/>
    <n v="1.3320322792131E+17"/>
    <x v="1211"/>
    <s v="P"/>
    <n v="60070922002"/>
    <x v="3"/>
    <d v="2023-02-08T17:39:52"/>
    <s v="报警"/>
    <s v="开始"/>
    <s v=""/>
    <n v="0.10000000242143869"/>
    <x v="1"/>
  </r>
  <r>
    <n v="98302049"/>
    <s v="M050_Machine_ErrorCode"/>
    <s v="Bay58-1A MLB to MLB Carrier Screw 8x"/>
    <n v="1.3320322798303501E+17"/>
    <x v="1212"/>
    <s v="P"/>
    <n v="1"/>
    <x v="1"/>
    <d v="2023-02-08T17:39:58"/>
    <s v="运行"/>
    <s v=""/>
    <s v="结束"/>
    <n v="0"/>
    <x v="1"/>
  </r>
  <r>
    <n v="98302077"/>
    <s v="M050_Machine_ErrorCode"/>
    <s v="Bay58-1A MLB to MLB Carrier Screw 8x"/>
    <n v="1.33203228092014E+17"/>
    <x v="1213"/>
    <s v="P"/>
    <n v="60070922002"/>
    <x v="3"/>
    <d v="2023-02-08T17:40:09"/>
    <s v="报警"/>
    <s v="开始"/>
    <s v=""/>
    <n v="0.16666666371747851"/>
    <x v="1"/>
  </r>
  <r>
    <n v="98302102"/>
    <s v="M050_Machine_ErrorCode"/>
    <s v="Bay58-1A MLB to MLB Carrier Screw 8x"/>
    <n v="1.33203228196694E+17"/>
    <x v="1214"/>
    <s v="P"/>
    <n v="1"/>
    <x v="1"/>
    <d v="2023-02-08T17:40:19"/>
    <s v="运行"/>
    <s v=""/>
    <s v="结束"/>
    <n v="0"/>
    <x v="1"/>
  </r>
  <r>
    <n v="98302114"/>
    <s v="M050_Machine_ErrorCode"/>
    <s v="Bay58-1A MLB to MLB Carrier Screw 8x"/>
    <n v="1.33203228270726E+17"/>
    <x v="1215"/>
    <s v="P"/>
    <n v="3"/>
    <x v="2"/>
    <d v="2023-02-08T17:40:27"/>
    <s v="改！"/>
    <s v="开始"/>
    <s v=""/>
    <n v="0.39999999920837581"/>
    <x v="1"/>
  </r>
  <r>
    <n v="98302199"/>
    <s v="M050_Machine_ErrorCode"/>
    <s v="Bay58-1A MLB to MLB Carrier Screw 8x"/>
    <n v="1.3320322851135299E+17"/>
    <x v="1216"/>
    <s v="P"/>
    <n v="1"/>
    <x v="1"/>
    <d v="2023-02-08T17:40:51"/>
    <s v="运行"/>
    <s v=""/>
    <s v="结束"/>
    <n v="0"/>
    <x v="1"/>
  </r>
  <r>
    <n v="98302906"/>
    <s v="M050_Machine_ErrorCode"/>
    <s v="Bay58-1A MLB to MLB Carrier Screw 8x"/>
    <n v="1.33203231400486E+17"/>
    <x v="1217"/>
    <s v="P"/>
    <n v="80010922003"/>
    <x v="6"/>
    <d v="2023-02-08T17:45:40"/>
    <s v="报警"/>
    <s v="开始"/>
    <s v=""/>
    <n v="0.21666666492819786"/>
    <x v="1"/>
  </r>
  <r>
    <n v="98302928"/>
    <s v="M050_Machine_ErrorCode"/>
    <s v="Bay58-1A MLB to MLB Carrier Screw 8x"/>
    <n v="1.33203231535326E+17"/>
    <x v="1218"/>
    <s v="P"/>
    <n v="1"/>
    <x v="1"/>
    <d v="2023-02-08T17:45:53"/>
    <s v="运行"/>
    <s v=""/>
    <s v="结束"/>
    <n v="0"/>
    <x v="1"/>
  </r>
  <r>
    <n v="98303020"/>
    <s v="M050_Machine_ErrorCode"/>
    <s v="Bay58-3A MLB to MLB Carrier Screw 8x"/>
    <n v="1.3320323184877699E+17"/>
    <x v="1219"/>
    <s v="P"/>
    <n v="60070922002"/>
    <x v="3"/>
    <d v="2023-02-08T17:46:24"/>
    <s v="报警"/>
    <s v="开始"/>
    <s v=""/>
    <n v="4.033333333209157"/>
    <x v="1"/>
  </r>
  <r>
    <n v="98303557"/>
    <s v="M050_Machine_ErrorCode"/>
    <s v="Bay58-1A MLB to MLB Carrier Screw 8x"/>
    <n v="1.3320323426833501E+17"/>
    <x v="1220"/>
    <s v="P"/>
    <n v="1"/>
    <x v="1"/>
    <d v="2023-02-08T17:50:26"/>
    <s v="运行"/>
    <s v=""/>
    <s v="结束"/>
    <n v="0"/>
    <x v="1"/>
  </r>
  <r>
    <n v="98303939"/>
    <s v="M050_Machine_ErrorCode"/>
    <s v="Bay58-1A MLB to MLB Carrier Screw 8x"/>
    <n v="1.33203235834252E+17"/>
    <x v="1221"/>
    <s v="P"/>
    <n v="60070922002"/>
    <x v="3"/>
    <d v="2023-02-08T17:53:03"/>
    <s v="报警"/>
    <s v="开始"/>
    <s v=""/>
    <n v="1.6666670562699437E-2"/>
    <x v="1"/>
  </r>
  <r>
    <n v="98303941"/>
    <s v="M050_Machine_ErrorCode"/>
    <s v="Bay58-3A MLB to MLB Carrier Screw 8x"/>
    <n v="1.33203235846838E+17"/>
    <x v="1222"/>
    <s v="P"/>
    <n v="1"/>
    <x v="1"/>
    <d v="2023-02-08T17:53:04"/>
    <s v="运行"/>
    <s v=""/>
    <s v="结束"/>
    <n v="0"/>
    <x v="1"/>
  </r>
  <r>
    <n v="98303974"/>
    <s v="M050_Machine_ErrorCode"/>
    <s v="Bay58-3A MLB to MLB Carrier Screw 8x"/>
    <n v="1.3320323602183101E+17"/>
    <x v="1223"/>
    <s v="P"/>
    <n v="60070922002"/>
    <x v="3"/>
    <d v="2023-02-08T17:53:22"/>
    <s v="报警"/>
    <s v="开始"/>
    <s v=""/>
    <n v="3.333333064801991E-2"/>
    <x v="1"/>
  </r>
  <r>
    <n v="98303986"/>
    <s v="M050_Machine_ErrorCode"/>
    <s v="Bay58-3A MLB to MLB Carrier Screw 8x"/>
    <n v="1.33203236043164E+17"/>
    <x v="1224"/>
    <s v="P"/>
    <n v="1"/>
    <x v="1"/>
    <d v="2023-02-08T17:53:24"/>
    <s v="运行"/>
    <s v=""/>
    <s v="结束"/>
    <n v="0"/>
    <x v="1"/>
  </r>
  <r>
    <n v="98303987"/>
    <s v="M050_Machine_ErrorCode"/>
    <s v="Bay58-3A MLB to MLB Carrier Screw 8x"/>
    <n v="1.3320323607438E+17"/>
    <x v="1225"/>
    <s v="P"/>
    <n v="60070922002"/>
    <x v="3"/>
    <d v="2023-02-08T17:53:27"/>
    <s v="报警"/>
    <s v="开始"/>
    <s v=""/>
    <n v="1.4666666637640446"/>
    <x v="1"/>
  </r>
  <r>
    <n v="98304204"/>
    <s v="M050_Machine_ErrorCode"/>
    <s v="Bay58-1A MLB to MLB Carrier Screw 8x"/>
    <n v="1.33203236952096E+17"/>
    <x v="1226"/>
    <s v="P"/>
    <n v="1"/>
    <x v="1"/>
    <d v="2023-02-08T17:54:55"/>
    <s v="运行"/>
    <s v=""/>
    <s v="结束"/>
    <n v="0"/>
    <x v="1"/>
  </r>
  <r>
    <n v="98304233"/>
    <s v="M050_Machine_ErrorCode"/>
    <s v="Bay58-1A MLB to MLB Carrier Screw 8x"/>
    <n v="1.3320323703032701E+17"/>
    <x v="1227"/>
    <s v="P"/>
    <n v="60070922002"/>
    <x v="3"/>
    <d v="2023-02-08T17:55:03"/>
    <s v="报警"/>
    <s v="开始"/>
    <s v=""/>
    <n v="0.2333333354908973"/>
    <x v="1"/>
  </r>
  <r>
    <n v="98304267"/>
    <s v="M050_Machine_ErrorCode"/>
    <s v="Bay58-1A MLB to MLB Carrier Screw 8x"/>
    <n v="1.3320323717424301E+17"/>
    <x v="1228"/>
    <s v="P"/>
    <n v="1"/>
    <x v="1"/>
    <d v="2023-02-08T17:55:17"/>
    <s v="运行"/>
    <s v=""/>
    <s v="结束"/>
    <n v="0"/>
    <x v="1"/>
  </r>
  <r>
    <n v="98304326"/>
    <s v="M050_Machine_ErrorCode"/>
    <s v="Bay58-1A MLB to MLB Carrier Screw 8x"/>
    <n v="1.3320323743466701E+17"/>
    <x v="1229"/>
    <s v="P"/>
    <n v="3"/>
    <x v="2"/>
    <d v="2023-02-08T17:55:43"/>
    <s v="改！"/>
    <s v="开始"/>
    <s v=""/>
    <n v="0.71666666655801237"/>
    <x v="1"/>
  </r>
  <r>
    <n v="98304412"/>
    <s v="M050_Machine_ErrorCode"/>
    <s v="Bay58-3A MLB to MLB Carrier Screw 8x"/>
    <n v="1.3320323786354899E+17"/>
    <x v="1230"/>
    <s v="P"/>
    <n v="1"/>
    <x v="1"/>
    <d v="2023-02-08T17:56:26"/>
    <s v="运行"/>
    <s v=""/>
    <s v="结束"/>
    <n v="0"/>
    <x v="1"/>
  </r>
  <r>
    <n v="98304475"/>
    <s v="M050_Machine_ErrorCode"/>
    <s v="Bay58-3A MLB to MLB Carrier Screw 8x"/>
    <n v="1.3320323810073501E+17"/>
    <x v="1231"/>
    <s v="P"/>
    <n v="50010922020"/>
    <x v="12"/>
    <d v="2023-02-08T17:56:50"/>
    <s v="报警"/>
    <s v="开始"/>
    <s v=""/>
    <n v="0.29999999678693712"/>
    <x v="1"/>
  </r>
  <r>
    <n v="98304511"/>
    <s v="M050_Machine_ErrorCode"/>
    <s v="Bay58-1A MLB to MLB Carrier Screw 8x"/>
    <n v="1.33203238286272E+17"/>
    <x v="1232"/>
    <s v="P"/>
    <n v="1"/>
    <x v="1"/>
    <d v="2023-02-08T17:57:08"/>
    <s v="运行"/>
    <s v=""/>
    <s v="结束"/>
    <n v="0"/>
    <x v="1"/>
  </r>
  <r>
    <n v="98304512"/>
    <s v="M050_Machine_ErrorCode"/>
    <s v="Bay58-3A MLB to MLB Carrier Screw 8x"/>
    <n v="1.3320323828696701E+17"/>
    <x v="1232"/>
    <s v="P"/>
    <n v="3"/>
    <x v="2"/>
    <d v="2023-02-08T17:57:08"/>
    <s v="改！"/>
    <s v="开始"/>
    <s v=""/>
    <n v="0.18333333428017795"/>
    <x v="1"/>
  </r>
  <r>
    <n v="98304545"/>
    <s v="M050_Machine_ErrorCode"/>
    <s v="Bay58-3A MLB to MLB Carrier Screw 8x"/>
    <n v="1.3320323839548701E+17"/>
    <x v="1233"/>
    <s v="P"/>
    <n v="1"/>
    <x v="1"/>
    <d v="2023-02-08T17:57:19"/>
    <s v="运行"/>
    <s v=""/>
    <s v="结束"/>
    <n v="0"/>
    <x v="1"/>
  </r>
  <r>
    <n v="98304555"/>
    <s v="M050_Machine_ErrorCode"/>
    <s v="Bay58-3A MLB to MLB Carrier Screw 8x"/>
    <n v="1.33203238467794E+17"/>
    <x v="1234"/>
    <s v="P"/>
    <n v="60070922002"/>
    <x v="3"/>
    <d v="2023-02-08T17:57:26"/>
    <s v="报警"/>
    <s v="开始"/>
    <s v=""/>
    <n v="0.21666666492819786"/>
    <x v="1"/>
  </r>
  <r>
    <n v="98304575"/>
    <s v="M050_Machine_ErrorCode"/>
    <s v="Bay58-3A MLB to MLB Carrier Screw 8x"/>
    <n v="1.3320323859190301E+17"/>
    <x v="1235"/>
    <s v="P"/>
    <n v="1"/>
    <x v="1"/>
    <d v="2023-02-08T17:57:39"/>
    <s v="运行"/>
    <s v=""/>
    <s v="结束"/>
    <n v="0"/>
    <x v="1"/>
  </r>
  <r>
    <n v="98304590"/>
    <s v="M050_Machine_ErrorCode"/>
    <s v="Bay58-3A MLB to MLB Carrier Screw 8x"/>
    <n v="1.33203238638468E+17"/>
    <x v="1236"/>
    <s v="P"/>
    <n v="50010922020"/>
    <x v="12"/>
    <d v="2023-02-08T17:57:43"/>
    <s v="报警"/>
    <s v="开始"/>
    <s v=""/>
    <n v="0.29999999678693712"/>
    <x v="1"/>
  </r>
  <r>
    <n v="98304635"/>
    <s v="M050_Machine_ErrorCode"/>
    <s v="Bay58-3A MLB to MLB Carrier Screw 8x"/>
    <n v="1.33203238814956E+17"/>
    <x v="1237"/>
    <s v="P"/>
    <n v="1"/>
    <x v="1"/>
    <d v="2023-02-08T17:58:01"/>
    <s v="运行"/>
    <s v=""/>
    <s v="结束"/>
    <n v="0"/>
    <x v="1"/>
  </r>
  <r>
    <n v="98304662"/>
    <s v="M050_Machine_ErrorCode"/>
    <s v="Bay58-1A MLB to MLB Carrier Screw 8x"/>
    <n v="1.33203238884634E+17"/>
    <x v="1238"/>
    <s v="P"/>
    <n v="1"/>
    <x v="1"/>
    <d v="2023-02-08T17:58:08"/>
    <s v="运行"/>
    <s v=""/>
    <s v="结束"/>
    <n v="0"/>
    <x v="1"/>
  </r>
  <r>
    <n v="98304663"/>
    <s v="M050_Machine_ErrorCode"/>
    <s v="Bay58-3A MLB to MLB Carrier Screw 8x"/>
    <n v="1.3320323889224E+17"/>
    <x v="1239"/>
    <s v="P"/>
    <n v="60070922002"/>
    <x v="3"/>
    <d v="2023-02-08T17:58:09"/>
    <s v="报警"/>
    <s v="开始"/>
    <s v=""/>
    <n v="0.53333333227783442"/>
    <x v="1"/>
  </r>
  <r>
    <n v="98304749"/>
    <s v="M050_Machine_ErrorCode"/>
    <s v="Bay58-1A MLB to MLB Carrier Screw 8x"/>
    <n v="1.33203239218232E+17"/>
    <x v="1240"/>
    <s v="P"/>
    <n v="1"/>
    <x v="1"/>
    <d v="2023-02-08T17:58:41"/>
    <s v="运行"/>
    <s v=""/>
    <s v="结束"/>
    <n v="0"/>
    <x v="1"/>
  </r>
  <r>
    <n v="98304750"/>
    <s v="M050_Machine_ErrorCode"/>
    <s v="Bay58-3A MLB to MLB Carrier Screw 8x"/>
    <n v="1.3320323923266E+17"/>
    <x v="1241"/>
    <s v="P"/>
    <n v="1"/>
    <x v="1"/>
    <d v="2023-02-08T17:58:43"/>
    <s v="运行"/>
    <s v=""/>
    <s v="结束"/>
    <n v="0"/>
    <x v="1"/>
  </r>
  <r>
    <n v="98304801"/>
    <s v="M050_Machine_ErrorCode"/>
    <s v="Bay58-3A MLB to MLB Carrier Screw 8x"/>
    <n v="1.3320323931496E+17"/>
    <x v="1242"/>
    <s v="P"/>
    <n v="3"/>
    <x v="2"/>
    <d v="2023-02-08T17:58:51"/>
    <s v="改！"/>
    <s v="开始"/>
    <s v=""/>
    <n v="0.79999999841675162"/>
    <x v="1"/>
  </r>
  <r>
    <n v="98304923"/>
    <s v="M050_Machine_ErrorCode"/>
    <s v="Bay58-3A MLB to MLB Carrier Screw 8x"/>
    <n v="1.3320323979426899E+17"/>
    <x v="1243"/>
    <s v="P"/>
    <n v="1"/>
    <x v="1"/>
    <d v="2023-02-08T17:59:39"/>
    <s v="运行"/>
    <s v=""/>
    <s v="结束"/>
    <n v="0"/>
    <x v="1"/>
  </r>
  <r>
    <n v="98304954"/>
    <s v="M050_Machine_ErrorCode"/>
    <s v="Bay58-3A MLB to MLB Carrier Screw 8x"/>
    <n v="1.3320323988193501E+17"/>
    <x v="1244"/>
    <s v="P"/>
    <n v="60070922002"/>
    <x v="3"/>
    <d v="2023-02-08T17:59:48"/>
    <s v="报警"/>
    <s v="开始"/>
    <s v=""/>
    <n v="0.15000000363215804"/>
    <x v="1"/>
  </r>
  <r>
    <n v="98304995"/>
    <s v="M050_Machine_ErrorCode"/>
    <s v="Bay58-3A MLB to MLB Carrier Screw 8x"/>
    <n v="1.3320323997009901E+17"/>
    <x v="1245"/>
    <s v="P"/>
    <n v="1"/>
    <x v="1"/>
    <d v="2023-02-08T17:59:57"/>
    <s v="运行"/>
    <s v=""/>
    <s v="结束"/>
    <n v="0"/>
    <x v="1"/>
  </r>
  <r>
    <n v="98305048"/>
    <s v="M050_Machine_ErrorCode"/>
    <s v="Bay58-1A MLB to MLB Carrier Screw 8x"/>
    <n v="1.3320324016053501E+17"/>
    <x v="1246"/>
    <s v="P"/>
    <n v="60070922002"/>
    <x v="3"/>
    <d v="2023-02-08T18:00:16"/>
    <s v="报警"/>
    <s v="开始"/>
    <s v=""/>
    <n v="5.0000001210719347E-2"/>
    <x v="1"/>
  </r>
  <r>
    <n v="98305050"/>
    <s v="M050_Machine_ErrorCode"/>
    <s v="Bay58-1A MLB to MLB Carrier Screw 8x"/>
    <n v="1.33203240191682E+17"/>
    <x v="1247"/>
    <s v="P"/>
    <n v="1"/>
    <x v="1"/>
    <d v="2023-02-08T18:00:19"/>
    <s v="运行"/>
    <s v=""/>
    <s v="结束"/>
    <n v="0"/>
    <x v="1"/>
  </r>
  <r>
    <n v="98305084"/>
    <s v="M050_Machine_ErrorCode"/>
    <s v="Bay58-3A MLB to MLB Carrier Screw 8x"/>
    <n v="1.33203240255058E+17"/>
    <x v="1248"/>
    <s v="P"/>
    <n v="60070922002"/>
    <x v="3"/>
    <d v="2023-02-08T18:00:25"/>
    <s v="报警"/>
    <s v="开始"/>
    <s v=""/>
    <n v="2.5333333283197135"/>
    <x v="1"/>
  </r>
  <r>
    <n v="98305421"/>
    <s v="M050_Machine_ErrorCode"/>
    <s v="Bay58-3A MLB to MLB Carrier Screw 8x"/>
    <n v="1.3320324177273699E+17"/>
    <x v="1249"/>
    <s v="P"/>
    <n v="1"/>
    <x v="1"/>
    <d v="2023-02-08T18:02:57"/>
    <s v="运行"/>
    <s v=""/>
    <s v="结束"/>
    <n v="0"/>
    <x v="1"/>
  </r>
  <r>
    <n v="98305443"/>
    <s v="M050_Machine_ErrorCode"/>
    <s v="Bay58-3A MLB to MLB Carrier Screw 8x"/>
    <n v="1.33203241906978E+17"/>
    <x v="1250"/>
    <s v="P"/>
    <n v="60070922002"/>
    <x v="3"/>
    <d v="2023-02-08T18:03:10"/>
    <s v="报警"/>
    <s v="开始"/>
    <s v=""/>
    <n v="8.3333331858739257E-2"/>
    <x v="1"/>
  </r>
  <r>
    <n v="98305465"/>
    <s v="M050_Machine_ErrorCode"/>
    <s v="Bay58-3A MLB to MLB Carrier Screw 8x"/>
    <n v="1.3320324195376301E+17"/>
    <x v="1251"/>
    <s v="P"/>
    <n v="1"/>
    <x v="1"/>
    <d v="2023-02-08T18:03:15"/>
    <s v="运行"/>
    <s v=""/>
    <s v="结束"/>
    <n v="0"/>
    <x v="1"/>
  </r>
  <r>
    <n v="98306868"/>
    <s v="M050_Machine_ErrorCode"/>
    <s v="Bay58-1A MLB to MLB Carrier Screw 8x"/>
    <n v="1.3320324687172701E+17"/>
    <x v="1252"/>
    <s v="P"/>
    <n v="1"/>
    <x v="1"/>
    <d v="2023-02-08T18:11:27"/>
    <s v="运行"/>
    <s v=""/>
    <s v="结束"/>
    <n v="0"/>
    <x v="1"/>
  </r>
  <r>
    <n v="98307399"/>
    <s v="M050_Machine_ErrorCode"/>
    <s v="Bay58-3A MLB to MLB Carrier Screw 8x"/>
    <n v="1.3320324861522899E+17"/>
    <x v="1253"/>
    <s v="P"/>
    <n v="1"/>
    <x v="1"/>
    <d v="2023-02-08T18:14:21"/>
    <s v="运行"/>
    <s v=""/>
    <s v="结束"/>
    <n v="0"/>
    <x v="1"/>
  </r>
  <r>
    <n v="98308987"/>
    <s v="M050_Machine_ErrorCode"/>
    <s v="Bay58-1A MLB to MLB Carrier Screw 8x"/>
    <n v="1.3320325354565E+17"/>
    <x v="1254"/>
    <s v="P"/>
    <n v="1"/>
    <x v="1"/>
    <d v="2023-02-08T18:22:34"/>
    <s v="运行"/>
    <s v=""/>
    <s v="结束"/>
    <n v="0"/>
    <x v="1"/>
  </r>
  <r>
    <n v="98310971"/>
    <s v="M050_Machine_ErrorCode"/>
    <s v="Bay58-1A MLB to MLB Carrier Screw 8x"/>
    <n v="1.33203260222392E+17"/>
    <x v="1255"/>
    <s v="P"/>
    <n v="1"/>
    <x v="1"/>
    <d v="2023-02-08T18:33:42"/>
    <s v="运行"/>
    <s v=""/>
    <s v="结束"/>
    <n v="0"/>
    <x v="1"/>
  </r>
  <r>
    <n v="98311310"/>
    <s v="M050_Machine_ErrorCode"/>
    <s v="Bay58-1A MLB to MLB Carrier Screw 8x"/>
    <n v="1.33203261542274E+17"/>
    <x v="1256"/>
    <s v="P"/>
    <n v="1"/>
    <x v="1"/>
    <d v="2023-02-08T18:35:54"/>
    <s v="运行"/>
    <s v=""/>
    <s v="结束"/>
    <n v="0"/>
    <x v="1"/>
  </r>
  <r>
    <n v="98311394"/>
    <s v="M050_Machine_ErrorCode"/>
    <s v="Bay58-1A MLB to MLB Carrier Screw 8x"/>
    <n v="1.3320326192432899E+17"/>
    <x v="1257"/>
    <s v="P"/>
    <n v="60030922003"/>
    <x v="10"/>
    <d v="2023-02-08T18:36:32"/>
    <s v="提醒"/>
    <s v="开始"/>
    <s v=""/>
    <n v="4.2499999981373549"/>
    <x v="1"/>
  </r>
  <r>
    <n v="98312176"/>
    <s v="M050_Machine_ErrorCode"/>
    <s v="Bay58-1A MLB to MLB Carrier Screw 8x"/>
    <n v="1.3320326447407901E+17"/>
    <x v="1258"/>
    <s v="P"/>
    <n v="1"/>
    <x v="1"/>
    <d v="2023-02-08T18:40:47"/>
    <s v="运行"/>
    <s v=""/>
    <s v="结束"/>
    <n v="0"/>
    <x v="1"/>
  </r>
  <r>
    <n v="98312198"/>
    <s v="M050_Machine_ErrorCode"/>
    <s v="Bay58-3A MLB to MLB Carrier Screw 8x"/>
    <n v="1.33203264557364E+17"/>
    <x v="1259"/>
    <s v="P"/>
    <n v="1"/>
    <x v="1"/>
    <d v="2023-02-08T18:40:55"/>
    <s v="运行"/>
    <s v=""/>
    <s v="结束"/>
    <n v="0"/>
    <x v="1"/>
  </r>
  <r>
    <n v="98313737"/>
    <s v="M050_Machine_ErrorCode"/>
    <s v="Bay58-1A MLB to MLB Carrier Screw 8x"/>
    <n v="1.3320327115231299E+17"/>
    <x v="1260"/>
    <s v="P"/>
    <n v="1"/>
    <x v="1"/>
    <d v="2023-02-08T18:51:55"/>
    <s v="运行"/>
    <s v=""/>
    <s v="结束"/>
    <n v="0"/>
    <x v="1"/>
  </r>
  <r>
    <n v="98314641"/>
    <s v="M050_Machine_ErrorCode"/>
    <s v="Bay58-1A MLB to MLB Carrier Screw 8x"/>
    <n v="1.3320327679868301E+17"/>
    <x v="1261"/>
    <s v="P"/>
    <n v="60070922002"/>
    <x v="3"/>
    <d v="2023-02-08T19:01:19"/>
    <s v="报警"/>
    <s v="开始"/>
    <s v=""/>
    <n v="31.049999997485429"/>
    <x v="1"/>
  </r>
  <r>
    <n v="98314751"/>
    <s v="M050_Machine_ErrorCode"/>
    <s v="Bay58-3A MLB to MLB Carrier Screw 8x"/>
    <n v="1.3320329542367299E+17"/>
    <x v="1262"/>
    <s v="P"/>
    <n v="1"/>
    <x v="1"/>
    <d v="2023-02-08T19:32:22"/>
    <s v="运行"/>
    <s v=""/>
    <s v="结束"/>
    <n v="0"/>
    <x v="1"/>
  </r>
  <r>
    <n v="98314853"/>
    <s v="M050_Machine_ErrorCode"/>
    <s v="Bay58-3A MLB to MLB Carrier Screw 8x"/>
    <n v="1.3320332629234E+17"/>
    <x v="1263"/>
    <s v="P"/>
    <n v="1"/>
    <x v="1"/>
    <d v="2023-02-08T20:23:49"/>
    <s v="运行"/>
    <s v=""/>
    <s v="结束"/>
    <n v="0"/>
    <x v="1"/>
  </r>
  <r>
    <n v="98314977"/>
    <s v="M050_Machine_ErrorCode"/>
    <s v="Bay58-3A MLB to MLB Carrier Screw 8x"/>
    <n v="1.3320335715907299E+17"/>
    <x v="1264"/>
    <s v="P"/>
    <n v="1"/>
    <x v="1"/>
    <d v="2023-02-08T21:15:15"/>
    <s v="运行"/>
    <s v=""/>
    <s v="结束"/>
    <n v="0"/>
    <x v="1"/>
  </r>
  <r>
    <n v="98314985"/>
    <s v="M050_Machine_ErrorCode"/>
    <s v="Bay58-3A MLB to MLB Carrier Screw 8x"/>
    <n v="1.3320338803009901E+17"/>
    <x v="1265"/>
    <s v="P"/>
    <n v="1"/>
    <x v="1"/>
    <d v="2023-02-08T22:06:43"/>
    <s v="运行"/>
    <s v=""/>
    <s v="结束"/>
    <n v="0"/>
    <x v="1"/>
  </r>
  <r>
    <n v="98314986"/>
    <s v="M050_Machine_ErrorCode"/>
    <s v="Bay58-3A MLB to MLB Carrier Screw 8x"/>
    <n v="1.3320341889542899E+17"/>
    <x v="1266"/>
    <s v="P"/>
    <n v="1"/>
    <x v="1"/>
    <d v="2023-02-08T22:58:09"/>
    <s v="运行"/>
    <s v=""/>
    <s v="结束"/>
    <n v="0"/>
    <x v="1"/>
  </r>
  <r>
    <n v="98314994"/>
    <s v="M050_Machine_ErrorCode"/>
    <s v="Bay58-3A MLB to MLB Carrier Screw 8x"/>
    <n v="1.3320344976402701E+17"/>
    <x v="1267"/>
    <s v="P"/>
    <n v="1"/>
    <x v="1"/>
    <d v="2023-02-08T23:49:36"/>
    <s v="运行"/>
    <s v=""/>
    <s v="结束"/>
    <n v="0"/>
    <x v="1"/>
  </r>
  <r>
    <n v="98315002"/>
    <s v="M050_Machine_ErrorCode"/>
    <s v="Bay58-3A MLB to MLB Carrier Screw 8x"/>
    <n v="1.3320348063363101E+17"/>
    <x v="1268"/>
    <s v="P"/>
    <n v="1"/>
    <x v="1"/>
    <d v="2023-02-09T00:41:03"/>
    <s v="运行"/>
    <s v=""/>
    <s v="结束"/>
    <n v="0"/>
    <x v="1"/>
  </r>
  <r>
    <n v="98315010"/>
    <s v="M050_Machine_ErrorCode"/>
    <s v="Bay58-3A MLB to MLB Carrier Screw 8x"/>
    <n v="1.3320351150666701E+17"/>
    <x v="1269"/>
    <s v="P"/>
    <n v="1"/>
    <x v="1"/>
    <d v="2023-02-09T01:32:30"/>
    <s v="运行"/>
    <s v=""/>
    <s v="结束"/>
    <n v="0"/>
    <x v="1"/>
  </r>
  <r>
    <n v="98315018"/>
    <s v="M050_Machine_ErrorCode"/>
    <s v="Bay58-3A MLB to MLB Carrier Screw 8x"/>
    <n v="1.33203542375928E+17"/>
    <x v="1270"/>
    <s v="P"/>
    <n v="1"/>
    <x v="1"/>
    <d v="2023-02-09T02:23:57"/>
    <s v="运行"/>
    <s v=""/>
    <s v="结束"/>
    <n v="0"/>
    <x v="1"/>
  </r>
  <r>
    <n v="98315026"/>
    <s v="M050_Machine_ErrorCode"/>
    <s v="Bay58-3A MLB to MLB Carrier Screw 8x"/>
    <n v="1.33203573244526E+17"/>
    <x v="1271"/>
    <s v="P"/>
    <n v="1"/>
    <x v="1"/>
    <d v="2023-02-09T03:15:24"/>
    <s v="运行"/>
    <s v=""/>
    <s v="结束"/>
    <n v="0"/>
    <x v="1"/>
  </r>
  <r>
    <n v="98315034"/>
    <s v="M050_Machine_ErrorCode"/>
    <s v="Bay58-3A MLB to MLB Carrier Screw 8x"/>
    <n v="1.33203604114364E+17"/>
    <x v="1272"/>
    <s v="P"/>
    <n v="1"/>
    <x v="1"/>
    <d v="2023-02-09T04:06:51"/>
    <s v="运行"/>
    <s v=""/>
    <s v="结束"/>
    <n v="0"/>
    <x v="1"/>
  </r>
  <r>
    <n v="98315035"/>
    <s v="M050_Machine_ErrorCode"/>
    <s v="Bay58-3A MLB to MLB Carrier Screw 8x"/>
    <n v="1.3320363497947901E+17"/>
    <x v="1273"/>
    <s v="P"/>
    <n v="1"/>
    <x v="1"/>
    <d v="2023-02-09T04:58:17"/>
    <s v="运行"/>
    <s v=""/>
    <s v="结束"/>
    <n v="0"/>
    <x v="1"/>
  </r>
  <r>
    <n v="98315043"/>
    <s v="M050_Machine_ErrorCode"/>
    <s v="Bay58-3A MLB to MLB Carrier Screw 8x"/>
    <n v="1.3320366585193699E+17"/>
    <x v="1274"/>
    <s v="P"/>
    <n v="1"/>
    <x v="1"/>
    <d v="2023-02-09T05:49:45"/>
    <s v="运行"/>
    <s v=""/>
    <s v="结束"/>
    <n v="0"/>
    <x v="1"/>
  </r>
  <r>
    <n v="98315051"/>
    <s v="M050_Machine_ErrorCode"/>
    <s v="Bay58-3A MLB to MLB Carrier Screw 8x"/>
    <n v="1.33203696726742E+17"/>
    <x v="1275"/>
    <s v="P"/>
    <n v="1"/>
    <x v="1"/>
    <d v="2023-02-09T06:41:12"/>
    <s v="运行"/>
    <s v=""/>
    <s v="结束"/>
    <n v="0"/>
    <x v="1"/>
  </r>
  <r>
    <n v="98315059"/>
    <s v="M050_Machine_ErrorCode"/>
    <s v="Bay58-1A MLB to MLB Carrier Screw 8x"/>
    <n v="1.3320371574928E+17"/>
    <x v="1276"/>
    <s v="P"/>
    <n v="1"/>
    <x v="1"/>
    <d v="2023-02-09T07:12:54"/>
    <s v="运行"/>
    <s v=""/>
    <s v="结束"/>
    <n v="0"/>
    <x v="1"/>
  </r>
  <r>
    <n v="98315500"/>
    <s v="M050_Machine_ErrorCode"/>
    <s v="Bay58-1A MLB to MLB Carrier Screw 8x"/>
    <n v="1.3320372245725101E+17"/>
    <x v="1277"/>
    <s v="P"/>
    <n v="1"/>
    <x v="1"/>
    <d v="2023-02-09T07:24:05"/>
    <s v="运行"/>
    <s v=""/>
    <s v="结束"/>
    <n v="0"/>
    <x v="1"/>
  </r>
  <r>
    <n v="98316350"/>
    <s v="M050_Machine_ErrorCode"/>
    <s v="Bay58-3A MLB to MLB Carrier Screw 8x"/>
    <n v="1.33203727595202E+17"/>
    <x v="1278"/>
    <s v="P"/>
    <n v="1"/>
    <x v="1"/>
    <d v="2023-02-09T07:32:39"/>
    <s v="运行"/>
    <s v=""/>
    <s v="结束"/>
    <n v="0"/>
    <x v="1"/>
  </r>
  <r>
    <n v="98316797"/>
    <s v="M050_Machine_ErrorCode"/>
    <s v="Bay58-1A MLB to MLB Carrier Screw 8x"/>
    <n v="1.33203729149662E+17"/>
    <x v="1279"/>
    <s v="P"/>
    <n v="1"/>
    <x v="1"/>
    <d v="2023-02-09T07:35:14"/>
    <s v="运行"/>
    <s v=""/>
    <s v="结束"/>
    <n v="0"/>
    <x v="1"/>
  </r>
  <r>
    <n v="98318480"/>
    <s v="M050_Machine_ErrorCode"/>
    <s v="Bay58-1A MLB to MLB Carrier Screw 8x"/>
    <n v="1.3320373583928E+17"/>
    <x v="1280"/>
    <s v="P"/>
    <n v="1"/>
    <x v="1"/>
    <d v="2023-02-09T07:46:23"/>
    <s v="运行"/>
    <s v=""/>
    <s v="结束"/>
    <n v="0"/>
    <x v="1"/>
  </r>
  <r>
    <n v="98320065"/>
    <s v="M050_Machine_ErrorCode"/>
    <s v="Bay58-1A MLB to MLB Carrier Screw 8x"/>
    <n v="1.3320374252017E+17"/>
    <x v="1281"/>
    <s v="P"/>
    <n v="1"/>
    <x v="1"/>
    <d v="2023-02-09T07:57:32"/>
    <s v="运行"/>
    <s v=""/>
    <s v="结束"/>
    <n v="0"/>
    <x v="1"/>
  </r>
  <r>
    <n v="98321919"/>
    <s v="M050_Machine_ErrorCode"/>
    <s v="Bay58-1A MLB to MLB Carrier Screw 8x"/>
    <n v="1.33203749209238E+17"/>
    <x v="1282"/>
    <s v="P"/>
    <n v="1"/>
    <x v="1"/>
    <d v="2023-02-09T08:08:40"/>
    <s v="运行"/>
    <s v=""/>
    <s v="结束"/>
    <n v="0"/>
    <x v="1"/>
  </r>
  <r>
    <n v="98323627"/>
    <s v="M050_Machine_ErrorCode"/>
    <s v="Bay58-1A MLB to MLB Carrier Screw 8x"/>
    <n v="1.3320375590147299E+17"/>
    <x v="1283"/>
    <s v="P"/>
    <n v="1"/>
    <x v="1"/>
    <d v="2023-02-09T08:19:50"/>
    <s v="运行"/>
    <s v=""/>
    <s v="结束"/>
    <n v="0"/>
    <x v="1"/>
  </r>
  <r>
    <n v="98323806"/>
    <s v="M050_Machine_ErrorCode"/>
    <s v="Bay58-3A MLB to MLB Carrier Screw 8x"/>
    <n v="1.33203756483508E+17"/>
    <x v="1284"/>
    <s v="P"/>
    <n v="1"/>
    <x v="1"/>
    <d v="2023-02-09T08:20:48"/>
    <s v="运行"/>
    <s v=""/>
    <s v="结束"/>
    <n v="0"/>
    <x v="1"/>
  </r>
  <r>
    <n v="98324319"/>
    <s v="M050_Machine_ErrorCode"/>
    <s v="Bay58-3A MLB to MLB Carrier Screw 8x"/>
    <n v="1.33203758021092E+17"/>
    <x v="1285"/>
    <s v="P"/>
    <n v="50010922020"/>
    <x v="12"/>
    <d v="2023-02-09T08:23:22"/>
    <s v="报警"/>
    <s v="开始"/>
    <s v=""/>
    <n v="4.0500000037718564"/>
    <x v="1"/>
  </r>
  <r>
    <n v="98325126"/>
    <s v="M050_Machine_ErrorCode"/>
    <s v="Bay58-3A MLB to MLB Carrier Screw 8x"/>
    <n v="1.3320376045974E+17"/>
    <x v="1286"/>
    <s v="P"/>
    <n v="1"/>
    <x v="1"/>
    <d v="2023-02-09T08:27:25"/>
    <s v="运行"/>
    <s v=""/>
    <s v="结束"/>
    <n v="0"/>
    <x v="1"/>
  </r>
  <r>
    <n v="98325169"/>
    <s v="M050_Machine_ErrorCode"/>
    <s v="Bay58-1A MLB to MLB Carrier Screw 8x"/>
    <n v="1.3320376053943299E+17"/>
    <x v="1287"/>
    <s v="P"/>
    <n v="1"/>
    <x v="1"/>
    <d v="2023-02-09T08:27:33"/>
    <s v="运行"/>
    <s v=""/>
    <s v="结束"/>
    <n v="0"/>
    <x v="1"/>
  </r>
  <r>
    <n v="98325455"/>
    <s v="M050_Machine_ErrorCode"/>
    <s v="Bay58-3A MLB to MLB Carrier Screw 8x"/>
    <n v="1.3320376117481901E+17"/>
    <x v="1288"/>
    <s v="P"/>
    <n v="50010922020"/>
    <x v="12"/>
    <d v="2023-02-09T08:28:37"/>
    <s v="报警"/>
    <s v="开始"/>
    <s v=""/>
    <n v="0.93333333148621023"/>
    <x v="1"/>
  </r>
  <r>
    <n v="98325672"/>
    <s v="M050_Machine_ErrorCode"/>
    <s v="Bay58-3A MLB to MLB Carrier Screw 8x"/>
    <n v="1.3320376173127901E+17"/>
    <x v="1289"/>
    <s v="P"/>
    <n v="1"/>
    <x v="1"/>
    <d v="2023-02-09T08:29:33"/>
    <s v="运行"/>
    <s v=""/>
    <s v="结束"/>
    <n v="0"/>
    <x v="1"/>
  </r>
  <r>
    <n v="98327463"/>
    <s v="M050_Machine_ErrorCode"/>
    <s v="Bay58-1A MLB to MLB Carrier Screw 8x"/>
    <n v="1.3320376722761901E+17"/>
    <x v="1290"/>
    <s v="P"/>
    <n v="1"/>
    <x v="1"/>
    <d v="2023-02-09T08:38:42"/>
    <s v="运行"/>
    <s v=""/>
    <s v="结束"/>
    <n v="0"/>
    <x v="1"/>
  </r>
  <r>
    <n v="98329418"/>
    <s v="M050_Machine_ErrorCode"/>
    <s v="Bay58-1A MLB to MLB Carrier Screw 8x"/>
    <n v="1.33203773913806E+17"/>
    <x v="1291"/>
    <s v="P"/>
    <n v="1"/>
    <x v="1"/>
    <d v="2023-02-09T08:49:51"/>
    <s v="运行"/>
    <s v=""/>
    <s v="结束"/>
    <n v="0"/>
    <x v="1"/>
  </r>
  <r>
    <n v="98329433"/>
    <s v="M050_Machine_ErrorCode"/>
    <s v="Bay58-3A MLB to MLB Carrier Screw 8x"/>
    <n v="1.33203773965124E+17"/>
    <x v="1292"/>
    <s v="P"/>
    <n v="60080922007"/>
    <x v="19"/>
    <d v="2023-02-09T08:49:56"/>
    <s v="报警"/>
    <s v="开始"/>
    <s v=""/>
    <n v="0.90000000083819032"/>
    <x v="1"/>
  </r>
  <r>
    <n v="98329571"/>
    <s v="M050_Machine_ErrorCode"/>
    <s v="Bay58-3A MLB to MLB Carrier Screw 8x"/>
    <n v="1.33203774501666E+17"/>
    <x v="1293"/>
    <s v="P"/>
    <n v="1"/>
    <x v="1"/>
    <d v="2023-02-09T08:50:50"/>
    <s v="运行"/>
    <s v=""/>
    <s v="结束"/>
    <n v="0"/>
    <x v="1"/>
  </r>
  <r>
    <n v="98329630"/>
    <s v="M050_Machine_ErrorCode"/>
    <s v="Bay58-3A MLB to MLB Carrier Screw 8x"/>
    <n v="1.33203774779646E+17"/>
    <x v="1294"/>
    <s v="P"/>
    <n v="60070922002"/>
    <x v="3"/>
    <d v="2023-02-09T08:51:17"/>
    <s v="报警"/>
    <s v="开始"/>
    <s v=""/>
    <n v="8.3333342336118221E-2"/>
    <x v="1"/>
  </r>
  <r>
    <n v="98329645"/>
    <s v="M050_Machine_ErrorCode"/>
    <s v="Bay58-3A MLB to MLB Carrier Screw 8x"/>
    <n v="1.33203774821336E+17"/>
    <x v="1295"/>
    <s v="P"/>
    <n v="1"/>
    <x v="1"/>
    <d v="2023-02-09T08:51:22"/>
    <s v="运行"/>
    <s v=""/>
    <s v="结束"/>
    <n v="0"/>
    <x v="1"/>
  </r>
  <r>
    <n v="98329646"/>
    <s v="M050_Machine_ErrorCode"/>
    <s v="Bay58-3A MLB to MLB Carrier Screw 8x"/>
    <n v="1.3320377483206701E+17"/>
    <x v="1296"/>
    <s v="P"/>
    <n v="60070922002"/>
    <x v="3"/>
    <d v="2023-02-09T08:51:23"/>
    <s v="报警"/>
    <s v="开始"/>
    <s v=""/>
    <n v="1.2166666681878269"/>
    <x v="1"/>
  </r>
  <r>
    <n v="98329831"/>
    <s v="M050_Machine_ErrorCode"/>
    <s v="Bay58-3A MLB to MLB Carrier Screw 8x"/>
    <n v="1.3320377556244301E+17"/>
    <x v="1297"/>
    <s v="P"/>
    <n v="1"/>
    <x v="1"/>
    <d v="2023-02-09T08:52:36"/>
    <s v="运行"/>
    <s v=""/>
    <s v="结束"/>
    <n v="0"/>
    <x v="1"/>
  </r>
  <r>
    <n v="98330345"/>
    <s v="M050_Machine_ErrorCode"/>
    <s v="Bay58-3A MLB to MLB Carrier Screw 8x"/>
    <n v="1.33203777296418E+17"/>
    <x v="1298"/>
    <s v="P"/>
    <n v="1"/>
    <x v="1"/>
    <d v="2023-02-09T08:55:29"/>
    <s v="运行"/>
    <s v=""/>
    <s v="结束"/>
    <n v="0"/>
    <x v="1"/>
  </r>
  <r>
    <n v="98330446"/>
    <s v="M050_Machine_ErrorCode"/>
    <s v="Bay58-1A MLB to MLB Carrier Screw 8x"/>
    <n v="1.3320377766811299E+17"/>
    <x v="1299"/>
    <s v="P"/>
    <n v="60030922003"/>
    <x v="10"/>
    <d v="2023-02-09T08:56:06"/>
    <s v="提醒"/>
    <s v="开始"/>
    <s v=""/>
    <n v="0.11666666250675917"/>
    <x v="1"/>
  </r>
  <r>
    <n v="98330464"/>
    <s v="M050_Machine_ErrorCode"/>
    <s v="Bay58-1A MLB to MLB Carrier Screw 8x"/>
    <n v="1.33203777734516E+17"/>
    <x v="1300"/>
    <s v="P"/>
    <n v="1"/>
    <x v="1"/>
    <d v="2023-02-09T08:56:13"/>
    <s v="运行"/>
    <s v=""/>
    <s v="结束"/>
    <n v="0"/>
    <x v="1"/>
  </r>
  <r>
    <n v="98330566"/>
    <s v="M050_Machine_ErrorCode"/>
    <s v="Bay58-3A MLB to MLB Carrier Screw 8x"/>
    <n v="1.3320377812932099E+17"/>
    <x v="1301"/>
    <s v="P"/>
    <n v="60070922002"/>
    <x v="3"/>
    <d v="2023-02-09T08:56:52"/>
    <s v="报警"/>
    <s v="开始"/>
    <s v=""/>
    <n v="0.64999999478459358"/>
    <x v="1"/>
  </r>
  <r>
    <n v="98330692"/>
    <s v="M050_Machine_ErrorCode"/>
    <s v="Bay58-3A MLB to MLB Carrier Screw 8x"/>
    <n v="1.3320377851566301E+17"/>
    <x v="1302"/>
    <s v="P"/>
    <n v="1"/>
    <x v="1"/>
    <d v="2023-02-09T08:57:31"/>
    <s v="运行"/>
    <s v=""/>
    <s v="结束"/>
    <n v="0"/>
    <x v="1"/>
  </r>
  <r>
    <n v="98331075"/>
    <s v="M050_Machine_ErrorCode"/>
    <s v="Bay58-1A MLB to MLB Carrier Screw 8x"/>
    <n v="1.33203779941644E+17"/>
    <x v="1303"/>
    <s v="P"/>
    <n v="60070922002"/>
    <x v="3"/>
    <d v="2023-02-09T08:59:54"/>
    <s v="报警"/>
    <s v="开始"/>
    <s v=""/>
    <n v="0.1333333330694586"/>
    <x v="1"/>
  </r>
  <r>
    <n v="98331107"/>
    <s v="M050_Machine_ErrorCode"/>
    <s v="Bay58-1A MLB to MLB Carrier Screw 8x"/>
    <n v="1.3320378002777501E+17"/>
    <x v="1304"/>
    <s v="P"/>
    <n v="1"/>
    <x v="1"/>
    <d v="2023-02-09T09:00:02"/>
    <s v="运行"/>
    <s v=""/>
    <s v="结束"/>
    <n v="0"/>
    <x v="1"/>
  </r>
  <r>
    <n v="98331220"/>
    <s v="M050_Machine_ErrorCode"/>
    <s v="Bay58-3A MLB to MLB Carrier Screw 8x"/>
    <n v="1.3320378054896E+17"/>
    <x v="1305"/>
    <s v="P"/>
    <n v="60070922002"/>
    <x v="3"/>
    <d v="2023-02-09T09:00:54"/>
    <s v="报警"/>
    <s v="开始"/>
    <s v=""/>
    <n v="0.26666666613891721"/>
    <x v="1"/>
  </r>
  <r>
    <n v="98331253"/>
    <s v="M050_Machine_ErrorCode"/>
    <s v="Bay58-3A MLB to MLB Carrier Screw 8x"/>
    <n v="1.3320378070321901E+17"/>
    <x v="1306"/>
    <s v="P"/>
    <n v="1"/>
    <x v="1"/>
    <d v="2023-02-09T09:01:10"/>
    <s v="运行"/>
    <s v=""/>
    <s v="结束"/>
    <n v="0"/>
    <x v="1"/>
  </r>
  <r>
    <n v="98333095"/>
    <s v="M050_Machine_ErrorCode"/>
    <s v="Bay58-1A MLB to MLB Carrier Screw 8x"/>
    <n v="1.3320378671994899E+17"/>
    <x v="1307"/>
    <s v="P"/>
    <n v="1"/>
    <x v="1"/>
    <d v="2023-02-09T09:11:11"/>
    <s v="运行"/>
    <s v=""/>
    <s v="结束"/>
    <n v="0"/>
    <x v="1"/>
  </r>
  <r>
    <n v="98335401"/>
    <s v="M050_Machine_ErrorCode"/>
    <s v="Bay58-1A MLB to MLB Carrier Screw 8x"/>
    <n v="1.3320379304391101E+17"/>
    <x v="1308"/>
    <s v="P"/>
    <n v="50010922020"/>
    <x v="12"/>
    <d v="2023-02-09T09:21:44"/>
    <s v="报警"/>
    <s v="开始"/>
    <s v=""/>
    <n v="0.10000000242143869"/>
    <x v="1"/>
  </r>
  <r>
    <n v="98335428"/>
    <s v="M050_Machine_ErrorCode"/>
    <s v="Bay58-1A MLB to MLB Carrier Screw 8x"/>
    <n v="1.3320379310706301E+17"/>
    <x v="1309"/>
    <s v="P"/>
    <n v="1"/>
    <x v="1"/>
    <d v="2023-02-09T09:21:50"/>
    <s v="运行"/>
    <s v=""/>
    <s v="结束"/>
    <n v="0"/>
    <x v="1"/>
  </r>
  <r>
    <n v="98335534"/>
    <s v="M050_Machine_ErrorCode"/>
    <s v="Bay58-3A MLB to MLB Carrier Screw 8x"/>
    <n v="1.3320379344705E+17"/>
    <x v="1310"/>
    <s v="P"/>
    <n v="1"/>
    <x v="1"/>
    <d v="2023-02-09T09:22:24"/>
    <s v="运行"/>
    <s v=""/>
    <s v="结束"/>
    <n v="0"/>
    <x v="1"/>
  </r>
  <r>
    <n v="98336065"/>
    <s v="M050_Machine_ErrorCode"/>
    <s v="Bay58-3A MLB to MLB Carrier Screw 8x"/>
    <n v="1.3320379471886099E+17"/>
    <x v="1311"/>
    <s v="P"/>
    <n v="60070922002"/>
    <x v="3"/>
    <d v="2023-02-09T09:24:31"/>
    <s v="报警"/>
    <s v="开始"/>
    <s v=""/>
    <n v="0.24999999557621777"/>
    <x v="1"/>
  </r>
  <r>
    <n v="98336125"/>
    <s v="M050_Machine_ErrorCode"/>
    <s v="Bay58-3A MLB to MLB Carrier Screw 8x"/>
    <n v="1.3320379486297699E+17"/>
    <x v="1312"/>
    <s v="P"/>
    <n v="1"/>
    <x v="1"/>
    <d v="2023-02-09T09:24:46"/>
    <s v="运行"/>
    <s v=""/>
    <s v="结束"/>
    <n v="0"/>
    <x v="1"/>
  </r>
  <r>
    <n v="98336452"/>
    <s v="M050_Machine_ErrorCode"/>
    <s v="Bay58-3A MLB to MLB Carrier Screw 8x"/>
    <n v="1.3320379622631501E+17"/>
    <x v="1313"/>
    <s v="P"/>
    <n v="60070922002"/>
    <x v="3"/>
    <d v="2023-02-09T09:27:02"/>
    <s v="报警"/>
    <s v="开始"/>
    <s v=""/>
    <n v="0.73333332664333284"/>
    <x v="1"/>
  </r>
  <r>
    <n v="98336555"/>
    <s v="M050_Machine_ErrorCode"/>
    <s v="Bay58-3A MLB to MLB Carrier Screw 8x"/>
    <n v="1.33203796668576E+17"/>
    <x v="1314"/>
    <s v="P"/>
    <n v="1"/>
    <x v="1"/>
    <d v="2023-02-09T09:27:46"/>
    <s v="运行"/>
    <s v=""/>
    <s v="结束"/>
    <n v="0"/>
    <x v="1"/>
  </r>
  <r>
    <n v="98337501"/>
    <s v="M050_Machine_ErrorCode"/>
    <s v="Bay58-1A MLB to MLB Carrier Screw 8x"/>
    <n v="1.33203799800956E+17"/>
    <x v="1315"/>
    <s v="P"/>
    <n v="1"/>
    <x v="1"/>
    <d v="2023-02-09T09:33:00"/>
    <s v="运行"/>
    <s v=""/>
    <s v="结束"/>
    <n v="0"/>
    <x v="1"/>
  </r>
  <r>
    <n v="98338736"/>
    <s v="M050_Machine_ErrorCode"/>
    <s v="Bay58-3A MLB to MLB Carrier Screw 8x"/>
    <n v="1.33203804131466E+17"/>
    <x v="1316"/>
    <s v="P"/>
    <n v="60070922002"/>
    <x v="3"/>
    <d v="2023-02-09T09:40:13"/>
    <s v="报警"/>
    <s v="开始"/>
    <s v=""/>
    <n v="0.50000000162981451"/>
    <x v="1"/>
  </r>
  <r>
    <n v="98338847"/>
    <s v="M050_Machine_ErrorCode"/>
    <s v="Bay58-3A MLB to MLB Carrier Screw 8x"/>
    <n v="1.3320380443600499E+17"/>
    <x v="1317"/>
    <s v="P"/>
    <n v="1"/>
    <x v="1"/>
    <d v="2023-02-09T09:40:43"/>
    <s v="运行"/>
    <s v=""/>
    <s v="结束"/>
    <n v="0"/>
    <x v="1"/>
  </r>
  <r>
    <n v="98339364"/>
    <s v="M050_Machine_ErrorCode"/>
    <s v="Bay58-1A MLB to MLB Carrier Screw 8x"/>
    <n v="1.3320380649180499E+17"/>
    <x v="1318"/>
    <s v="P"/>
    <n v="1"/>
    <x v="1"/>
    <d v="2023-02-09T09:44:09"/>
    <s v="运行"/>
    <s v=""/>
    <s v="结束"/>
    <n v="0"/>
    <x v="1"/>
  </r>
  <r>
    <n v="98339500"/>
    <s v="M050_Machine_ErrorCode"/>
    <s v="Bay58-1A MLB to MLB Carrier Screw 8x"/>
    <n v="1.3320380696863299E+17"/>
    <x v="1319"/>
    <s v="P"/>
    <n v="60030922003"/>
    <x v="10"/>
    <d v="2023-02-09T09:44:56"/>
    <s v="提醒"/>
    <s v="开始"/>
    <s v=""/>
    <n v="0.20000000484287739"/>
    <x v="1"/>
  </r>
  <r>
    <n v="98339526"/>
    <s v="M050_Machine_ErrorCode"/>
    <s v="Bay58-1A MLB to MLB Carrier Screw 8x"/>
    <n v="1.3320380708252899E+17"/>
    <x v="1320"/>
    <s v="P"/>
    <n v="1"/>
    <x v="1"/>
    <d v="2023-02-09T09:45:08"/>
    <s v="运行"/>
    <s v=""/>
    <s v="结束"/>
    <n v="0"/>
    <x v="1"/>
  </r>
  <r>
    <n v="98341442"/>
    <s v="M050_Machine_ErrorCode"/>
    <s v="Bay58-1A MLB to MLB Carrier Screw 8x"/>
    <n v="1.3320381376101699E+17"/>
    <x v="1321"/>
    <s v="P"/>
    <n v="1"/>
    <x v="1"/>
    <d v="2023-02-09T09:56:16"/>
    <s v="运行"/>
    <s v=""/>
    <s v="结束"/>
    <n v="0"/>
    <x v="1"/>
  </r>
  <r>
    <n v="98342796"/>
    <s v="M050_Machine_ErrorCode"/>
    <s v="Bay58-1A MLB to MLB Carrier Screw 8x"/>
    <n v="1.3320381798023299E+17"/>
    <x v="1322"/>
    <s v="P"/>
    <n v="3"/>
    <x v="2"/>
    <d v="2023-02-09T10:03:18"/>
    <s v="改！"/>
    <s v="开始"/>
    <s v=""/>
    <n v="4.1166666650678962"/>
    <x v="1"/>
  </r>
  <r>
    <n v="98343466"/>
    <s v="M050_Machine_ErrorCode"/>
    <s v="Bay58-1A MLB to MLB Carrier Screw 8x"/>
    <n v="1.3320382045389501E+17"/>
    <x v="1323"/>
    <s v="P"/>
    <n v="1"/>
    <x v="1"/>
    <d v="2023-02-09T10:07:25"/>
    <s v="运行"/>
    <s v=""/>
    <s v="结束"/>
    <n v="0"/>
    <x v="1"/>
  </r>
  <r>
    <n v="98343479"/>
    <s v="M050_Machine_ErrorCode"/>
    <s v="Bay58-1A MLB to MLB Carrier Screw 8x"/>
    <n v="1.33203820476584E+17"/>
    <x v="1324"/>
    <s v="P"/>
    <n v="50010922003"/>
    <x v="18"/>
    <d v="2023-02-09T10:07:27"/>
    <s v="报警"/>
    <s v="开始"/>
    <s v=""/>
    <n v="1.3500000012572855"/>
    <x v="1"/>
  </r>
  <r>
    <n v="98343664"/>
    <s v="M050_Machine_ErrorCode"/>
    <s v="Bay58-1A MLB to MLB Carrier Screw 8x"/>
    <n v="1.33203821282066E+17"/>
    <x v="1325"/>
    <s v="P"/>
    <n v="1"/>
    <x v="1"/>
    <d v="2023-02-09T10:08:48"/>
    <s v="运行"/>
    <s v=""/>
    <s v="结束"/>
    <n v="0"/>
    <x v="1"/>
  </r>
  <r>
    <n v="98344037"/>
    <s v="M050_Machine_ErrorCode"/>
    <s v="Bay58-3A MLB to MLB Carrier Screw 8x"/>
    <n v="1.3320382290343699E+17"/>
    <x v="1326"/>
    <s v="P"/>
    <n v="60070922002"/>
    <x v="3"/>
    <d v="2023-02-09T10:11:30"/>
    <s v="报警"/>
    <s v="开始"/>
    <s v=""/>
    <n v="0.1333333330694586"/>
    <x v="1"/>
  </r>
  <r>
    <n v="98344063"/>
    <s v="M050_Machine_ErrorCode"/>
    <s v="Bay58-3A MLB to MLB Carrier Screw 8x"/>
    <n v="1.3320382298102E+17"/>
    <x v="1327"/>
    <s v="P"/>
    <n v="1"/>
    <x v="1"/>
    <d v="2023-02-09T10:11:38"/>
    <s v="运行"/>
    <s v=""/>
    <s v="结束"/>
    <n v="0"/>
    <x v="1"/>
  </r>
  <r>
    <n v="98344893"/>
    <s v="M050_Machine_ErrorCode"/>
    <s v="Bay58-1A MLB to MLB Carrier Screw 8x"/>
    <n v="1.3320382669798701E+17"/>
    <x v="1328"/>
    <s v="P"/>
    <n v="60030922003"/>
    <x v="10"/>
    <d v="2023-02-09T10:17:49"/>
    <s v="提醒"/>
    <s v="开始"/>
    <s v=""/>
    <n v="0.1333333330694586"/>
    <x v="1"/>
  </r>
  <r>
    <n v="98344904"/>
    <s v="M050_Machine_ErrorCode"/>
    <s v="Bay58-1A MLB to MLB Carrier Screw 8x"/>
    <n v="1.3320382677248899E+17"/>
    <x v="1329"/>
    <s v="P"/>
    <n v="1"/>
    <x v="1"/>
    <d v="2023-02-09T10:17:57"/>
    <s v="运行"/>
    <s v=""/>
    <s v="结束"/>
    <n v="0"/>
    <x v="1"/>
  </r>
  <r>
    <n v="98345626"/>
    <s v="M050_Machine_ErrorCode"/>
    <s v="Bay58-3A MLB to MLB Carrier Screw 8x"/>
    <n v="1.3320383163705501E+17"/>
    <x v="1330"/>
    <s v="P"/>
    <n v="80010922001"/>
    <x v="5"/>
    <d v="2023-02-09T10:26:03"/>
    <s v="报警"/>
    <s v="开始"/>
    <s v=""/>
    <n v="1.2833333294838667"/>
    <x v="1"/>
  </r>
  <r>
    <n v="98345762"/>
    <s v="M050_Machine_ErrorCode"/>
    <s v="Bay58-3A MLB to MLB Carrier Screw 8x"/>
    <n v="1.3320383240424701E+17"/>
    <x v="1331"/>
    <s v="P"/>
    <n v="1"/>
    <x v="1"/>
    <d v="2023-02-09T10:27:20"/>
    <s v="运行"/>
    <s v=""/>
    <s v="结束"/>
    <n v="0"/>
    <x v="1"/>
  </r>
  <r>
    <n v="98345870"/>
    <s v="M050_Machine_ErrorCode"/>
    <s v="Bay58-1A MLB to MLB Carrier Screw 8x"/>
    <n v="1.332038334584E+17"/>
    <x v="1332"/>
    <s v="P"/>
    <n v="1"/>
    <x v="1"/>
    <d v="2023-02-09T10:29:05"/>
    <s v="运行"/>
    <s v=""/>
    <s v="结束"/>
    <n v="0"/>
    <x v="1"/>
  </r>
  <r>
    <n v="98345939"/>
    <s v="M050_Machine_ErrorCode"/>
    <s v="Bay58-1A MLB to MLB Carrier Screw 8x"/>
    <n v="1.3320383780045501E+17"/>
    <x v="1333"/>
    <s v="P"/>
    <n v="60070922002"/>
    <x v="3"/>
    <d v="2023-02-09T10:36:20"/>
    <s v="报警"/>
    <s v="开始"/>
    <s v=""/>
    <n v="20.850000001955777"/>
    <x v="1"/>
  </r>
  <r>
    <n v="98346017"/>
    <s v="M050_Machine_ErrorCode"/>
    <s v="Bay58-3A MLB to MLB Carrier Screw 8x"/>
    <n v="1.3320385031423E+17"/>
    <x v="1334"/>
    <s v="P"/>
    <n v="1"/>
    <x v="1"/>
    <d v="2023-02-09T10:57:11"/>
    <s v="运行"/>
    <s v=""/>
    <s v="结束"/>
    <n v="0"/>
    <x v="1"/>
  </r>
  <r>
    <n v="98346023"/>
    <s v="M050_Machine_ErrorCode"/>
    <s v="Bay58-3A MLB to MLB Carrier Screw 8x"/>
    <n v="1.3320385067391E+17"/>
    <x v="1335"/>
    <s v="P"/>
    <n v="50010922020"/>
    <x v="12"/>
    <d v="2023-02-09T10:57:47"/>
    <s v="报警"/>
    <s v="开始"/>
    <s v=""/>
    <n v="13.016666671028361"/>
    <x v="1"/>
  </r>
  <r>
    <n v="98346706"/>
    <s v="M050_Machine_ErrorCode"/>
    <s v="Bay58-1A MLB to MLB Carrier Screw 8x"/>
    <n v="1.33203858487726E+17"/>
    <x v="1336"/>
    <s v="P"/>
    <n v="1"/>
    <x v="1"/>
    <d v="2023-02-09T11:10:48"/>
    <s v="运行"/>
    <s v=""/>
    <s v="结束"/>
    <n v="0"/>
    <x v="1"/>
  </r>
  <r>
    <n v="98348283"/>
    <s v="M050_Machine_ErrorCode"/>
    <s v="Bay58-1A MLB to MLB Carrier Screw 8x"/>
    <n v="1.33203865183134E+17"/>
    <x v="1337"/>
    <s v="P"/>
    <n v="1"/>
    <x v="1"/>
    <d v="2023-02-09T11:21:58"/>
    <s v="运行"/>
    <s v=""/>
    <s v="结束"/>
    <n v="0"/>
    <x v="1"/>
  </r>
  <r>
    <n v="98349672"/>
    <s v="M050_Machine_ErrorCode"/>
    <s v="Bay58-1A MLB to MLB Carrier Screw 8x"/>
    <n v="1.3320387187191901E+17"/>
    <x v="1338"/>
    <s v="P"/>
    <n v="1"/>
    <x v="1"/>
    <d v="2023-02-09T11:33:07"/>
    <s v="运行"/>
    <s v=""/>
    <s v="结束"/>
    <n v="0"/>
    <x v="1"/>
  </r>
  <r>
    <n v="98350981"/>
    <s v="M050_Machine_ErrorCode"/>
    <s v="Bay58-1A MLB to MLB Carrier Screw 8x"/>
    <n v="1.33203877924362E+17"/>
    <x v="1339"/>
    <s v="P"/>
    <n v="60030922003"/>
    <x v="10"/>
    <d v="2023-02-09T11:43:12"/>
    <s v="提醒"/>
    <s v="开始"/>
    <s v=""/>
    <n v="0.3666666685603559"/>
    <x v="1"/>
  </r>
  <r>
    <n v="98351036"/>
    <s v="M050_Machine_ErrorCode"/>
    <s v="Bay58-1A MLB to MLB Carrier Screw 8x"/>
    <n v="1.33203878140066E+17"/>
    <x v="1340"/>
    <s v="P"/>
    <n v="1"/>
    <x v="1"/>
    <d v="2023-02-09T11:43:34"/>
    <s v="运行"/>
    <s v=""/>
    <s v="结束"/>
    <n v="0"/>
    <x v="1"/>
  </r>
  <r>
    <n v="98352782"/>
    <s v="M050_Machine_ErrorCode"/>
    <s v="Bay58-1A MLB to MLB Carrier Screw 8x"/>
    <n v="1.3320388482266499E+17"/>
    <x v="1341"/>
    <s v="P"/>
    <n v="1"/>
    <x v="1"/>
    <d v="2023-02-09T11:54:42"/>
    <s v="运行"/>
    <s v=""/>
    <s v="结束"/>
    <n v="0"/>
    <x v="1"/>
  </r>
  <r>
    <n v="98354154"/>
    <s v="M050_Machine_ErrorCode"/>
    <s v="Bay58-1A MLB to MLB Carrier Screw 8x"/>
    <n v="1.33203891514948E+17"/>
    <x v="1342"/>
    <s v="P"/>
    <n v="1"/>
    <x v="1"/>
    <d v="2023-02-09T12:05:51"/>
    <s v="运行"/>
    <s v=""/>
    <s v="结束"/>
    <n v="0"/>
    <x v="1"/>
  </r>
  <r>
    <n v="98355389"/>
    <s v="M050_Machine_ErrorCode"/>
    <s v="Bay58-1A MLB to MLB Carrier Screw 8x"/>
    <n v="1.3320389653297901E+17"/>
    <x v="1343"/>
    <s v="P"/>
    <n v="60070922002"/>
    <x v="3"/>
    <d v="2023-02-09T12:14:13"/>
    <s v="报警"/>
    <s v="开始"/>
    <s v=""/>
    <n v="2.1333333291113377"/>
    <x v="1"/>
  </r>
  <r>
    <n v="98355780"/>
    <s v="M050_Machine_ErrorCode"/>
    <s v="Bay58-1A MLB to MLB Carrier Screw 8x"/>
    <n v="1.3320389781911501E+17"/>
    <x v="1344"/>
    <s v="P"/>
    <n v="1"/>
    <x v="1"/>
    <d v="2023-02-09T12:16:21"/>
    <s v="运行"/>
    <s v=""/>
    <s v="结束"/>
    <n v="0"/>
    <x v="1"/>
  </r>
  <r>
    <n v="98356474"/>
    <s v="M050_Machine_ErrorCode"/>
    <s v="Bay58-1A MLB to MLB Carrier Screw 8x"/>
    <n v="1.3320390055877E+17"/>
    <x v="1345"/>
    <s v="P"/>
    <n v="60030922003"/>
    <x v="10"/>
    <d v="2023-02-09T12:20:55"/>
    <s v="提醒"/>
    <s v="开始"/>
    <s v=""/>
    <n v="0.51666667219251394"/>
    <x v="1"/>
  </r>
  <r>
    <n v="98356539"/>
    <s v="M050_Machine_ErrorCode"/>
    <s v="Bay58-1A MLB to MLB Carrier Screw 8x"/>
    <n v="1.3320390086111299E+17"/>
    <x v="1346"/>
    <s v="P"/>
    <n v="1"/>
    <x v="1"/>
    <d v="2023-02-09T12:21:26"/>
    <s v="运行"/>
    <s v=""/>
    <s v="结束"/>
    <n v="0"/>
    <x v="1"/>
  </r>
  <r>
    <n v="98358151"/>
    <s v="M050_Machine_ErrorCode"/>
    <s v="Bay58-1A MLB to MLB Carrier Screw 8x"/>
    <n v="1.3320390756952301E+17"/>
    <x v="1347"/>
    <s v="P"/>
    <n v="1"/>
    <x v="1"/>
    <d v="2023-02-09T12:32:36"/>
    <s v="运行"/>
    <s v=""/>
    <s v="结束"/>
    <n v="0"/>
    <x v="1"/>
  </r>
  <r>
    <n v="98359665"/>
    <s v="M050_Machine_ErrorCode"/>
    <s v="Bay58-1A MLB to MLB Carrier Screw 8x"/>
    <n v="1.33203914257826E+17"/>
    <x v="1348"/>
    <s v="P"/>
    <n v="1"/>
    <x v="1"/>
    <d v="2023-02-09T12:43:45"/>
    <s v="运行"/>
    <s v=""/>
    <s v="结束"/>
    <n v="0"/>
    <x v="1"/>
  </r>
  <r>
    <n v="98361267"/>
    <s v="M050_Machine_ErrorCode"/>
    <s v="Bay58-1A MLB to MLB Carrier Screw 8x"/>
    <n v="1.3320392093978899E+17"/>
    <x v="1349"/>
    <s v="P"/>
    <n v="1"/>
    <x v="1"/>
    <d v="2023-02-09T12:54:53"/>
    <s v="运行"/>
    <s v=""/>
    <s v="结束"/>
    <n v="0"/>
    <x v="1"/>
  </r>
  <r>
    <n v="98363173"/>
    <s v="M050_Machine_ErrorCode"/>
    <s v="Bay58-1A MLB to MLB Carrier Screw 8x"/>
    <n v="1.3320392762066E+17"/>
    <x v="1350"/>
    <s v="P"/>
    <n v="1"/>
    <x v="1"/>
    <d v="2023-02-09T13:06:02"/>
    <s v="运行"/>
    <s v=""/>
    <s v="结束"/>
    <n v="0"/>
    <x v="1"/>
  </r>
  <r>
    <n v="98364622"/>
    <s v="M050_Machine_ErrorCode"/>
    <s v="Bay58-1A MLB to MLB Carrier Screw 8x"/>
    <n v="1.33203934301736E+17"/>
    <x v="1351"/>
    <s v="P"/>
    <n v="1"/>
    <x v="1"/>
    <d v="2023-02-09T13:17:10"/>
    <s v="运行"/>
    <s v=""/>
    <s v="结束"/>
    <n v="0"/>
    <x v="1"/>
  </r>
  <r>
    <n v="98366438"/>
    <s v="M050_Machine_ErrorCode"/>
    <s v="Bay58-1A MLB to MLB Carrier Screw 8x"/>
    <n v="1.33203940993978E+17"/>
    <x v="1352"/>
    <s v="P"/>
    <n v="1"/>
    <x v="1"/>
    <d v="2023-02-09T13:28:19"/>
    <s v="运行"/>
    <s v=""/>
    <s v="结束"/>
    <n v="0"/>
    <x v="1"/>
  </r>
  <r>
    <n v="98366682"/>
    <s v="M050_Machine_ErrorCode"/>
    <s v="Bay58-3A MLB to MLB Carrier Screw 8x"/>
    <n v="1.33203942128052E+17"/>
    <x v="1353"/>
    <s v="P"/>
    <n v="1"/>
    <x v="1"/>
    <d v="2023-02-09T13:30:12"/>
    <s v="运行"/>
    <s v=""/>
    <s v="结束"/>
    <n v="0"/>
    <x v="1"/>
  </r>
  <r>
    <n v="98366885"/>
    <s v="M050_Machine_ErrorCode"/>
    <s v="Bay58-3A MLB to MLB Carrier Screw 8x"/>
    <n v="1.33203942770574E+17"/>
    <x v="1354"/>
    <s v="P"/>
    <n v="50010922020"/>
    <x v="12"/>
    <d v="2023-02-09T13:31:17"/>
    <s v="报警"/>
    <s v="开始"/>
    <s v=""/>
    <n v="0.26666666613891721"/>
    <x v="1"/>
  </r>
  <r>
    <n v="98366947"/>
    <s v="M050_Machine_ErrorCode"/>
    <s v="Bay58-3A MLB to MLB Carrier Screw 8x"/>
    <n v="1.3320394293604099E+17"/>
    <x v="1355"/>
    <s v="P"/>
    <n v="1"/>
    <x v="1"/>
    <d v="2023-02-09T13:31:33"/>
    <s v="运行"/>
    <s v=""/>
    <s v="结束"/>
    <n v="0"/>
    <x v="1"/>
  </r>
  <r>
    <n v="98366965"/>
    <s v="M050_Machine_ErrorCode"/>
    <s v="Bay58-3A MLB to MLB Carrier Screw 8x"/>
    <n v="1.3320394301377299E+17"/>
    <x v="1356"/>
    <s v="P"/>
    <n v="60070922002"/>
    <x v="3"/>
    <d v="2023-02-09T13:31:41"/>
    <s v="报警"/>
    <s v="开始"/>
    <s v=""/>
    <n v="6.6666671773418784E-2"/>
    <x v="1"/>
  </r>
  <r>
    <n v="98366987"/>
    <s v="M050_Machine_ErrorCode"/>
    <s v="Bay58-3A MLB to MLB Carrier Screw 8x"/>
    <n v="1.33203943050246E+17"/>
    <x v="1357"/>
    <s v="P"/>
    <n v="1"/>
    <x v="1"/>
    <d v="2023-02-09T13:31:45"/>
    <s v="运行"/>
    <s v=""/>
    <s v="结束"/>
    <n v="0"/>
    <x v="1"/>
  </r>
  <r>
    <n v="98366988"/>
    <s v="M050_Machine_ErrorCode"/>
    <s v="Bay58-3A MLB to MLB Carrier Screw 8x"/>
    <n v="1.3320394306621299E+17"/>
    <x v="1358"/>
    <s v="P"/>
    <n v="50010922020"/>
    <x v="12"/>
    <d v="2023-02-09T13:31:46"/>
    <s v="报警"/>
    <s v="开始"/>
    <s v=""/>
    <n v="3.333333064801991E-2"/>
    <x v="1"/>
  </r>
  <r>
    <n v="98367003"/>
    <s v="M050_Machine_ErrorCode"/>
    <s v="Bay58-3A MLB to MLB Carrier Screw 8x"/>
    <n v="1.33203943088454E+17"/>
    <x v="1359"/>
    <s v="P"/>
    <n v="1"/>
    <x v="1"/>
    <d v="2023-02-09T13:31:48"/>
    <s v="运行"/>
    <s v=""/>
    <s v="结束"/>
    <n v="0"/>
    <x v="1"/>
  </r>
  <r>
    <n v="98367004"/>
    <s v="M050_Machine_ErrorCode"/>
    <s v="Bay58-3A MLB to MLB Carrier Screw 8x"/>
    <n v="1.33203943109068E+17"/>
    <x v="1360"/>
    <s v="P"/>
    <n v="60070922002"/>
    <x v="3"/>
    <d v="2023-02-09T13:31:50"/>
    <s v="报警"/>
    <s v="开始"/>
    <s v=""/>
    <n v="1.183333337539807"/>
    <x v="1"/>
  </r>
  <r>
    <n v="98367162"/>
    <s v="M050_Machine_ErrorCode"/>
    <s v="Bay58-3A MLB to MLB Carrier Screw 8x"/>
    <n v="1.33203943819968E+17"/>
    <x v="1361"/>
    <s v="P"/>
    <n v="1"/>
    <x v="1"/>
    <d v="2023-02-09T13:33:01"/>
    <s v="运行"/>
    <s v=""/>
    <s v="结束"/>
    <n v="0"/>
    <x v="1"/>
  </r>
  <r>
    <n v="98367180"/>
    <s v="M050_Machine_ErrorCode"/>
    <s v="Bay58-3A MLB to MLB Carrier Screw 8x"/>
    <n v="1.332039438565E+17"/>
    <x v="1362"/>
    <s v="P"/>
    <n v="60070922002"/>
    <x v="3"/>
    <d v="2023-02-09T13:33:05"/>
    <s v="报警"/>
    <s v="开始"/>
    <s v=""/>
    <n v="6.6666671773418784E-2"/>
    <x v="1"/>
  </r>
  <r>
    <n v="98367182"/>
    <s v="M050_Machine_ErrorCode"/>
    <s v="Bay58-3A MLB to MLB Carrier Screw 8x"/>
    <n v="1.33203943898358E+17"/>
    <x v="1363"/>
    <s v="P"/>
    <n v="1"/>
    <x v="1"/>
    <d v="2023-02-09T13:33:09"/>
    <s v="运行"/>
    <s v=""/>
    <s v="结束"/>
    <n v="0"/>
    <x v="1"/>
  </r>
  <r>
    <n v="98367194"/>
    <s v="M050_Machine_ErrorCode"/>
    <s v="Bay58-3A MLB to MLB Carrier Screw 8x"/>
    <n v="1.3320394392953501E+17"/>
    <x v="1364"/>
    <s v="P"/>
    <n v="60070922002"/>
    <x v="3"/>
    <d v="2023-02-09T13:33:12"/>
    <s v="报警"/>
    <s v="开始"/>
    <s v=""/>
    <n v="0.98333333269692957"/>
    <x v="1"/>
  </r>
  <r>
    <n v="98367348"/>
    <s v="M050_Machine_ErrorCode"/>
    <s v="Bay58-3A MLB to MLB Carrier Screw 8x"/>
    <n v="1.3320394451731299E+17"/>
    <x v="1365"/>
    <s v="P"/>
    <n v="1"/>
    <x v="1"/>
    <d v="2023-02-09T13:34:11"/>
    <s v="运行"/>
    <s v=""/>
    <s v="结束"/>
    <n v="0"/>
    <x v="1"/>
  </r>
  <r>
    <n v="98367370"/>
    <s v="M050_Machine_ErrorCode"/>
    <s v="Bay58-3A MLB to MLB Carrier Screw 8x"/>
    <n v="1.3320394460479901E+17"/>
    <x v="1366"/>
    <s v="P"/>
    <n v="60070922002"/>
    <x v="3"/>
    <d v="2023-02-09T13:34:20"/>
    <s v="报警"/>
    <s v="开始"/>
    <s v=""/>
    <n v="5.0000001210719347E-2"/>
    <x v="1"/>
  </r>
  <r>
    <n v="98367373"/>
    <s v="M050_Machine_ErrorCode"/>
    <s v="Bay58-3A MLB to MLB Carrier Screw 8x"/>
    <n v="1.3320394463099901E+17"/>
    <x v="1367"/>
    <s v="P"/>
    <n v="1"/>
    <x v="1"/>
    <d v="2023-02-09T13:34:23"/>
    <s v="运行"/>
    <s v=""/>
    <s v="结束"/>
    <n v="0"/>
    <x v="1"/>
  </r>
  <r>
    <n v="98367374"/>
    <s v="M050_Machine_ErrorCode"/>
    <s v="Bay58-3A MLB to MLB Carrier Screw 8x"/>
    <n v="1.33203944636514E+17"/>
    <x v="1367"/>
    <s v="P"/>
    <n v="60070922002"/>
    <x v="3"/>
    <d v="2023-02-09T13:34:23"/>
    <s v="报警"/>
    <s v="开始"/>
    <s v=""/>
    <n v="3.333333064801991E-2"/>
    <x v="1"/>
  </r>
  <r>
    <n v="98367386"/>
    <s v="M050_Machine_ErrorCode"/>
    <s v="Bay58-3A MLB to MLB Carrier Screw 8x"/>
    <n v="1.33203944657518E+17"/>
    <x v="1368"/>
    <s v="P"/>
    <n v="1"/>
    <x v="1"/>
    <d v="2023-02-09T13:34:25"/>
    <s v="运行"/>
    <s v=""/>
    <s v="结束"/>
    <n v="0"/>
    <x v="1"/>
  </r>
  <r>
    <n v="98367387"/>
    <s v="M050_Machine_ErrorCode"/>
    <s v="Bay58-3A MLB to MLB Carrier Screw 8x"/>
    <n v="1.33203944678462E+17"/>
    <x v="1369"/>
    <s v="P"/>
    <n v="60070922002"/>
    <x v="3"/>
    <d v="2023-02-09T13:34:27"/>
    <s v="报警"/>
    <s v="开始"/>
    <s v=""/>
    <n v="0.93333333148621023"/>
    <x v="1"/>
  </r>
  <r>
    <n v="98367516"/>
    <s v="M050_Machine_ErrorCode"/>
    <s v="Bay58-3A MLB to MLB Carrier Screw 8x"/>
    <n v="1.3320394523008701E+17"/>
    <x v="1370"/>
    <s v="P"/>
    <n v="1"/>
    <x v="1"/>
    <d v="2023-02-09T13:35:23"/>
    <s v="运行"/>
    <s v=""/>
    <s v="结束"/>
    <n v="0"/>
    <x v="1"/>
  </r>
  <r>
    <n v="98368216"/>
    <s v="M050_Machine_ErrorCode"/>
    <s v="Bay58-1A MLB to MLB Carrier Screw 8x"/>
    <n v="1.33203947679504E+17"/>
    <x v="1371"/>
    <s v="P"/>
    <n v="1"/>
    <x v="1"/>
    <d v="2023-02-09T13:39:27"/>
    <s v="运行"/>
    <s v=""/>
    <s v="结束"/>
    <n v="0"/>
    <x v="1"/>
  </r>
  <r>
    <n v="98369793"/>
    <s v="M050_Machine_ErrorCode"/>
    <s v="Bay58-1A MLB to MLB Carrier Screw 8x"/>
    <n v="1.33203954364198E+17"/>
    <x v="1372"/>
    <s v="P"/>
    <n v="1"/>
    <x v="1"/>
    <d v="2023-02-09T13:50:36"/>
    <s v="运行"/>
    <s v=""/>
    <s v="结束"/>
    <n v="0"/>
    <x v="1"/>
  </r>
  <r>
    <n v="98371197"/>
    <s v="M050_Machine_ErrorCode"/>
    <s v="Bay58-1A MLB to MLB Carrier Screw 8x"/>
    <n v="1.33203961045348E+17"/>
    <x v="1373"/>
    <s v="P"/>
    <n v="1"/>
    <x v="1"/>
    <d v="2023-02-09T14:01:44"/>
    <s v="运行"/>
    <s v=""/>
    <s v="结束"/>
    <n v="0"/>
    <x v="1"/>
  </r>
  <r>
    <n v="98372574"/>
    <s v="M050_Machine_ErrorCode"/>
    <s v="Bay58-1A MLB to MLB Carrier Screw 8x"/>
    <n v="1.3320396772500899E+17"/>
    <x v="1374"/>
    <s v="P"/>
    <n v="1"/>
    <x v="1"/>
    <d v="2023-02-09T14:12:52"/>
    <s v="运行"/>
    <s v=""/>
    <s v="结束"/>
    <n v="0"/>
    <x v="1"/>
  </r>
  <r>
    <n v="98372580"/>
    <s v="M050_Machine_ErrorCode"/>
    <s v="Bay58-3A MLB to MLB Carrier Screw 8x"/>
    <n v="1.3320396777883299E+17"/>
    <x v="1375"/>
    <s v="P"/>
    <n v="60070922002"/>
    <x v="3"/>
    <d v="2023-02-09T14:12:57"/>
    <s v="报警"/>
    <s v="开始"/>
    <s v=""/>
    <n v="3.333333064801991E-2"/>
    <x v="1"/>
  </r>
  <r>
    <n v="98372582"/>
    <s v="M050_Machine_ErrorCode"/>
    <s v="Bay58-3A MLB to MLB Carrier Screw 8x"/>
    <n v="1.3320396779984701E+17"/>
    <x v="1376"/>
    <s v="P"/>
    <n v="1"/>
    <x v="1"/>
    <d v="2023-02-09T14:12:59"/>
    <s v="运行"/>
    <s v=""/>
    <s v="结束"/>
    <n v="0"/>
    <x v="1"/>
  </r>
  <r>
    <n v="98372583"/>
    <s v="M050_Machine_ErrorCode"/>
    <s v="Bay58-3A MLB to MLB Carrier Screw 8x"/>
    <n v="1.33203967805352E+17"/>
    <x v="1377"/>
    <s v="P"/>
    <n v="60070922002"/>
    <x v="3"/>
    <d v="2023-02-09T14:13:00"/>
    <s v="报警"/>
    <s v="开始"/>
    <s v=""/>
    <n v="5.0000001210719347E-2"/>
    <x v="1"/>
  </r>
  <r>
    <n v="98372602"/>
    <s v="M050_Machine_ErrorCode"/>
    <s v="Bay58-3A MLB to MLB Carrier Screw 8x"/>
    <n v="1.3320396783655901E+17"/>
    <x v="1378"/>
    <s v="P"/>
    <n v="1"/>
    <x v="1"/>
    <d v="2023-02-09T14:13:03"/>
    <s v="运行"/>
    <s v=""/>
    <s v="结束"/>
    <n v="0"/>
    <x v="1"/>
  </r>
  <r>
    <n v="98372603"/>
    <s v="M050_Machine_ErrorCode"/>
    <s v="Bay58-3A MLB to MLB Carrier Screw 8x"/>
    <n v="1.3320396784719E+17"/>
    <x v="1379"/>
    <s v="P"/>
    <n v="60070922002"/>
    <x v="3"/>
    <d v="2023-02-09T14:13:04"/>
    <s v="报警"/>
    <s v="开始"/>
    <s v=""/>
    <n v="0.25000000605359674"/>
    <x v="1"/>
  </r>
  <r>
    <n v="98372634"/>
    <s v="M050_Machine_ErrorCode"/>
    <s v="Bay58-3A MLB to MLB Carrier Screw 8x"/>
    <n v="1.3320396799169901E+17"/>
    <x v="1380"/>
    <s v="P"/>
    <n v="1"/>
    <x v="1"/>
    <d v="2023-02-09T14:13:19"/>
    <s v="运行"/>
    <s v=""/>
    <s v="结束"/>
    <n v="0"/>
    <x v="1"/>
  </r>
  <r>
    <n v="98372635"/>
    <s v="M050_Machine_ErrorCode"/>
    <s v="Bay58-3A MLB to MLB Carrier Screw 8x"/>
    <n v="1.3320396804332099E+17"/>
    <x v="1381"/>
    <s v="P"/>
    <n v="60070922002"/>
    <x v="3"/>
    <d v="2023-02-09T14:13:24"/>
    <s v="报警"/>
    <s v="开始"/>
    <s v=""/>
    <n v="0.21666666492819786"/>
    <x v="1"/>
  </r>
  <r>
    <n v="98372671"/>
    <s v="M050_Machine_ErrorCode"/>
    <s v="Bay58-3A MLB to MLB Carrier Screw 8x"/>
    <n v="1.33203968177532E+17"/>
    <x v="1382"/>
    <s v="P"/>
    <n v="1"/>
    <x v="1"/>
    <d v="2023-02-09T14:13:37"/>
    <s v="运行"/>
    <s v=""/>
    <s v="结束"/>
    <n v="0"/>
    <x v="1"/>
  </r>
  <r>
    <n v="98372681"/>
    <s v="M050_Machine_ErrorCode"/>
    <s v="Bay58-3A MLB to MLB Carrier Screw 8x"/>
    <n v="1.33203968203582E+17"/>
    <x v="1383"/>
    <s v="P"/>
    <n v="60070922002"/>
    <x v="3"/>
    <d v="2023-02-09T14:13:40"/>
    <s v="报警"/>
    <s v="开始"/>
    <s v=""/>
    <n v="0.95000000204890966"/>
    <x v="1"/>
  </r>
  <r>
    <n v="98372775"/>
    <s v="M050_Machine_ErrorCode"/>
    <s v="Bay58-3A MLB to MLB Carrier Screw 8x"/>
    <n v="1.33203968775672E+17"/>
    <x v="1384"/>
    <s v="P"/>
    <n v="1"/>
    <x v="1"/>
    <d v="2023-02-09T14:14:37"/>
    <s v="运行"/>
    <s v=""/>
    <s v="结束"/>
    <n v="0"/>
    <x v="1"/>
  </r>
  <r>
    <n v="98372779"/>
    <s v="M050_Machine_ErrorCode"/>
    <s v="Bay58-3A MLB to MLB Carrier Screw 8x"/>
    <n v="1.33203968842952E+17"/>
    <x v="1385"/>
    <s v="P"/>
    <n v="60070922002"/>
    <x v="3"/>
    <d v="2023-02-09T14:14:44"/>
    <s v="报警"/>
    <s v="开始"/>
    <s v=""/>
    <n v="1.5999999968335032"/>
    <x v="1"/>
  </r>
  <r>
    <n v="98372912"/>
    <s v="M050_Machine_ErrorCode"/>
    <s v="Bay58-3A MLB to MLB Carrier Screw 8x"/>
    <n v="1.33203969809976E+17"/>
    <x v="1386"/>
    <s v="P"/>
    <n v="1"/>
    <x v="1"/>
    <d v="2023-02-09T14:16:20"/>
    <s v="运行"/>
    <s v=""/>
    <s v="结束"/>
    <n v="0"/>
    <x v="1"/>
  </r>
  <r>
    <n v="98373686"/>
    <s v="M050_Machine_ErrorCode"/>
    <s v="Bay58-1A MLB to MLB Carrier Screw 8x"/>
    <n v="1.3320397440541501E+17"/>
    <x v="1387"/>
    <s v="P"/>
    <n v="1"/>
    <x v="1"/>
    <d v="2023-02-09T14:24:00"/>
    <s v="运行"/>
    <s v=""/>
    <s v="结束"/>
    <n v="0"/>
    <x v="1"/>
  </r>
  <r>
    <n v="98374345"/>
    <s v="M050_Machine_ErrorCode"/>
    <s v="Bay58-3A MLB to MLB Carrier Screw 8x"/>
    <n v="1.33203977246084E+17"/>
    <x v="1388"/>
    <s v="P"/>
    <n v="60030922002"/>
    <x v="4"/>
    <d v="2023-02-09T14:28:44"/>
    <s v="提醒"/>
    <s v="开始"/>
    <s v=""/>
    <n v="1.333333330694586"/>
    <x v="1"/>
  </r>
  <r>
    <n v="98374539"/>
    <s v="M050_Machine_ErrorCode"/>
    <s v="Bay58-3A MLB to MLB Carrier Screw 8x"/>
    <n v="1.3320397804429901E+17"/>
    <x v="1389"/>
    <s v="P"/>
    <n v="1"/>
    <x v="1"/>
    <d v="2023-02-09T14:30:04"/>
    <s v="运行"/>
    <s v=""/>
    <s v="结束"/>
    <n v="0"/>
    <x v="1"/>
  </r>
  <r>
    <n v="98374635"/>
    <s v="M050_Machine_ErrorCode"/>
    <s v="Bay58-3A MLB to MLB Carrier Screw 8x"/>
    <n v="1.3320397846688899E+17"/>
    <x v="1390"/>
    <s v="P"/>
    <n v="60070922002"/>
    <x v="3"/>
    <d v="2023-02-09T14:30:46"/>
    <s v="报警"/>
    <s v="开始"/>
    <s v=""/>
    <n v="4.3833333312068135"/>
    <x v="1"/>
  </r>
  <r>
    <n v="98375129"/>
    <s v="M050_Machine_ErrorCode"/>
    <s v="Bay58-1A MLB to MLB Carrier Screw 8x"/>
    <n v="1.3320398109256E+17"/>
    <x v="1391"/>
    <s v="P"/>
    <n v="1"/>
    <x v="1"/>
    <d v="2023-02-09T14:35:09"/>
    <s v="运行"/>
    <s v=""/>
    <s v="结束"/>
    <n v="0"/>
    <x v="1"/>
  </r>
  <r>
    <n v="98375610"/>
    <s v="M050_Machine_ErrorCode"/>
    <s v="Bay58-3A MLB to MLB Carrier Screw 8x"/>
    <n v="1.3320398328245901E+17"/>
    <x v="1392"/>
    <s v="P"/>
    <n v="1"/>
    <x v="1"/>
    <d v="2023-02-09T14:38:48"/>
    <s v="运行"/>
    <s v=""/>
    <s v="结束"/>
    <n v="0"/>
    <x v="1"/>
  </r>
  <r>
    <n v="98376245"/>
    <s v="M050_Machine_ErrorCode"/>
    <s v="Bay58-1A MLB to MLB Carrier Screw 8x"/>
    <n v="1.3320398777816701E+17"/>
    <x v="1393"/>
    <s v="P"/>
    <n v="1"/>
    <x v="1"/>
    <d v="2023-02-09T14:46:17"/>
    <s v="运行"/>
    <s v=""/>
    <s v="结束"/>
    <n v="0"/>
    <x v="1"/>
  </r>
  <r>
    <n v="98377067"/>
    <s v="M050_Machine_ErrorCode"/>
    <s v="Bay58-1A MLB to MLB Carrier Screw 8x"/>
    <n v="1.33203992086006E+17"/>
    <x v="1394"/>
    <s v="P"/>
    <n v="60070922002"/>
    <x v="3"/>
    <d v="2023-02-09T14:53:28"/>
    <s v="报警"/>
    <s v="开始"/>
    <s v=""/>
    <n v="0.16666666371747851"/>
    <x v="1"/>
  </r>
  <r>
    <n v="98377090"/>
    <s v="M050_Machine_ErrorCode"/>
    <s v="Bay58-1A MLB to MLB Carrier Screw 8x"/>
    <n v="1.3320399218754499E+17"/>
    <x v="1395"/>
    <s v="P"/>
    <n v="1"/>
    <x v="1"/>
    <d v="2023-02-09T14:53:38"/>
    <s v="运行"/>
    <s v=""/>
    <s v="结束"/>
    <n v="0"/>
    <x v="1"/>
  </r>
  <r>
    <n v="98377358"/>
    <s v="M050_Machine_ErrorCode"/>
    <s v="Bay58-1A MLB to MLB Carrier Screw 8x"/>
    <n v="1.33203993430748E+17"/>
    <x v="1396"/>
    <s v="P"/>
    <n v="60070922002"/>
    <x v="3"/>
    <d v="2023-02-09T14:55:43"/>
    <s v="报警"/>
    <s v="开始"/>
    <s v=""/>
    <n v="0.1333333330694586"/>
    <x v="1"/>
  </r>
  <r>
    <n v="98377374"/>
    <s v="M050_Machine_ErrorCode"/>
    <s v="Bay58-1A MLB to MLB Carrier Screw 8x"/>
    <n v="1.3320399351200099E+17"/>
    <x v="1397"/>
    <s v="P"/>
    <n v="1"/>
    <x v="1"/>
    <d v="2023-02-09T14:55:51"/>
    <s v="运行"/>
    <s v=""/>
    <s v="结束"/>
    <n v="0"/>
    <x v="1"/>
  </r>
  <r>
    <n v="98378988"/>
    <s v="M050_Machine_ErrorCode"/>
    <s v="Bay58-1A MLB to MLB Carrier Screw 8x"/>
    <n v="1.3320400019166E+17"/>
    <x v="1398"/>
    <s v="P"/>
    <n v="1"/>
    <x v="1"/>
    <d v="2023-02-09T15:06:59"/>
    <s v="运行"/>
    <s v=""/>
    <s v="结束"/>
    <n v="0"/>
    <x v="1"/>
  </r>
  <r>
    <n v="98380600"/>
    <s v="M050_Machine_ErrorCode"/>
    <s v="Bay58-1A MLB to MLB Carrier Screw 8x"/>
    <n v="1.3320400687432899E+17"/>
    <x v="1399"/>
    <s v="P"/>
    <n v="1"/>
    <x v="1"/>
    <d v="2023-02-09T15:18:07"/>
    <s v="运行"/>
    <s v=""/>
    <s v="结束"/>
    <n v="0"/>
    <x v="1"/>
  </r>
  <r>
    <n v="98381994"/>
    <s v="M050_Machine_ErrorCode"/>
    <s v="Bay58-1A MLB to MLB Carrier Screw 8x"/>
    <n v="1.3320401355884099E+17"/>
    <x v="1400"/>
    <s v="P"/>
    <n v="1"/>
    <x v="1"/>
    <d v="2023-02-09T15:29:15"/>
    <s v="运行"/>
    <s v=""/>
    <s v="结束"/>
    <n v="0"/>
    <x v="1"/>
  </r>
  <r>
    <n v="98384270"/>
    <s v="M050_Machine_ErrorCode"/>
    <s v="Bay58-1A MLB to MLB Carrier Screw 8x"/>
    <n v="1.3320402171780701E+17"/>
    <x v="1401"/>
    <s v="P"/>
    <n v="1"/>
    <x v="1"/>
    <d v="2023-02-09T15:42:51"/>
    <s v="运行"/>
    <s v=""/>
    <s v="结束"/>
    <n v="0"/>
    <x v="1"/>
  </r>
  <r>
    <n v="98385917"/>
    <s v="M050_Machine_ErrorCode"/>
    <s v="Bay58-1A MLB to MLB Carrier Screw 8x"/>
    <n v="1.3320402638707501E+17"/>
    <x v="1402"/>
    <s v="P"/>
    <n v="60070922002"/>
    <x v="3"/>
    <d v="2023-02-09T15:50:38"/>
    <s v="报警"/>
    <s v="开始"/>
    <s v=""/>
    <n v="1.4000000024680048"/>
    <x v="1"/>
  </r>
  <r>
    <n v="98386252"/>
    <s v="M050_Machine_ErrorCode"/>
    <s v="Bay58-1A MLB to MLB Carrier Screw 8x"/>
    <n v="1.3320402722465901E+17"/>
    <x v="1403"/>
    <s v="P"/>
    <n v="1"/>
    <x v="1"/>
    <d v="2023-02-09T15:52:02"/>
    <s v="运行"/>
    <s v=""/>
    <s v="结束"/>
    <n v="0"/>
    <x v="1"/>
  </r>
  <r>
    <n v="98386839"/>
    <s v="M050_Machine_ErrorCode"/>
    <s v="Bay58-1A MLB to MLB Carrier Screw 8x"/>
    <n v="1.3320402881857501E+17"/>
    <x v="1404"/>
    <s v="P"/>
    <n v="50010922003"/>
    <x v="18"/>
    <d v="2023-02-09T15:54:41"/>
    <s v="报警"/>
    <s v="开始"/>
    <s v=""/>
    <n v="1.4999999944120646"/>
    <x v="1"/>
  </r>
  <r>
    <n v="98387174"/>
    <s v="M050_Machine_ErrorCode"/>
    <s v="Bay58-1A MLB to MLB Carrier Screw 8x"/>
    <n v="1.33204029718334E+17"/>
    <x v="1405"/>
    <s v="P"/>
    <n v="1"/>
    <x v="1"/>
    <d v="2023-02-09T15:56:11"/>
    <s v="运行"/>
    <s v=""/>
    <s v="结束"/>
    <n v="0"/>
    <x v="1"/>
  </r>
  <r>
    <n v="98388103"/>
    <s v="M050_Machine_ErrorCode"/>
    <s v="Bay58-1A MLB to MLB Carrier Screw 8x"/>
    <n v="1.3320403356308099E+17"/>
    <x v="1406"/>
    <s v="P"/>
    <n v="60070922002"/>
    <x v="3"/>
    <d v="2023-02-09T16:02:36"/>
    <s v="报警"/>
    <s v="开始"/>
    <s v=""/>
    <n v="0.20000000484287739"/>
    <x v="1"/>
  </r>
  <r>
    <n v="98388122"/>
    <s v="M050_Machine_ErrorCode"/>
    <s v="Bay58-1A MLB to MLB Carrier Screw 8x"/>
    <n v="1.3320403368957299E+17"/>
    <x v="1407"/>
    <s v="P"/>
    <n v="1"/>
    <x v="1"/>
    <d v="2023-02-09T16:02:48"/>
    <s v="运行"/>
    <s v=""/>
    <s v="结束"/>
    <n v="0"/>
    <x v="1"/>
  </r>
  <r>
    <n v="98388596"/>
    <s v="M050_Machine_ErrorCode"/>
    <s v="Bay58-1A MLB to MLB Carrier Screw 8x"/>
    <n v="1.3320404037668301E+17"/>
    <x v="1408"/>
    <s v="P"/>
    <n v="1"/>
    <x v="1"/>
    <d v="2023-02-09T16:13:57"/>
    <s v="运行"/>
    <s v=""/>
    <s v="结束"/>
    <n v="0"/>
    <x v="1"/>
  </r>
  <r>
    <n v="98388917"/>
    <s v="M050_Machine_ErrorCode"/>
    <s v="Bay58-1A MLB to MLB Carrier Screw 8x"/>
    <n v="1.3320405584517699E+17"/>
    <x v="1409"/>
    <s v="P"/>
    <n v="1"/>
    <x v="1"/>
    <d v="2023-02-09T16:39:44"/>
    <s v="运行"/>
    <s v=""/>
    <s v="结束"/>
    <n v="0"/>
    <x v="1"/>
  </r>
  <r>
    <n v="98389716"/>
    <s v="M050_Machine_ErrorCode"/>
    <s v="Bay58-1A MLB to MLB Carrier Screw 8x"/>
    <n v="1.33204062527106E+17"/>
    <x v="1410"/>
    <s v="P"/>
    <n v="1"/>
    <x v="1"/>
    <d v="2023-02-09T16:50:52"/>
    <s v="运行"/>
    <s v=""/>
    <s v="结束"/>
    <n v="0"/>
    <x v="1"/>
  </r>
  <r>
    <n v="98390699"/>
    <s v="M050_Machine_ErrorCode"/>
    <s v="Bay58-1A MLB to MLB Carrier Screw 8x"/>
    <n v="1.3320406920273299E+17"/>
    <x v="1411"/>
    <s v="P"/>
    <n v="1"/>
    <x v="1"/>
    <d v="2023-02-09T17:02:00"/>
    <s v="运行"/>
    <s v=""/>
    <s v="结束"/>
    <n v="0"/>
    <x v="1"/>
  </r>
  <r>
    <n v="98392111"/>
    <s v="M050_Machine_ErrorCode"/>
    <s v="Bay58-1A MLB to MLB Carrier Screw 8x"/>
    <n v="1.33204075885454E+17"/>
    <x v="1412"/>
    <s v="P"/>
    <n v="1"/>
    <x v="1"/>
    <d v="2023-02-09T17:13:08"/>
    <s v="运行"/>
    <s v=""/>
    <s v="结束"/>
    <n v="0"/>
    <x v="1"/>
  </r>
  <r>
    <n v="98392251"/>
    <s v="M050_Machine_ErrorCode"/>
    <s v="Bay58-1A MLB to MLB Carrier Screw 8x"/>
    <n v="1.33204076576744E+17"/>
    <x v="1413"/>
    <s v="P"/>
    <n v="80010922003"/>
    <x v="6"/>
    <d v="2023-02-09T17:14:17"/>
    <s v="报警"/>
    <s v="开始"/>
    <s v=""/>
    <n v="0.71666666655801237"/>
    <x v="1"/>
  </r>
  <r>
    <n v="98392335"/>
    <s v="M050_Machine_ErrorCode"/>
    <s v="Bay58-1A MLB to MLB Carrier Screw 8x"/>
    <n v="1.3320407700041699E+17"/>
    <x v="1414"/>
    <s v="P"/>
    <n v="1"/>
    <x v="1"/>
    <d v="2023-02-09T17:15:00"/>
    <s v="运行"/>
    <s v=""/>
    <s v="结束"/>
    <n v="0"/>
    <x v="1"/>
  </r>
  <r>
    <n v="98392346"/>
    <s v="M050_Machine_ErrorCode"/>
    <s v="Bay58-1A MLB to MLB Carrier Screw 8x"/>
    <n v="1.33204077059978E+17"/>
    <x v="1415"/>
    <s v="P"/>
    <n v="60070922002"/>
    <x v="3"/>
    <d v="2023-02-09T17:15:06"/>
    <s v="报警"/>
    <s v="开始"/>
    <s v=""/>
    <n v="0.11666666250675917"/>
    <x v="1"/>
  </r>
  <r>
    <n v="98392360"/>
    <s v="M050_Machine_ErrorCode"/>
    <s v="Bay58-1A MLB to MLB Carrier Screw 8x"/>
    <n v="1.33204077133922E+17"/>
    <x v="1416"/>
    <s v="P"/>
    <n v="1"/>
    <x v="1"/>
    <d v="2023-02-09T17:15:13"/>
    <s v="运行"/>
    <s v=""/>
    <s v="结束"/>
    <n v="0"/>
    <x v="1"/>
  </r>
  <r>
    <n v="98392372"/>
    <s v="M050_Machine_ErrorCode"/>
    <s v="Bay58-1A MLB to MLB Carrier Screw 8x"/>
    <n v="1.33204077169028E+17"/>
    <x v="1417"/>
    <s v="P"/>
    <n v="50010922020"/>
    <x v="12"/>
    <d v="2023-02-09T17:15:16"/>
    <s v="报警"/>
    <s v="开始"/>
    <s v=""/>
    <n v="0.11666666250675917"/>
    <x v="1"/>
  </r>
  <r>
    <n v="98392384"/>
    <s v="M050_Machine_ErrorCode"/>
    <s v="Bay58-1A MLB to MLB Carrier Screw 8x"/>
    <n v="1.3320407723594E+17"/>
    <x v="1418"/>
    <s v="P"/>
    <n v="1"/>
    <x v="1"/>
    <d v="2023-02-09T17:15:23"/>
    <s v="运行"/>
    <s v=""/>
    <s v="结束"/>
    <n v="0"/>
    <x v="1"/>
  </r>
  <r>
    <n v="98392399"/>
    <s v="M050_Machine_ErrorCode"/>
    <s v="Bay58-1A MLB to MLB Carrier Screw 8x"/>
    <n v="1.3320407732293901E+17"/>
    <x v="1419"/>
    <s v="P"/>
    <n v="50010922020"/>
    <x v="12"/>
    <d v="2023-02-09T17:15:32"/>
    <s v="报警"/>
    <s v="开始"/>
    <s v=""/>
    <n v="0.15000000363215804"/>
    <x v="1"/>
  </r>
  <r>
    <n v="98392427"/>
    <s v="M050_Machine_ErrorCode"/>
    <s v="Bay58-1A MLB to MLB Carrier Screw 8x"/>
    <n v="1.33204077413966E+17"/>
    <x v="1420"/>
    <s v="P"/>
    <n v="1"/>
    <x v="1"/>
    <d v="2023-02-09T17:15:41"/>
    <s v="运行"/>
    <s v=""/>
    <s v="结束"/>
    <n v="0"/>
    <x v="1"/>
  </r>
  <r>
    <n v="98392493"/>
    <s v="M050_Machine_ErrorCode"/>
    <s v="Bay58-1A MLB to MLB Carrier Screw 8x"/>
    <n v="1.3320407775202701E+17"/>
    <x v="1421"/>
    <s v="P"/>
    <n v="60070922002"/>
    <x v="3"/>
    <d v="2023-02-09T17:16:15"/>
    <s v="报警"/>
    <s v="开始"/>
    <s v=""/>
    <n v="0.8333333395421505"/>
    <x v="1"/>
  </r>
  <r>
    <n v="98392596"/>
    <s v="M050_Machine_ErrorCode"/>
    <s v="Bay58-1A MLB to MLB Carrier Screw 8x"/>
    <n v="1.3320407825760099E+17"/>
    <x v="1422"/>
    <s v="P"/>
    <n v="1"/>
    <x v="1"/>
    <d v="2023-02-09T17:17:05"/>
    <s v="运行"/>
    <s v=""/>
    <s v="结束"/>
    <n v="0"/>
    <x v="1"/>
  </r>
  <r>
    <n v="98393754"/>
    <s v="M050_Machine_ErrorCode"/>
    <s v="Bay58-1A MLB to MLB Carrier Screw 8x"/>
    <n v="1.3320408382960099E+17"/>
    <x v="1423"/>
    <s v="P"/>
    <n v="60030922003"/>
    <x v="10"/>
    <d v="2023-02-09T17:26:22"/>
    <s v="提醒"/>
    <s v="开始"/>
    <s v=""/>
    <n v="0.1333333330694586"/>
    <x v="1"/>
  </r>
  <r>
    <n v="98393781"/>
    <s v="M050_Machine_ErrorCode"/>
    <s v="Bay58-1A MLB to MLB Carrier Screw 8x"/>
    <n v="1.3320408390335501E+17"/>
    <x v="1424"/>
    <s v="P"/>
    <n v="1"/>
    <x v="1"/>
    <d v="2023-02-09T17:26:30"/>
    <s v="运行"/>
    <s v=""/>
    <s v="结束"/>
    <n v="0"/>
    <x v="1"/>
  </r>
  <r>
    <n v="98395586"/>
    <s v="M050_Machine_ErrorCode"/>
    <s v="Bay58-1A MLB to MLB Carrier Screw 8x"/>
    <n v="1.3320409057573101E+17"/>
    <x v="1425"/>
    <s v="P"/>
    <n v="1"/>
    <x v="1"/>
    <d v="2023-02-09T17:37:37"/>
    <s v="运行"/>
    <s v=""/>
    <s v="结束"/>
    <n v="0"/>
    <x v="1"/>
  </r>
  <r>
    <n v="98395712"/>
    <s v="M050_Machine_ErrorCode"/>
    <s v="Bay58-1A MLB to MLB Carrier Screw 8x"/>
    <n v="1.33204090864352E+17"/>
    <x v="1426"/>
    <s v="P"/>
    <n v="1"/>
    <x v="1"/>
    <d v="2023-02-09T17:38:06"/>
    <s v="运行"/>
    <s v=""/>
    <s v="结束"/>
    <n v="0"/>
    <x v="1"/>
  </r>
  <r>
    <n v="98396248"/>
    <s v="M050_Machine_ErrorCode"/>
    <s v="Bay58-1A MLB to MLB Carrier Screw 8x"/>
    <n v="1.33204092813768E+17"/>
    <x v="1427"/>
    <s v="P"/>
    <n v="80010922003"/>
    <x v="6"/>
    <d v="2023-02-09T17:41:21"/>
    <s v="报警"/>
    <s v="开始"/>
    <s v=""/>
    <n v="0.3666666685603559"/>
    <x v="1"/>
  </r>
  <r>
    <n v="98396329"/>
    <s v="M050_Machine_ErrorCode"/>
    <s v="Bay58-1A MLB to MLB Carrier Screw 8x"/>
    <n v="1.3320409303558701E+17"/>
    <x v="1428"/>
    <s v="P"/>
    <n v="1"/>
    <x v="1"/>
    <d v="2023-02-09T17:41:43"/>
    <s v="运行"/>
    <s v=""/>
    <s v="结束"/>
    <n v="0"/>
    <x v="1"/>
  </r>
  <r>
    <n v="98397870"/>
    <s v="M050_Machine_ErrorCode"/>
    <s v="Bay58-1A MLB to MLB Carrier Screw 8x"/>
    <n v="1.332040997214E+17"/>
    <x v="1429"/>
    <s v="P"/>
    <n v="1"/>
    <x v="1"/>
    <d v="2023-02-09T17:52:52"/>
    <s v="运行"/>
    <s v=""/>
    <s v="结束"/>
    <n v="0"/>
    <x v="1"/>
  </r>
  <r>
    <n v="98398038"/>
    <s v="M050_Machine_ErrorCode"/>
    <s v="Bay58-1A MLB to MLB Carrier Screw 8x"/>
    <n v="1.33204100475542E+17"/>
    <x v="1430"/>
    <s v="P"/>
    <n v="80010922003"/>
    <x v="6"/>
    <d v="2023-02-09T17:54:07"/>
    <s v="报警"/>
    <s v="开始"/>
    <s v=""/>
    <n v="0.15000000363215804"/>
    <x v="1"/>
  </r>
  <r>
    <n v="98398063"/>
    <s v="M050_Machine_ErrorCode"/>
    <s v="Bay58-1A MLB to MLB Carrier Screw 8x"/>
    <n v="1.3320410056516301E+17"/>
    <x v="1431"/>
    <s v="P"/>
    <n v="1"/>
    <x v="1"/>
    <d v="2023-02-09T17:54:16"/>
    <s v="运行"/>
    <s v=""/>
    <s v="结束"/>
    <n v="0"/>
    <x v="1"/>
  </r>
  <r>
    <n v="98398085"/>
    <s v="M050_Machine_ErrorCode"/>
    <s v="Bay58-1A MLB to MLB Carrier Screw 8x"/>
    <n v="1.3320410069588499E+17"/>
    <x v="1432"/>
    <s v="P"/>
    <n v="50010922020"/>
    <x v="12"/>
    <d v="2023-02-09T17:54:29"/>
    <s v="报警"/>
    <s v="开始"/>
    <s v=""/>
    <n v="0.1333333330694586"/>
    <x v="1"/>
  </r>
  <r>
    <n v="98398105"/>
    <s v="M050_Machine_ErrorCode"/>
    <s v="Bay58-1A MLB to MLB Carrier Screw 8x"/>
    <n v="1.33204100771842E+17"/>
    <x v="1433"/>
    <s v="P"/>
    <n v="1"/>
    <x v="1"/>
    <d v="2023-02-09T17:54:37"/>
    <s v="运行"/>
    <s v=""/>
    <s v="结束"/>
    <n v="0"/>
    <x v="1"/>
  </r>
  <r>
    <n v="98398120"/>
    <s v="M050_Machine_ErrorCode"/>
    <s v="Bay58-1A MLB to MLB Carrier Screw 8x"/>
    <n v="1.33204100824352E+17"/>
    <x v="1434"/>
    <s v="P"/>
    <n v="60070922002"/>
    <x v="3"/>
    <d v="2023-02-09T17:54:42"/>
    <s v="报警"/>
    <s v="开始"/>
    <s v=""/>
    <n v="0.2333333354908973"/>
    <x v="1"/>
  </r>
  <r>
    <n v="98398139"/>
    <s v="M050_Machine_ErrorCode"/>
    <s v="Bay58-1A MLB to MLB Carrier Screw 8x"/>
    <n v="1.3320410096041E+17"/>
    <x v="1435"/>
    <s v="P"/>
    <n v="1"/>
    <x v="1"/>
    <d v="2023-02-09T17:54:56"/>
    <s v="运行"/>
    <s v=""/>
    <s v="结束"/>
    <n v="0"/>
    <x v="1"/>
  </r>
  <r>
    <n v="98398304"/>
    <s v="M050_Machine_ErrorCode"/>
    <s v="Bay58-1A MLB to MLB Carrier Screw 8x"/>
    <n v="1.33204101903298E+17"/>
    <x v="1436"/>
    <s v="P"/>
    <n v="80010922003"/>
    <x v="6"/>
    <d v="2023-02-09T17:56:30"/>
    <s v="报警"/>
    <s v="开始"/>
    <s v=""/>
    <n v="0.2333333354908973"/>
    <x v="1"/>
  </r>
  <r>
    <n v="98398344"/>
    <s v="M050_Machine_ErrorCode"/>
    <s v="Bay58-1A MLB to MLB Carrier Screw 8x"/>
    <n v="1.3320410204043299E+17"/>
    <x v="1437"/>
    <s v="P"/>
    <n v="1"/>
    <x v="1"/>
    <d v="2023-02-09T17:56:44"/>
    <s v="运行"/>
    <s v=""/>
    <s v="结束"/>
    <n v="0"/>
    <x v="1"/>
  </r>
  <r>
    <n v="98399444"/>
    <s v="M050_Machine_ErrorCode"/>
    <s v="Bay58-1A MLB to MLB Carrier Screw 8x"/>
    <n v="1.33204108720556E+17"/>
    <x v="1438"/>
    <s v="P"/>
    <n v="1"/>
    <x v="1"/>
    <d v="2023-02-09T18:07:52"/>
    <s v="运行"/>
    <s v=""/>
    <s v="结束"/>
    <n v="0"/>
    <x v="1"/>
  </r>
  <r>
    <n v="98399521"/>
    <s v="M050_Machine_ErrorCode"/>
    <s v="Bay58-1A MLB to MLB Carrier Screw 8x"/>
    <n v="1.33204109245996E+17"/>
    <x v="1439"/>
    <s v="P"/>
    <n v="60030922003"/>
    <x v="10"/>
    <d v="2023-02-09T18:08:44"/>
    <s v="提醒"/>
    <s v="开始"/>
    <s v=""/>
    <n v="0.2333333354908973"/>
    <x v="1"/>
  </r>
  <r>
    <n v="98399542"/>
    <s v="M050_Machine_ErrorCode"/>
    <s v="Bay58-1A MLB to MLB Carrier Screw 8x"/>
    <n v="1.33204109389932E+17"/>
    <x v="1440"/>
    <s v="P"/>
    <n v="1"/>
    <x v="1"/>
    <d v="2023-02-09T18:08:58"/>
    <s v="运行"/>
    <s v=""/>
    <s v="结束"/>
    <n v="0"/>
    <x v="1"/>
  </r>
  <r>
    <n v="98400693"/>
    <s v="M050_Machine_ErrorCode"/>
    <s v="Bay58-1A MLB to MLB Carrier Screw 8x"/>
    <n v="1.3320411485823101E+17"/>
    <x v="1441"/>
    <s v="P"/>
    <n v="80010922003"/>
    <x v="6"/>
    <d v="2023-02-09T18:18:05"/>
    <s v="报警"/>
    <s v="开始"/>
    <s v=""/>
    <n v="0.23333332501351833"/>
    <x v="1"/>
  </r>
  <r>
    <n v="98400736"/>
    <s v="M050_Machine_ErrorCode"/>
    <s v="Bay58-1A MLB to MLB Carrier Screw 8x"/>
    <n v="1.33204114995674E+17"/>
    <x v="1442"/>
    <s v="P"/>
    <n v="1"/>
    <x v="1"/>
    <d v="2023-02-09T18:18:19"/>
    <s v="运行"/>
    <s v=""/>
    <s v="结束"/>
    <n v="0"/>
    <x v="1"/>
  </r>
  <r>
    <n v="98400794"/>
    <s v="M050_Machine_ErrorCode"/>
    <s v="Bay58-1A MLB to MLB Carrier Screw 8x"/>
    <n v="1.33204115270312E+17"/>
    <x v="1443"/>
    <s v="P"/>
    <n v="50010922020"/>
    <x v="12"/>
    <d v="2023-02-09T18:18:47"/>
    <s v="报警"/>
    <s v="开始"/>
    <s v=""/>
    <n v="0.10000000242143869"/>
    <x v="1"/>
  </r>
  <r>
    <n v="98400808"/>
    <s v="M050_Machine_ErrorCode"/>
    <s v="Bay58-1A MLB to MLB Carrier Screw 8x"/>
    <n v="1.33204115337992E+17"/>
    <x v="1444"/>
    <s v="P"/>
    <n v="1"/>
    <x v="1"/>
    <d v="2023-02-09T18:18:53"/>
    <s v="运行"/>
    <s v=""/>
    <s v="结束"/>
    <n v="0"/>
    <x v="1"/>
  </r>
  <r>
    <n v="98402418"/>
    <s v="M050_Machine_ErrorCode"/>
    <s v="Bay58-1A MLB to MLB Carrier Screw 8x"/>
    <n v="1.3320412201428701E+17"/>
    <x v="1445"/>
    <s v="P"/>
    <n v="1"/>
    <x v="1"/>
    <d v="2023-02-09T18:30:01"/>
    <s v="运行"/>
    <s v=""/>
    <s v="结束"/>
    <n v="0"/>
    <x v="1"/>
  </r>
  <r>
    <n v="98402652"/>
    <s v="M050_Machine_ErrorCode"/>
    <s v="Bay58-1A MLB to MLB Carrier Screw 8x"/>
    <n v="1.3320412306174499E+17"/>
    <x v="1446"/>
    <s v="P"/>
    <n v="80010922003"/>
    <x v="6"/>
    <d v="2023-02-09T18:31:46"/>
    <s v="报警"/>
    <s v="开始"/>
    <s v=""/>
    <n v="0.39999999920837581"/>
    <x v="1"/>
  </r>
  <r>
    <n v="98402735"/>
    <s v="M050_Machine_ErrorCode"/>
    <s v="Bay58-1A MLB to MLB Carrier Screw 8x"/>
    <n v="1.3320412330037901E+17"/>
    <x v="1447"/>
    <s v="P"/>
    <n v="1"/>
    <x v="1"/>
    <d v="2023-02-09T18:32:10"/>
    <s v="运行"/>
    <s v=""/>
    <s v="结束"/>
    <n v="0"/>
    <x v="1"/>
  </r>
  <r>
    <n v="98403920"/>
    <s v="M050_Machine_ErrorCode"/>
    <s v="Bay58-1A MLB to MLB Carrier Screw 8x"/>
    <n v="1.3320412899110899E+17"/>
    <x v="1448"/>
    <s v="P"/>
    <n v="80010922002"/>
    <x v="7"/>
    <d v="2023-02-09T18:41:39"/>
    <s v="报警"/>
    <s v="开始"/>
    <s v=""/>
    <n v="0.83333332906477153"/>
    <x v="1"/>
  </r>
  <r>
    <n v="98404039"/>
    <s v="M050_Machine_ErrorCode"/>
    <s v="Bay58-1A MLB to MLB Carrier Screw 8x"/>
    <n v="1.33204129496052E+17"/>
    <x v="1449"/>
    <s v="P"/>
    <n v="1"/>
    <x v="1"/>
    <d v="2023-02-09T18:42:29"/>
    <s v="运行"/>
    <s v=""/>
    <s v="结束"/>
    <n v="0"/>
    <x v="1"/>
  </r>
  <r>
    <n v="98404542"/>
    <s v="M050_Machine_ErrorCode"/>
    <s v="Bay58-1A MLB to MLB Carrier Screw 8x"/>
    <n v="1.3320413207562E+17"/>
    <x v="1450"/>
    <s v="P"/>
    <n v="50010922015"/>
    <x v="16"/>
    <d v="2023-02-09T18:46:47"/>
    <s v="NA"/>
    <s v="开始"/>
    <s v=""/>
    <n v="1.4333333331160247"/>
    <x v="1"/>
  </r>
  <r>
    <n v="98404686"/>
    <s v="M050_Machine_ErrorCode"/>
    <s v="Bay58-1A MLB to MLB Carrier Screw 8x"/>
    <n v="1.3320413293038099E+17"/>
    <x v="1451"/>
    <s v="P"/>
    <n v="1"/>
    <x v="1"/>
    <d v="2023-02-09T18:48:13"/>
    <s v="运行"/>
    <s v=""/>
    <s v="结束"/>
    <n v="0"/>
    <x v="1"/>
  </r>
  <r>
    <n v="98404949"/>
    <s v="M050_Machine_ErrorCode"/>
    <s v="Bay58-1A MLB to MLB Carrier Screw 8x"/>
    <n v="1.3320413476180899E+17"/>
    <x v="1452"/>
    <s v="P"/>
    <n v="60030922003"/>
    <x v="10"/>
    <d v="2023-02-09T18:51:16"/>
    <s v="提醒"/>
    <s v="开始"/>
    <s v=""/>
    <n v="0.21666666492819786"/>
    <x v="1"/>
  </r>
  <r>
    <n v="98404972"/>
    <s v="M050_Machine_ErrorCode"/>
    <s v="Bay58-1A MLB to MLB Carrier Screw 8x"/>
    <n v="1.3320413489039699E+17"/>
    <x v="1453"/>
    <s v="P"/>
    <n v="1"/>
    <x v="1"/>
    <d v="2023-02-09T18:51:29"/>
    <s v="运行"/>
    <s v=""/>
    <s v="结束"/>
    <n v="0"/>
    <x v="1"/>
  </r>
  <r>
    <n v="98405275"/>
    <s v="M050_Machine_ErrorCode"/>
    <s v="Bay58-1A MLB to MLB Carrier Screw 8x"/>
    <n v="1.3320413684261101E+17"/>
    <x v="1454"/>
    <s v="P"/>
    <n v="80010922003"/>
    <x v="6"/>
    <d v="2023-02-09T18:54:44"/>
    <s v="报警"/>
    <s v="开始"/>
    <s v=""/>
    <n v="6.666666129603982E-2"/>
    <x v="1"/>
  </r>
  <r>
    <n v="98405291"/>
    <s v="M050_Machine_ErrorCode"/>
    <s v="Bay58-1A MLB to MLB Carrier Screw 8x"/>
    <n v="1.3320413688822899E+17"/>
    <x v="1455"/>
    <s v="P"/>
    <n v="1"/>
    <x v="1"/>
    <d v="2023-02-09T18:54:48"/>
    <s v="运行"/>
    <s v=""/>
    <s v="结束"/>
    <n v="0"/>
    <x v="1"/>
  </r>
  <r>
    <m/>
    <m/>
    <m/>
    <m/>
    <x v="1456"/>
    <m/>
    <m/>
    <x v="21"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A166F1-3423-45C8-ADEA-18649045581F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0">
  <location ref="Q6:AA26" firstHeaderRow="1" firstDataRow="4" firstDataCol="1"/>
  <pivotFields count="17">
    <pivotField showAll="0"/>
    <pivotField showAll="0"/>
    <pivotField showAll="0"/>
    <pivotField showAll="0"/>
    <pivotField showAll="0">
      <items count="63">
        <item x="0"/>
        <item x="6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/>
    <pivotField showAll="0"/>
    <pivotField axis="axisRow" showAll="0" sortType="descending">
      <items count="23">
        <item x="15"/>
        <item x="19"/>
        <item h="1" x="16"/>
        <item x="4"/>
        <item x="10"/>
        <item x="2"/>
        <item x="14"/>
        <item x="9"/>
        <item x="20"/>
        <item x="17"/>
        <item x="3"/>
        <item h="1" x="1"/>
        <item x="11"/>
        <item x="18"/>
        <item x="5"/>
        <item x="8"/>
        <item x="7"/>
        <item x="0"/>
        <item x="13"/>
        <item x="6"/>
        <item x="1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dataField="1" showAll="0"/>
    <pivotField axis="axisCol" showAll="0" sortType="ascending" defaultSubtotal="0">
      <items count="3">
        <item h="1" sd="0" x="0"/>
        <item x="1"/>
        <item h="1" x="2"/>
      </items>
    </pivotField>
    <pivotField showAll="0">
      <items count="63">
        <item sd="0" x="0"/>
        <item sd="0" x="6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>
      <items count="27">
        <item sd="0" x="0"/>
        <item sd="0" x="2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Col" showAll="0" defaultSubtotal="0">
      <items count="368">
        <item sd="0" x="0"/>
        <item sd="0" x="36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</items>
    </pivotField>
  </pivotFields>
  <rowFields count="1">
    <field x="7"/>
  </rowFields>
  <rowItems count="17">
    <i>
      <x v="10"/>
    </i>
    <i>
      <x v="5"/>
    </i>
    <i>
      <x v="4"/>
    </i>
    <i>
      <x v="20"/>
    </i>
    <i>
      <x v="14"/>
    </i>
    <i>
      <x v="19"/>
    </i>
    <i>
      <x v="13"/>
    </i>
    <i>
      <x v="16"/>
    </i>
    <i>
      <x v="6"/>
    </i>
    <i>
      <x/>
    </i>
    <i>
      <x v="3"/>
    </i>
    <i>
      <x v="12"/>
    </i>
    <i>
      <x v="15"/>
    </i>
    <i>
      <x v="1"/>
    </i>
    <i>
      <x v="9"/>
    </i>
    <i>
      <x v="8"/>
    </i>
    <i t="grand">
      <x/>
    </i>
  </rowItems>
  <colFields count="3">
    <field x="13"/>
    <field x="16"/>
    <field x="-2"/>
  </colFields>
  <colItems count="10">
    <i>
      <x v="1"/>
      <x v="38"/>
      <x/>
    </i>
    <i r="2" i="1">
      <x v="1"/>
    </i>
    <i r="1">
      <x v="39"/>
      <x/>
    </i>
    <i r="2" i="1">
      <x v="1"/>
    </i>
    <i r="1">
      <x v="40"/>
      <x/>
    </i>
    <i r="2" i="1">
      <x v="1"/>
    </i>
    <i r="1">
      <x v="41"/>
      <x/>
    </i>
    <i r="2" i="1">
      <x v="1"/>
    </i>
    <i t="grand">
      <x/>
    </i>
    <i t="grand" i="1">
      <x/>
    </i>
  </colItems>
  <dataFields count="2">
    <dataField name="求和项:时间" fld="12" baseField="7" baseItem="0" numFmtId="164"/>
    <dataField name="计数项:开始" fld="10" subtotal="count" baseField="0" baseItem="0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13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7" type="button" dataOnly="0" labelOnly="1" outline="0" axis="axisRow" fieldPosition="0"/>
    </format>
    <format dxfId="4">
      <pivotArea dataOnly="0" labelOnly="1" fieldPosition="0">
        <references count="1">
          <reference field="7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13" count="0"/>
        </references>
      </pivotArea>
    </format>
    <format dxfId="1">
      <pivotArea dataOnly="0" labelOnly="1" grandCol="1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31C8-D1D9-4B3F-8551-7C3DD4162FB0}">
  <dimension ref="A1:CQM1463"/>
  <sheetViews>
    <sheetView topLeftCell="H7" workbookViewId="0">
      <selection activeCell="I21" sqref="I21"/>
    </sheetView>
  </sheetViews>
  <sheetFormatPr defaultColWidth="9" defaultRowHeight="15"/>
  <cols>
    <col min="1" max="1" width="9.42578125" style="3" bestFit="1" customWidth="1"/>
    <col min="2" max="2" width="24.28515625" style="3" bestFit="1" customWidth="1"/>
    <col min="3" max="3" width="36.140625" style="3" bestFit="1" customWidth="1"/>
    <col min="4" max="4" width="13" style="3" bestFit="1" customWidth="1"/>
    <col min="5" max="5" width="15.42578125" style="3" bestFit="1" customWidth="1"/>
    <col min="6" max="6" width="5.85546875" style="3" bestFit="1" customWidth="1"/>
    <col min="7" max="7" width="12.7109375" style="3" bestFit="1" customWidth="1"/>
    <col min="8" max="8" width="25.7109375" style="3" bestFit="1" customWidth="1"/>
    <col min="9" max="9" width="15.42578125" style="3" bestFit="1" customWidth="1"/>
    <col min="10" max="12" width="9" style="3"/>
    <col min="13" max="13" width="13.140625" style="3" bestFit="1" customWidth="1"/>
    <col min="14" max="16" width="9" style="3"/>
    <col min="17" max="17" width="24" style="3" bestFit="1" customWidth="1"/>
    <col min="18" max="25" width="10.7109375" style="3" bestFit="1" customWidth="1"/>
    <col min="26" max="27" width="14.5703125" style="3" bestFit="1" customWidth="1"/>
    <col min="28" max="28" width="23.140625" style="3" bestFit="1" customWidth="1"/>
    <col min="29" max="29" width="9" style="3" bestFit="1" customWidth="1"/>
    <col min="30" max="30" width="25.7109375" style="3" bestFit="1" customWidth="1"/>
    <col min="31" max="31" width="20.42578125" style="3" bestFit="1" customWidth="1"/>
    <col min="32" max="33" width="20.140625" style="3" bestFit="1" customWidth="1"/>
    <col min="34" max="34" width="7.42578125" style="3" bestFit="1" customWidth="1"/>
    <col min="35" max="36" width="20.140625" style="3" bestFit="1" customWidth="1"/>
    <col min="37" max="37" width="7.42578125" style="3" bestFit="1" customWidth="1"/>
    <col min="38" max="38" width="8.42578125" style="3" bestFit="1" customWidth="1"/>
    <col min="39" max="39" width="8.5703125" style="3" bestFit="1" customWidth="1"/>
    <col min="40" max="40" width="6.140625" style="3" bestFit="1" customWidth="1"/>
    <col min="41" max="41" width="5.42578125" style="3" bestFit="1" customWidth="1"/>
    <col min="42" max="42" width="8.5703125" style="3" bestFit="1" customWidth="1"/>
    <col min="43" max="43" width="7.140625" style="3" bestFit="1" customWidth="1"/>
    <col min="44" max="44" width="5.42578125" style="3" bestFit="1" customWidth="1"/>
    <col min="45" max="45" width="9.5703125" style="3" bestFit="1" customWidth="1"/>
    <col min="46" max="46" width="7.140625" style="3" bestFit="1" customWidth="1"/>
    <col min="47" max="47" width="9.5703125" style="3" bestFit="1" customWidth="1"/>
    <col min="48" max="48" width="7.140625" style="3" bestFit="1" customWidth="1"/>
    <col min="49" max="49" width="9.5703125" style="3" bestFit="1" customWidth="1"/>
    <col min="50" max="50" width="7.140625" style="3" bestFit="1" customWidth="1"/>
    <col min="51" max="51" width="9.5703125" style="3" bestFit="1" customWidth="1"/>
    <col min="52" max="52" width="7.140625" style="3" bestFit="1" customWidth="1"/>
    <col min="53" max="53" width="9.5703125" style="3" bestFit="1" customWidth="1"/>
    <col min="54" max="54" width="7.140625" style="3" bestFit="1" customWidth="1"/>
    <col min="55" max="55" width="9.5703125" style="3" bestFit="1" customWidth="1"/>
    <col min="56" max="56" width="7.140625" style="3" bestFit="1" customWidth="1"/>
    <col min="57" max="57" width="5.42578125" style="3" bestFit="1" customWidth="1"/>
    <col min="58" max="58" width="9.5703125" style="3" bestFit="1" customWidth="1"/>
    <col min="59" max="59" width="7.140625" style="3" bestFit="1" customWidth="1"/>
    <col min="60" max="60" width="9.5703125" style="3" bestFit="1" customWidth="1"/>
    <col min="61" max="61" width="7.140625" style="3" bestFit="1" customWidth="1"/>
    <col min="62" max="62" width="9.5703125" style="3" bestFit="1" customWidth="1"/>
    <col min="63" max="63" width="7.140625" style="3" bestFit="1" customWidth="1"/>
    <col min="64" max="64" width="5.42578125" style="3" bestFit="1" customWidth="1"/>
    <col min="65" max="65" width="9.5703125" style="3" bestFit="1" customWidth="1"/>
    <col min="66" max="66" width="7.140625" style="3" bestFit="1" customWidth="1"/>
    <col min="67" max="67" width="9.5703125" style="3" bestFit="1" customWidth="1"/>
    <col min="68" max="68" width="7.140625" style="3" bestFit="1" customWidth="1"/>
    <col min="69" max="69" width="5.42578125" style="3" bestFit="1" customWidth="1"/>
    <col min="70" max="70" width="9.5703125" style="3" bestFit="1" customWidth="1"/>
    <col min="71" max="71" width="7.140625" style="3" bestFit="1" customWidth="1"/>
    <col min="72" max="72" width="9.5703125" style="3" bestFit="1" customWidth="1"/>
    <col min="73" max="73" width="7.140625" style="3" bestFit="1" customWidth="1"/>
    <col min="74" max="75" width="5.42578125" style="3" bestFit="1" customWidth="1"/>
    <col min="76" max="76" width="9.5703125" style="3" bestFit="1" customWidth="1"/>
    <col min="77" max="77" width="7.140625" style="3" bestFit="1" customWidth="1"/>
    <col min="78" max="78" width="9.5703125" style="3" bestFit="1" customWidth="1"/>
    <col min="79" max="79" width="7.140625" style="3" bestFit="1" customWidth="1"/>
    <col min="80" max="80" width="9.5703125" style="3" bestFit="1" customWidth="1"/>
    <col min="81" max="81" width="7.140625" style="3" bestFit="1" customWidth="1"/>
    <col min="82" max="85" width="5.42578125" style="3" bestFit="1" customWidth="1"/>
    <col min="86" max="86" width="9.5703125" style="3" bestFit="1" customWidth="1"/>
    <col min="87" max="87" width="7.140625" style="3" bestFit="1" customWidth="1"/>
    <col min="88" max="88" width="9.5703125" style="3" bestFit="1" customWidth="1"/>
    <col min="89" max="89" width="7.140625" style="3" bestFit="1" customWidth="1"/>
    <col min="90" max="91" width="5.42578125" style="3" bestFit="1" customWidth="1"/>
    <col min="92" max="92" width="9.5703125" style="3" bestFit="1" customWidth="1"/>
    <col min="93" max="93" width="7.140625" style="3" bestFit="1" customWidth="1"/>
    <col min="94" max="98" width="5.42578125" style="3" bestFit="1" customWidth="1"/>
    <col min="99" max="99" width="9.5703125" style="3" bestFit="1" customWidth="1"/>
    <col min="100" max="100" width="7.140625" style="3" bestFit="1" customWidth="1"/>
    <col min="101" max="101" width="5.42578125" style="3" bestFit="1" customWidth="1"/>
    <col min="102" max="102" width="9.5703125" style="3" bestFit="1" customWidth="1"/>
    <col min="103" max="103" width="7.140625" style="3" bestFit="1" customWidth="1"/>
    <col min="104" max="104" width="5.42578125" style="3" bestFit="1" customWidth="1"/>
    <col min="105" max="105" width="9.5703125" style="3" bestFit="1" customWidth="1"/>
    <col min="106" max="106" width="7.140625" style="3" bestFit="1" customWidth="1"/>
    <col min="107" max="109" width="5.42578125" style="3" bestFit="1" customWidth="1"/>
    <col min="110" max="110" width="9.5703125" style="3" bestFit="1" customWidth="1"/>
    <col min="111" max="111" width="7.140625" style="3" bestFit="1" customWidth="1"/>
    <col min="112" max="113" width="5.42578125" style="3" bestFit="1" customWidth="1"/>
    <col min="114" max="114" width="9.5703125" style="3" bestFit="1" customWidth="1"/>
    <col min="115" max="115" width="7.140625" style="3" bestFit="1" customWidth="1"/>
    <col min="116" max="119" width="5.42578125" style="3" bestFit="1" customWidth="1"/>
    <col min="120" max="120" width="9.5703125" style="3" bestFit="1" customWidth="1"/>
    <col min="121" max="121" width="7.140625" style="3" bestFit="1" customWidth="1"/>
    <col min="122" max="122" width="5.42578125" style="3" bestFit="1" customWidth="1"/>
    <col min="123" max="123" width="9.5703125" style="3" bestFit="1" customWidth="1"/>
    <col min="124" max="124" width="7.140625" style="3" bestFit="1" customWidth="1"/>
    <col min="125" max="126" width="5.42578125" style="3" bestFit="1" customWidth="1"/>
    <col min="127" max="127" width="9.5703125" style="3" bestFit="1" customWidth="1"/>
    <col min="128" max="128" width="7.140625" style="3" bestFit="1" customWidth="1"/>
    <col min="129" max="129" width="5.42578125" style="3" bestFit="1" customWidth="1"/>
    <col min="130" max="130" width="9.5703125" style="3" bestFit="1" customWidth="1"/>
    <col min="131" max="131" width="8.5703125" style="3" bestFit="1" customWidth="1"/>
    <col min="132" max="132" width="7.140625" style="3" bestFit="1" customWidth="1"/>
    <col min="133" max="133" width="8.5703125" style="3" bestFit="1" customWidth="1"/>
    <col min="134" max="134" width="6.140625" style="3" bestFit="1" customWidth="1"/>
    <col min="135" max="136" width="5.42578125" style="3" bestFit="1" customWidth="1"/>
    <col min="137" max="137" width="8.5703125" style="3" bestFit="1" customWidth="1"/>
    <col min="138" max="138" width="6.140625" style="3" bestFit="1" customWidth="1"/>
    <col min="139" max="140" width="5.42578125" style="3" bestFit="1" customWidth="1"/>
    <col min="141" max="141" width="8.5703125" style="3" bestFit="1" customWidth="1"/>
    <col min="142" max="142" width="6.140625" style="3" bestFit="1" customWidth="1"/>
    <col min="143" max="143" width="8.5703125" style="3" bestFit="1" customWidth="1"/>
    <col min="144" max="144" width="7.140625" style="3" bestFit="1" customWidth="1"/>
    <col min="145" max="146" width="5.42578125" style="3" bestFit="1" customWidth="1"/>
    <col min="147" max="147" width="9.5703125" style="3" bestFit="1" customWidth="1"/>
    <col min="148" max="148" width="7.140625" style="3" bestFit="1" customWidth="1"/>
    <col min="149" max="149" width="9.5703125" style="3" bestFit="1" customWidth="1"/>
    <col min="150" max="150" width="7.140625" style="3" bestFit="1" customWidth="1"/>
    <col min="151" max="151" width="5.42578125" style="3" bestFit="1" customWidth="1"/>
    <col min="152" max="152" width="9.5703125" style="3" bestFit="1" customWidth="1"/>
    <col min="153" max="153" width="7.140625" style="3" bestFit="1" customWidth="1"/>
    <col min="154" max="155" width="5.42578125" style="3" bestFit="1" customWidth="1"/>
    <col min="156" max="156" width="9.5703125" style="3" bestFit="1" customWidth="1"/>
    <col min="157" max="157" width="7.140625" style="3" bestFit="1" customWidth="1"/>
    <col min="158" max="158" width="9.5703125" style="3" bestFit="1" customWidth="1"/>
    <col min="159" max="159" width="7.140625" style="3" bestFit="1" customWidth="1"/>
    <col min="160" max="161" width="5.42578125" style="3" bestFit="1" customWidth="1"/>
    <col min="162" max="162" width="9.5703125" style="3" bestFit="1" customWidth="1"/>
    <col min="163" max="163" width="7.140625" style="3" bestFit="1" customWidth="1"/>
    <col min="164" max="164" width="9.5703125" style="3" bestFit="1" customWidth="1"/>
    <col min="165" max="165" width="7.140625" style="3" bestFit="1" customWidth="1"/>
    <col min="166" max="166" width="5.42578125" style="3" bestFit="1" customWidth="1"/>
    <col min="167" max="167" width="9.5703125" style="3" bestFit="1" customWidth="1"/>
    <col min="168" max="168" width="7.140625" style="3" bestFit="1" customWidth="1"/>
    <col min="169" max="169" width="9.5703125" style="3" bestFit="1" customWidth="1"/>
    <col min="170" max="170" width="7.140625" style="3" bestFit="1" customWidth="1"/>
    <col min="171" max="172" width="9.5703125" style="3" bestFit="1" customWidth="1"/>
    <col min="173" max="173" width="7.140625" style="3" bestFit="1" customWidth="1"/>
    <col min="174" max="174" width="5.42578125" style="3" bestFit="1" customWidth="1"/>
    <col min="175" max="175" width="8.5703125" style="3" bestFit="1" customWidth="1"/>
    <col min="176" max="176" width="7.140625" style="3" bestFit="1" customWidth="1"/>
    <col min="177" max="177" width="5.42578125" style="3" bestFit="1" customWidth="1"/>
    <col min="178" max="178" width="9.5703125" style="3" bestFit="1" customWidth="1"/>
    <col min="179" max="179" width="7.140625" style="3" bestFit="1" customWidth="1"/>
    <col min="180" max="180" width="5.42578125" style="3" bestFit="1" customWidth="1"/>
    <col min="181" max="181" width="9.5703125" style="3" bestFit="1" customWidth="1"/>
    <col min="182" max="182" width="7.140625" style="3" bestFit="1" customWidth="1"/>
    <col min="183" max="183" width="5.42578125" style="3" bestFit="1" customWidth="1"/>
    <col min="184" max="184" width="9.5703125" style="3" bestFit="1" customWidth="1"/>
    <col min="185" max="185" width="7.140625" style="3" bestFit="1" customWidth="1"/>
    <col min="186" max="186" width="5.42578125" style="3" bestFit="1" customWidth="1"/>
    <col min="187" max="187" width="9.5703125" style="3" bestFit="1" customWidth="1"/>
    <col min="188" max="188" width="7.140625" style="3" bestFit="1" customWidth="1"/>
    <col min="189" max="189" width="5.42578125" style="3" bestFit="1" customWidth="1"/>
    <col min="190" max="190" width="9.5703125" style="3" bestFit="1" customWidth="1"/>
    <col min="191" max="191" width="7.140625" style="3" bestFit="1" customWidth="1"/>
    <col min="192" max="192" width="6.42578125" style="3" bestFit="1" customWidth="1"/>
    <col min="193" max="193" width="9.5703125" style="3" bestFit="1" customWidth="1"/>
    <col min="194" max="194" width="7.140625" style="3" bestFit="1" customWidth="1"/>
    <col min="195" max="195" width="9.5703125" style="3" bestFit="1" customWidth="1"/>
    <col min="196" max="196" width="7.140625" style="3" bestFit="1" customWidth="1"/>
    <col min="197" max="197" width="5.42578125" style="3" bestFit="1" customWidth="1"/>
    <col min="198" max="198" width="9.5703125" style="3" bestFit="1" customWidth="1"/>
    <col min="199" max="199" width="7.140625" style="3" bestFit="1" customWidth="1"/>
    <col min="200" max="200" width="5.42578125" style="3" bestFit="1" customWidth="1"/>
    <col min="201" max="201" width="9.5703125" style="3" bestFit="1" customWidth="1"/>
    <col min="202" max="202" width="7.140625" style="3" bestFit="1" customWidth="1"/>
    <col min="203" max="203" width="5.42578125" style="3" bestFit="1" customWidth="1"/>
    <col min="204" max="204" width="9.5703125" style="3" bestFit="1" customWidth="1"/>
    <col min="205" max="205" width="7.140625" style="3" bestFit="1" customWidth="1"/>
    <col min="206" max="206" width="5.42578125" style="3" bestFit="1" customWidth="1"/>
    <col min="207" max="207" width="6.42578125" style="3" bestFit="1" customWidth="1"/>
    <col min="208" max="209" width="9.5703125" style="3" bestFit="1" customWidth="1"/>
    <col min="210" max="210" width="7.140625" style="3" bestFit="1" customWidth="1"/>
    <col min="211" max="211" width="8.5703125" style="3" bestFit="1" customWidth="1"/>
    <col min="212" max="212" width="6.140625" style="3" bestFit="1" customWidth="1"/>
    <col min="213" max="213" width="5.42578125" style="3" bestFit="1" customWidth="1"/>
    <col min="214" max="214" width="8.5703125" style="3" bestFit="1" customWidth="1"/>
    <col min="215" max="215" width="6.140625" style="3" bestFit="1" customWidth="1"/>
    <col min="216" max="216" width="5.42578125" style="3" bestFit="1" customWidth="1"/>
    <col min="217" max="217" width="8.5703125" style="3" bestFit="1" customWidth="1"/>
    <col min="218" max="218" width="7.140625" style="3" bestFit="1" customWidth="1"/>
    <col min="219" max="219" width="9.5703125" style="3" bestFit="1" customWidth="1"/>
    <col min="220" max="220" width="7.140625" style="3" bestFit="1" customWidth="1"/>
    <col min="221" max="221" width="9.5703125" style="3" bestFit="1" customWidth="1"/>
    <col min="222" max="222" width="7.140625" style="3" bestFit="1" customWidth="1"/>
    <col min="223" max="223" width="9.5703125" style="3" bestFit="1" customWidth="1"/>
    <col min="224" max="224" width="7.140625" style="3" bestFit="1" customWidth="1"/>
    <col min="225" max="225" width="9.5703125" style="3" bestFit="1" customWidth="1"/>
    <col min="226" max="226" width="7.140625" style="3" bestFit="1" customWidth="1"/>
    <col min="227" max="227" width="9.5703125" style="3" bestFit="1" customWidth="1"/>
    <col min="228" max="228" width="7.140625" style="3" bestFit="1" customWidth="1"/>
    <col min="229" max="230" width="5.42578125" style="3" bestFit="1" customWidth="1"/>
    <col min="231" max="231" width="9.5703125" style="3" bestFit="1" customWidth="1"/>
    <col min="232" max="232" width="7.140625" style="3" bestFit="1" customWidth="1"/>
    <col min="233" max="233" width="9.5703125" style="3" bestFit="1" customWidth="1"/>
    <col min="234" max="234" width="7.140625" style="3" bestFit="1" customWidth="1"/>
    <col min="235" max="235" width="9.5703125" style="3" bestFit="1" customWidth="1"/>
    <col min="236" max="236" width="7.140625" style="3" bestFit="1" customWidth="1"/>
    <col min="237" max="237" width="9.5703125" style="3" bestFit="1" customWidth="1"/>
    <col min="238" max="238" width="7.140625" style="3" bestFit="1" customWidth="1"/>
    <col min="239" max="239" width="5.42578125" style="3" bestFit="1" customWidth="1"/>
    <col min="240" max="240" width="9.5703125" style="3" bestFit="1" customWidth="1"/>
    <col min="241" max="241" width="7.140625" style="3" bestFit="1" customWidth="1"/>
    <col min="242" max="243" width="5.42578125" style="3" bestFit="1" customWidth="1"/>
    <col min="244" max="244" width="9.5703125" style="3" bestFit="1" customWidth="1"/>
    <col min="245" max="245" width="7.140625" style="3" bestFit="1" customWidth="1"/>
    <col min="246" max="246" width="9.5703125" style="3" bestFit="1" customWidth="1"/>
    <col min="247" max="247" width="7.140625" style="3" bestFit="1" customWidth="1"/>
    <col min="248" max="248" width="5.42578125" style="3" bestFit="1" customWidth="1"/>
    <col min="249" max="249" width="9.5703125" style="3" bestFit="1" customWidth="1"/>
    <col min="250" max="250" width="7.140625" style="3" bestFit="1" customWidth="1"/>
    <col min="251" max="251" width="9.5703125" style="3" bestFit="1" customWidth="1"/>
    <col min="252" max="252" width="7.140625" style="3" bestFit="1" customWidth="1"/>
    <col min="253" max="254" width="9.5703125" style="3" bestFit="1" customWidth="1"/>
    <col min="255" max="255" width="7.140625" style="3" bestFit="1" customWidth="1"/>
    <col min="256" max="256" width="8.5703125" style="3" bestFit="1" customWidth="1"/>
    <col min="257" max="257" width="7.140625" style="3" bestFit="1" customWidth="1"/>
    <col min="258" max="258" width="9.5703125" style="3" bestFit="1" customWidth="1"/>
    <col min="259" max="259" width="7.140625" style="3" bestFit="1" customWidth="1"/>
    <col min="260" max="260" width="5.42578125" style="3" bestFit="1" customWidth="1"/>
    <col min="261" max="261" width="9.5703125" style="3" bestFit="1" customWidth="1"/>
    <col min="262" max="262" width="7.140625" style="3" bestFit="1" customWidth="1"/>
    <col min="263" max="264" width="5.42578125" style="3" bestFit="1" customWidth="1"/>
    <col min="265" max="265" width="9.5703125" style="3" bestFit="1" customWidth="1"/>
    <col min="266" max="266" width="7.140625" style="3" bestFit="1" customWidth="1"/>
    <col min="267" max="267" width="9.5703125" style="3" bestFit="1" customWidth="1"/>
    <col min="268" max="268" width="7.140625" style="3" bestFit="1" customWidth="1"/>
    <col min="269" max="269" width="9.5703125" style="3" bestFit="1" customWidth="1"/>
    <col min="270" max="270" width="7.140625" style="3" bestFit="1" customWidth="1"/>
    <col min="271" max="271" width="9.5703125" style="3" bestFit="1" customWidth="1"/>
    <col min="272" max="272" width="7.140625" style="3" bestFit="1" customWidth="1"/>
    <col min="273" max="273" width="5.42578125" style="3" bestFit="1" customWidth="1"/>
    <col min="274" max="274" width="9.5703125" style="3" bestFit="1" customWidth="1"/>
    <col min="275" max="275" width="7.140625" style="3" bestFit="1" customWidth="1"/>
    <col min="276" max="276" width="9.5703125" style="3" bestFit="1" customWidth="1"/>
    <col min="277" max="277" width="7.140625" style="3" bestFit="1" customWidth="1"/>
    <col min="278" max="278" width="9.5703125" style="3" bestFit="1" customWidth="1"/>
    <col min="279" max="279" width="7.140625" style="3" bestFit="1" customWidth="1"/>
    <col min="280" max="281" width="5.42578125" style="3" bestFit="1" customWidth="1"/>
    <col min="282" max="282" width="9.5703125" style="3" bestFit="1" customWidth="1"/>
    <col min="283" max="283" width="7.140625" style="3" bestFit="1" customWidth="1"/>
    <col min="284" max="284" width="9.5703125" style="3" bestFit="1" customWidth="1"/>
    <col min="285" max="285" width="7.140625" style="3" bestFit="1" customWidth="1"/>
    <col min="286" max="286" width="9.5703125" style="3" bestFit="1" customWidth="1"/>
    <col min="287" max="287" width="7.140625" style="3" bestFit="1" customWidth="1"/>
    <col min="288" max="288" width="9.5703125" style="3" bestFit="1" customWidth="1"/>
    <col min="289" max="289" width="7.140625" style="3" bestFit="1" customWidth="1"/>
    <col min="290" max="291" width="5.42578125" style="3" bestFit="1" customWidth="1"/>
    <col min="292" max="292" width="9.5703125" style="3" bestFit="1" customWidth="1"/>
    <col min="293" max="293" width="7.140625" style="3" bestFit="1" customWidth="1"/>
    <col min="294" max="294" width="9.5703125" style="3" bestFit="1" customWidth="1"/>
    <col min="295" max="295" width="7.140625" style="3" bestFit="1" customWidth="1"/>
    <col min="296" max="296" width="9.5703125" style="3" bestFit="1" customWidth="1"/>
    <col min="297" max="297" width="7.140625" style="3" bestFit="1" customWidth="1"/>
    <col min="298" max="298" width="9.5703125" style="3" bestFit="1" customWidth="1"/>
    <col min="299" max="299" width="7.140625" style="3" bestFit="1" customWidth="1"/>
    <col min="300" max="301" width="9.5703125" style="3" bestFit="1" customWidth="1"/>
    <col min="302" max="302" width="7.140625" style="3" bestFit="1" customWidth="1"/>
    <col min="303" max="303" width="5.42578125" style="3" bestFit="1" customWidth="1"/>
    <col min="304" max="304" width="8.5703125" style="3" bestFit="1" customWidth="1"/>
    <col min="305" max="305" width="6.140625" style="3" bestFit="1" customWidth="1"/>
    <col min="306" max="306" width="8.5703125" style="3" bestFit="1" customWidth="1"/>
    <col min="307" max="307" width="6.140625" style="3" bestFit="1" customWidth="1"/>
    <col min="308" max="308" width="8.5703125" style="3" bestFit="1" customWidth="1"/>
    <col min="309" max="309" width="6.140625" style="3" bestFit="1" customWidth="1"/>
    <col min="310" max="310" width="8.5703125" style="3" bestFit="1" customWidth="1"/>
    <col min="311" max="311" width="7.140625" style="3" bestFit="1" customWidth="1"/>
    <col min="312" max="312" width="5.42578125" style="3" bestFit="1" customWidth="1"/>
    <col min="313" max="313" width="9.5703125" style="3" bestFit="1" customWidth="1"/>
    <col min="314" max="314" width="7.140625" style="3" bestFit="1" customWidth="1"/>
    <col min="315" max="315" width="9.5703125" style="3" bestFit="1" customWidth="1"/>
    <col min="316" max="316" width="7.140625" style="3" bestFit="1" customWidth="1"/>
    <col min="317" max="317" width="9.5703125" style="3" bestFit="1" customWidth="1"/>
    <col min="318" max="318" width="7.140625" style="3" bestFit="1" customWidth="1"/>
    <col min="319" max="319" width="9.5703125" style="3" bestFit="1" customWidth="1"/>
    <col min="320" max="320" width="7.140625" style="3" bestFit="1" customWidth="1"/>
    <col min="321" max="321" width="9.5703125" style="3" bestFit="1" customWidth="1"/>
    <col min="322" max="322" width="7.140625" style="3" bestFit="1" customWidth="1"/>
    <col min="323" max="323" width="5.42578125" style="3" bestFit="1" customWidth="1"/>
    <col min="324" max="324" width="9.5703125" style="3" bestFit="1" customWidth="1"/>
    <col min="325" max="325" width="7.140625" style="3" bestFit="1" customWidth="1"/>
    <col min="326" max="327" width="9.5703125" style="3" bestFit="1" customWidth="1"/>
    <col min="328" max="328" width="7.140625" style="3" bestFit="1" customWidth="1"/>
    <col min="329" max="329" width="5.42578125" style="3" bestFit="1" customWidth="1"/>
    <col min="330" max="330" width="8.5703125" style="3" bestFit="1" customWidth="1"/>
    <col min="331" max="331" width="7.140625" style="3" bestFit="1" customWidth="1"/>
    <col min="332" max="332" width="9.5703125" style="3" bestFit="1" customWidth="1"/>
    <col min="333" max="333" width="7.140625" style="3" bestFit="1" customWidth="1"/>
    <col min="334" max="334" width="9.5703125" style="3" bestFit="1" customWidth="1"/>
    <col min="335" max="335" width="7.140625" style="3" bestFit="1" customWidth="1"/>
    <col min="336" max="337" width="5.42578125" style="3" bestFit="1" customWidth="1"/>
    <col min="338" max="338" width="9.5703125" style="3" bestFit="1" customWidth="1"/>
    <col min="339" max="339" width="7.140625" style="3" bestFit="1" customWidth="1"/>
    <col min="340" max="340" width="9.5703125" style="3" bestFit="1" customWidth="1"/>
    <col min="341" max="341" width="7.140625" style="3" bestFit="1" customWidth="1"/>
    <col min="342" max="343" width="9.5703125" style="3" bestFit="1" customWidth="1"/>
    <col min="344" max="344" width="7.140625" style="3" bestFit="1" customWidth="1"/>
    <col min="345" max="345" width="8.5703125" style="3" bestFit="1" customWidth="1"/>
    <col min="346" max="346" width="6.140625" style="3" bestFit="1" customWidth="1"/>
    <col min="347" max="347" width="8.5703125" style="3" bestFit="1" customWidth="1"/>
    <col min="348" max="348" width="7.140625" style="3" bestFit="1" customWidth="1"/>
    <col min="349" max="349" width="9.5703125" style="3" bestFit="1" customWidth="1"/>
    <col min="350" max="350" width="7.140625" style="3" bestFit="1" customWidth="1"/>
    <col min="351" max="351" width="9.5703125" style="3" bestFit="1" customWidth="1"/>
    <col min="352" max="352" width="7.140625" style="3" bestFit="1" customWidth="1"/>
    <col min="353" max="353" width="5.42578125" style="3" bestFit="1" customWidth="1"/>
    <col min="354" max="355" width="9.5703125" style="3" bestFit="1" customWidth="1"/>
    <col min="356" max="356" width="7.140625" style="3" bestFit="1" customWidth="1"/>
    <col min="357" max="357" width="9.5703125" style="3" bestFit="1" customWidth="1"/>
    <col min="358" max="358" width="7.140625" style="3" bestFit="1" customWidth="1"/>
    <col min="359" max="359" width="9.5703125" style="3" bestFit="1" customWidth="1"/>
    <col min="360" max="360" width="7.140625" style="3" bestFit="1" customWidth="1"/>
    <col min="361" max="361" width="9.5703125" style="3" bestFit="1" customWidth="1"/>
    <col min="362" max="362" width="7.140625" style="3" bestFit="1" customWidth="1"/>
    <col min="363" max="363" width="9.5703125" style="3" bestFit="1" customWidth="1"/>
    <col min="364" max="364" width="7.140625" style="3" bestFit="1" customWidth="1"/>
    <col min="365" max="365" width="9.5703125" style="3" bestFit="1" customWidth="1"/>
    <col min="366" max="366" width="7.140625" style="3" bestFit="1" customWidth="1"/>
    <col min="367" max="367" width="5.42578125" style="3" bestFit="1" customWidth="1"/>
    <col min="368" max="368" width="9.5703125" style="3" bestFit="1" customWidth="1"/>
    <col min="369" max="369" width="7.140625" style="3" bestFit="1" customWidth="1"/>
    <col min="370" max="371" width="5.42578125" style="3" bestFit="1" customWidth="1"/>
    <col min="372" max="372" width="9.5703125" style="3" bestFit="1" customWidth="1"/>
    <col min="373" max="373" width="7.140625" style="3" bestFit="1" customWidth="1"/>
    <col min="374" max="374" width="9.5703125" style="3" bestFit="1" customWidth="1"/>
    <col min="375" max="375" width="7.140625" style="3" bestFit="1" customWidth="1"/>
    <col min="376" max="376" width="9.5703125" style="3" bestFit="1" customWidth="1"/>
    <col min="377" max="377" width="7.140625" style="3" bestFit="1" customWidth="1"/>
    <col min="378" max="378" width="9.5703125" style="3" bestFit="1" customWidth="1"/>
    <col min="379" max="379" width="7.140625" style="3" bestFit="1" customWidth="1"/>
    <col min="380" max="380" width="9.5703125" style="3" bestFit="1" customWidth="1"/>
    <col min="381" max="381" width="7.140625" style="3" bestFit="1" customWidth="1"/>
    <col min="382" max="382" width="5.42578125" style="3" bestFit="1" customWidth="1"/>
    <col min="383" max="383" width="9.5703125" style="3" bestFit="1" customWidth="1"/>
    <col min="384" max="384" width="7.140625" style="3" bestFit="1" customWidth="1"/>
    <col min="385" max="385" width="5.42578125" style="3" bestFit="1" customWidth="1"/>
    <col min="386" max="386" width="9.5703125" style="3" bestFit="1" customWidth="1"/>
    <col min="387" max="387" width="7.140625" style="3" bestFit="1" customWidth="1"/>
    <col min="388" max="389" width="9.5703125" style="3" bestFit="1" customWidth="1"/>
    <col min="390" max="390" width="7.140625" style="3" bestFit="1" customWidth="1"/>
    <col min="391" max="391" width="5.42578125" style="3" bestFit="1" customWidth="1"/>
    <col min="392" max="392" width="8.5703125" style="3" bestFit="1" customWidth="1"/>
    <col min="393" max="393" width="6.140625" style="3" bestFit="1" customWidth="1"/>
    <col min="394" max="394" width="8.5703125" style="3" bestFit="1" customWidth="1"/>
    <col min="395" max="395" width="7.140625" style="3" bestFit="1" customWidth="1"/>
    <col min="396" max="396" width="9.5703125" style="3" bestFit="1" customWidth="1"/>
    <col min="397" max="397" width="7.140625" style="3" bestFit="1" customWidth="1"/>
    <col min="398" max="398" width="9.5703125" style="3" bestFit="1" customWidth="1"/>
    <col min="399" max="399" width="7.140625" style="3" bestFit="1" customWidth="1"/>
    <col min="400" max="400" width="9.5703125" style="3" bestFit="1" customWidth="1"/>
    <col min="401" max="401" width="7.140625" style="3" bestFit="1" customWidth="1"/>
    <col min="402" max="402" width="9.5703125" style="3" bestFit="1" customWidth="1"/>
    <col min="403" max="403" width="7.140625" style="3" bestFit="1" customWidth="1"/>
    <col min="404" max="405" width="5.42578125" style="3" bestFit="1" customWidth="1"/>
    <col min="406" max="406" width="9.5703125" style="3" bestFit="1" customWidth="1"/>
    <col min="407" max="407" width="7.140625" style="3" bestFit="1" customWidth="1"/>
    <col min="408" max="408" width="9.5703125" style="3" bestFit="1" customWidth="1"/>
    <col min="409" max="409" width="7.140625" style="3" bestFit="1" customWidth="1"/>
    <col min="410" max="410" width="9.5703125" style="3" bestFit="1" customWidth="1"/>
    <col min="411" max="411" width="7.140625" style="3" bestFit="1" customWidth="1"/>
    <col min="412" max="412" width="9.5703125" style="3" bestFit="1" customWidth="1"/>
    <col min="413" max="413" width="7.140625" style="3" bestFit="1" customWidth="1"/>
    <col min="414" max="416" width="5.42578125" style="3" bestFit="1" customWidth="1"/>
    <col min="417" max="417" width="9.5703125" style="3" bestFit="1" customWidth="1"/>
    <col min="418" max="418" width="7.140625" style="3" bestFit="1" customWidth="1"/>
    <col min="419" max="419" width="5.42578125" style="3" bestFit="1" customWidth="1"/>
    <col min="420" max="420" width="9.5703125" style="3" bestFit="1" customWidth="1"/>
    <col min="421" max="421" width="7.140625" style="3" bestFit="1" customWidth="1"/>
    <col min="422" max="423" width="9.5703125" style="3" bestFit="1" customWidth="1"/>
    <col min="424" max="424" width="7.140625" style="3" bestFit="1" customWidth="1"/>
    <col min="425" max="425" width="8.5703125" style="3" bestFit="1" customWidth="1"/>
    <col min="426" max="426" width="9.5703125" style="3" bestFit="1" customWidth="1"/>
    <col min="427" max="427" width="11.5703125" style="3" bestFit="1" customWidth="1"/>
    <col min="428" max="428" width="9" style="3" bestFit="1" customWidth="1"/>
    <col min="429" max="429" width="9.5703125" style="3" bestFit="1" customWidth="1"/>
    <col min="430" max="430" width="7.140625" style="3" bestFit="1" customWidth="1"/>
    <col min="431" max="431" width="9.5703125" style="3" bestFit="1" customWidth="1"/>
    <col min="432" max="432" width="7.140625" style="3" bestFit="1" customWidth="1"/>
    <col min="433" max="433" width="9.5703125" style="3" bestFit="1" customWidth="1"/>
    <col min="434" max="434" width="7.140625" style="3" bestFit="1" customWidth="1"/>
    <col min="435" max="435" width="9.5703125" style="3" bestFit="1" customWidth="1"/>
    <col min="436" max="436" width="8.5703125" style="3" bestFit="1" customWidth="1"/>
    <col min="437" max="437" width="6.140625" style="3" bestFit="1" customWidth="1"/>
    <col min="438" max="438" width="8.5703125" style="3" bestFit="1" customWidth="1"/>
    <col min="439" max="439" width="7.140625" style="3" bestFit="1" customWidth="1"/>
    <col min="440" max="440" width="9.5703125" style="3" bestFit="1" customWidth="1"/>
    <col min="441" max="441" width="7.140625" style="3" bestFit="1" customWidth="1"/>
    <col min="442" max="442" width="5.42578125" style="3" bestFit="1" customWidth="1"/>
    <col min="443" max="443" width="9.5703125" style="3" bestFit="1" customWidth="1"/>
    <col min="444" max="444" width="7.140625" style="3" bestFit="1" customWidth="1"/>
    <col min="445" max="445" width="9.5703125" style="3" bestFit="1" customWidth="1"/>
    <col min="446" max="446" width="7.140625" style="3" bestFit="1" customWidth="1"/>
    <col min="447" max="447" width="6.42578125" style="3" bestFit="1" customWidth="1"/>
    <col min="448" max="448" width="9.5703125" style="3" bestFit="1" customWidth="1"/>
    <col min="449" max="449" width="7.140625" style="3" bestFit="1" customWidth="1"/>
    <col min="450" max="450" width="5.42578125" style="3" bestFit="1" customWidth="1"/>
    <col min="451" max="451" width="9.5703125" style="3" bestFit="1" customWidth="1"/>
    <col min="452" max="452" width="7.140625" style="3" bestFit="1" customWidth="1"/>
    <col min="453" max="453" width="9.5703125" style="3" bestFit="1" customWidth="1"/>
    <col min="454" max="454" width="7.140625" style="3" bestFit="1" customWidth="1"/>
    <col min="455" max="455" width="9.5703125" style="3" bestFit="1" customWidth="1"/>
    <col min="456" max="456" width="7.140625" style="3" bestFit="1" customWidth="1"/>
    <col min="457" max="457" width="9.5703125" style="3" bestFit="1" customWidth="1"/>
    <col min="458" max="458" width="7.140625" style="3" bestFit="1" customWidth="1"/>
    <col min="459" max="460" width="5.42578125" style="3" bestFit="1" customWidth="1"/>
    <col min="461" max="461" width="9.5703125" style="3" bestFit="1" customWidth="1"/>
    <col min="462" max="462" width="7.140625" style="3" bestFit="1" customWidth="1"/>
    <col min="463" max="463" width="9.5703125" style="3" bestFit="1" customWidth="1"/>
    <col min="464" max="464" width="8.5703125" style="3" bestFit="1" customWidth="1"/>
    <col min="465" max="465" width="6.140625" style="3" bestFit="1" customWidth="1"/>
    <col min="466" max="467" width="5.42578125" style="3" bestFit="1" customWidth="1"/>
    <col min="468" max="468" width="8.5703125" style="3" bestFit="1" customWidth="1"/>
    <col min="469" max="469" width="6.140625" style="3" bestFit="1" customWidth="1"/>
    <col min="470" max="470" width="5.42578125" style="3" bestFit="1" customWidth="1"/>
    <col min="471" max="471" width="8.5703125" style="3" bestFit="1" customWidth="1"/>
    <col min="472" max="472" width="6.140625" style="3" bestFit="1" customWidth="1"/>
    <col min="473" max="473" width="5.42578125" style="3" bestFit="1" customWidth="1"/>
    <col min="474" max="474" width="8.5703125" style="3" bestFit="1" customWidth="1"/>
    <col min="475" max="475" width="6.140625" style="3" bestFit="1" customWidth="1"/>
    <col min="476" max="476" width="5.42578125" style="3" bestFit="1" customWidth="1"/>
    <col min="477" max="477" width="8.5703125" style="3" bestFit="1" customWidth="1"/>
    <col min="478" max="478" width="7.140625" style="3" bestFit="1" customWidth="1"/>
    <col min="479" max="479" width="9.5703125" style="3" bestFit="1" customWidth="1"/>
    <col min="480" max="480" width="7.140625" style="3" bestFit="1" customWidth="1"/>
    <col min="481" max="481" width="9.5703125" style="3" bestFit="1" customWidth="1"/>
    <col min="482" max="482" width="7.140625" style="3" bestFit="1" customWidth="1"/>
    <col min="483" max="483" width="9.5703125" style="3" bestFit="1" customWidth="1"/>
    <col min="484" max="484" width="7.140625" style="3" bestFit="1" customWidth="1"/>
    <col min="485" max="485" width="9.5703125" style="3" bestFit="1" customWidth="1"/>
    <col min="486" max="486" width="8.5703125" style="3" bestFit="1" customWidth="1"/>
    <col min="487" max="487" width="7.140625" style="3" bestFit="1" customWidth="1"/>
    <col min="488" max="488" width="8.5703125" style="3" bestFit="1" customWidth="1"/>
    <col min="489" max="489" width="6.140625" style="3" bestFit="1" customWidth="1"/>
    <col min="490" max="490" width="5.42578125" style="3" bestFit="1" customWidth="1"/>
    <col min="491" max="491" width="8.5703125" style="3" bestFit="1" customWidth="1"/>
    <col min="492" max="492" width="7.140625" style="3" bestFit="1" customWidth="1"/>
    <col min="493" max="493" width="9.5703125" style="3" bestFit="1" customWidth="1"/>
    <col min="494" max="494" width="7.140625" style="3" bestFit="1" customWidth="1"/>
    <col min="495" max="495" width="9.5703125" style="3" bestFit="1" customWidth="1"/>
    <col min="496" max="496" width="7.140625" style="3" bestFit="1" customWidth="1"/>
    <col min="497" max="498" width="5.42578125" style="3" bestFit="1" customWidth="1"/>
    <col min="499" max="499" width="9.5703125" style="3" bestFit="1" customWidth="1"/>
    <col min="500" max="500" width="7.140625" style="3" bestFit="1" customWidth="1"/>
    <col min="501" max="502" width="5.42578125" style="3" bestFit="1" customWidth="1"/>
    <col min="503" max="503" width="9.5703125" style="3" bestFit="1" customWidth="1"/>
    <col min="504" max="504" width="7.140625" style="3" bestFit="1" customWidth="1"/>
    <col min="505" max="505" width="9.5703125" style="3" bestFit="1" customWidth="1"/>
    <col min="506" max="506" width="7.140625" style="3" bestFit="1" customWidth="1"/>
    <col min="507" max="510" width="5.42578125" style="3" bestFit="1" customWidth="1"/>
    <col min="511" max="511" width="9.5703125" style="3" bestFit="1" customWidth="1"/>
    <col min="512" max="512" width="7.140625" style="3" bestFit="1" customWidth="1"/>
    <col min="513" max="516" width="5.42578125" style="3" bestFit="1" customWidth="1"/>
    <col min="517" max="517" width="9.5703125" style="3" bestFit="1" customWidth="1"/>
    <col min="518" max="518" width="7.140625" style="3" bestFit="1" customWidth="1"/>
    <col min="519" max="523" width="5.42578125" style="3" bestFit="1" customWidth="1"/>
    <col min="524" max="524" width="9.5703125" style="3" bestFit="1" customWidth="1"/>
    <col min="525" max="525" width="7.140625" style="3" bestFit="1" customWidth="1"/>
    <col min="526" max="527" width="5.42578125" style="3" bestFit="1" customWidth="1"/>
    <col min="528" max="528" width="9.5703125" style="3" bestFit="1" customWidth="1"/>
    <col min="529" max="529" width="7.140625" style="3" bestFit="1" customWidth="1"/>
    <col min="530" max="532" width="5.42578125" style="3" bestFit="1" customWidth="1"/>
    <col min="533" max="533" width="9.5703125" style="3" bestFit="1" customWidth="1"/>
    <col min="534" max="534" width="7.140625" style="3" bestFit="1" customWidth="1"/>
    <col min="535" max="536" width="5.42578125" style="3" bestFit="1" customWidth="1"/>
    <col min="537" max="537" width="9.5703125" style="3" bestFit="1" customWidth="1"/>
    <col min="538" max="538" width="7.140625" style="3" bestFit="1" customWidth="1"/>
    <col min="539" max="539" width="9.5703125" style="3" bestFit="1" customWidth="1"/>
    <col min="540" max="540" width="7.140625" style="3" bestFit="1" customWidth="1"/>
    <col min="541" max="541" width="9.5703125" style="3" bestFit="1" customWidth="1"/>
    <col min="542" max="542" width="7.140625" style="3" bestFit="1" customWidth="1"/>
    <col min="543" max="543" width="9.5703125" style="3" bestFit="1" customWidth="1"/>
    <col min="544" max="544" width="7.140625" style="3" bestFit="1" customWidth="1"/>
    <col min="545" max="545" width="9.5703125" style="3" bestFit="1" customWidth="1"/>
    <col min="546" max="546" width="7.140625" style="3" bestFit="1" customWidth="1"/>
    <col min="547" max="547" width="9.5703125" style="3" bestFit="1" customWidth="1"/>
    <col min="548" max="548" width="7.140625" style="3" bestFit="1" customWidth="1"/>
    <col min="549" max="550" width="9.5703125" style="3" bestFit="1" customWidth="1"/>
    <col min="551" max="551" width="7.140625" style="3" bestFit="1" customWidth="1"/>
    <col min="552" max="552" width="8.5703125" style="3" bestFit="1" customWidth="1"/>
    <col min="553" max="553" width="7.140625" style="3" bestFit="1" customWidth="1"/>
    <col min="554" max="554" width="9.5703125" style="3" bestFit="1" customWidth="1"/>
    <col min="555" max="555" width="7.140625" style="3" bestFit="1" customWidth="1"/>
    <col min="556" max="556" width="5.42578125" style="3" bestFit="1" customWidth="1"/>
    <col min="557" max="557" width="9.5703125" style="3" bestFit="1" customWidth="1"/>
    <col min="558" max="558" width="7.140625" style="3" bestFit="1" customWidth="1"/>
    <col min="559" max="559" width="5.42578125" style="3" bestFit="1" customWidth="1"/>
    <col min="560" max="560" width="9.5703125" style="3" bestFit="1" customWidth="1"/>
    <col min="561" max="561" width="7.140625" style="3" bestFit="1" customWidth="1"/>
    <col min="562" max="562" width="9.5703125" style="3" bestFit="1" customWidth="1"/>
    <col min="563" max="563" width="7.140625" style="3" bestFit="1" customWidth="1"/>
    <col min="564" max="564" width="9.5703125" style="3" bestFit="1" customWidth="1"/>
    <col min="565" max="565" width="7.140625" style="3" bestFit="1" customWidth="1"/>
    <col min="566" max="567" width="9.5703125" style="3" bestFit="1" customWidth="1"/>
    <col min="568" max="568" width="7.140625" style="3" bestFit="1" customWidth="1"/>
    <col min="569" max="569" width="8.5703125" style="3" bestFit="1" customWidth="1"/>
    <col min="570" max="570" width="6.140625" style="3" bestFit="1" customWidth="1"/>
    <col min="571" max="571" width="8.5703125" style="3" bestFit="1" customWidth="1"/>
    <col min="572" max="572" width="6.140625" style="3" bestFit="1" customWidth="1"/>
    <col min="573" max="573" width="8.5703125" style="3" bestFit="1" customWidth="1"/>
    <col min="574" max="574" width="7.140625" style="3" bestFit="1" customWidth="1"/>
    <col min="575" max="575" width="5.42578125" style="3" bestFit="1" customWidth="1"/>
    <col min="576" max="576" width="9.5703125" style="3" bestFit="1" customWidth="1"/>
    <col min="577" max="577" width="7.140625" style="3" bestFit="1" customWidth="1"/>
    <col min="578" max="578" width="5.42578125" style="3" bestFit="1" customWidth="1"/>
    <col min="579" max="579" width="9.5703125" style="3" bestFit="1" customWidth="1"/>
    <col min="580" max="580" width="7.140625" style="3" bestFit="1" customWidth="1"/>
    <col min="581" max="581" width="9.5703125" style="3" bestFit="1" customWidth="1"/>
    <col min="582" max="582" width="7.140625" style="3" bestFit="1" customWidth="1"/>
    <col min="583" max="583" width="9.5703125" style="3" bestFit="1" customWidth="1"/>
    <col min="584" max="584" width="7.140625" style="3" bestFit="1" customWidth="1"/>
    <col min="585" max="585" width="5.42578125" style="3" bestFit="1" customWidth="1"/>
    <col min="586" max="586" width="9.5703125" style="3" bestFit="1" customWidth="1"/>
    <col min="587" max="587" width="7.140625" style="3" bestFit="1" customWidth="1"/>
    <col min="588" max="588" width="9.5703125" style="3" bestFit="1" customWidth="1"/>
    <col min="589" max="589" width="7.140625" style="3" bestFit="1" customWidth="1"/>
    <col min="590" max="590" width="9.5703125" style="3" bestFit="1" customWidth="1"/>
    <col min="591" max="591" width="7.140625" style="3" bestFit="1" customWidth="1"/>
    <col min="592" max="592" width="9.5703125" style="3" bestFit="1" customWidth="1"/>
    <col min="593" max="593" width="7.140625" style="3" bestFit="1" customWidth="1"/>
    <col min="594" max="594" width="5.42578125" style="3" bestFit="1" customWidth="1"/>
    <col min="595" max="596" width="9.5703125" style="3" bestFit="1" customWidth="1"/>
    <col min="597" max="597" width="7.140625" style="3" bestFit="1" customWidth="1"/>
    <col min="598" max="598" width="8.5703125" style="3" bestFit="1" customWidth="1"/>
    <col min="599" max="599" width="6.42578125" style="3" bestFit="1" customWidth="1"/>
    <col min="600" max="600" width="8.5703125" style="3" bestFit="1" customWidth="1"/>
    <col min="601" max="601" width="7.140625" style="3" bestFit="1" customWidth="1"/>
    <col min="602" max="602" width="9.5703125" style="3" bestFit="1" customWidth="1"/>
    <col min="603" max="603" width="7.140625" style="3" bestFit="1" customWidth="1"/>
    <col min="604" max="607" width="5.42578125" style="3" bestFit="1" customWidth="1"/>
    <col min="608" max="608" width="9.5703125" style="3" bestFit="1" customWidth="1"/>
    <col min="609" max="609" width="7.140625" style="3" bestFit="1" customWidth="1"/>
    <col min="610" max="610" width="5.42578125" style="3" bestFit="1" customWidth="1"/>
    <col min="611" max="611" width="9.5703125" style="3" bestFit="1" customWidth="1"/>
    <col min="612" max="612" width="7.140625" style="3" bestFit="1" customWidth="1"/>
    <col min="613" max="613" width="5.42578125" style="3" bestFit="1" customWidth="1"/>
    <col min="614" max="614" width="9.5703125" style="3" bestFit="1" customWidth="1"/>
    <col min="615" max="615" width="7.140625" style="3" bestFit="1" customWidth="1"/>
    <col min="616" max="616" width="5.42578125" style="3" bestFit="1" customWidth="1"/>
    <col min="617" max="617" width="9.5703125" style="3" bestFit="1" customWidth="1"/>
    <col min="618" max="618" width="7.140625" style="3" bestFit="1" customWidth="1"/>
    <col min="619" max="622" width="5.42578125" style="3" bestFit="1" customWidth="1"/>
    <col min="623" max="623" width="9.5703125" style="3" bestFit="1" customWidth="1"/>
    <col min="624" max="624" width="7.140625" style="3" bestFit="1" customWidth="1"/>
    <col min="625" max="625" width="9.5703125" style="3" bestFit="1" customWidth="1"/>
    <col min="626" max="626" width="7.140625" style="3" bestFit="1" customWidth="1"/>
    <col min="627" max="627" width="5.42578125" style="3" bestFit="1" customWidth="1"/>
    <col min="628" max="628" width="9.5703125" style="3" bestFit="1" customWidth="1"/>
    <col min="629" max="629" width="7.140625" style="3" bestFit="1" customWidth="1"/>
    <col min="630" max="630" width="5.42578125" style="3" bestFit="1" customWidth="1"/>
    <col min="631" max="631" width="9.5703125" style="3" bestFit="1" customWidth="1"/>
    <col min="632" max="632" width="7.140625" style="3" bestFit="1" customWidth="1"/>
    <col min="633" max="634" width="5.42578125" style="3" bestFit="1" customWidth="1"/>
    <col min="635" max="635" width="9.5703125" style="3" bestFit="1" customWidth="1"/>
    <col min="636" max="636" width="7.140625" style="3" bestFit="1" customWidth="1"/>
    <col min="637" max="637" width="9.5703125" style="3" bestFit="1" customWidth="1"/>
    <col min="638" max="638" width="7.140625" style="3" bestFit="1" customWidth="1"/>
    <col min="639" max="639" width="9.5703125" style="3" bestFit="1" customWidth="1"/>
    <col min="640" max="640" width="7.140625" style="3" bestFit="1" customWidth="1"/>
    <col min="641" max="641" width="5.42578125" style="3" bestFit="1" customWidth="1"/>
    <col min="642" max="642" width="9.5703125" style="3" bestFit="1" customWidth="1"/>
    <col min="643" max="643" width="7.140625" style="3" bestFit="1" customWidth="1"/>
    <col min="644" max="644" width="9.5703125" style="3" bestFit="1" customWidth="1"/>
    <col min="645" max="645" width="7.140625" style="3" bestFit="1" customWidth="1"/>
    <col min="646" max="646" width="9.5703125" style="3" bestFit="1" customWidth="1"/>
    <col min="647" max="647" width="7.140625" style="3" bestFit="1" customWidth="1"/>
    <col min="648" max="648" width="5.42578125" style="3" bestFit="1" customWidth="1"/>
    <col min="649" max="649" width="9.5703125" style="3" bestFit="1" customWidth="1"/>
    <col min="650" max="650" width="7.140625" style="3" bestFit="1" customWidth="1"/>
    <col min="651" max="651" width="5.42578125" style="3" bestFit="1" customWidth="1"/>
    <col min="652" max="652" width="9.5703125" style="3" bestFit="1" customWidth="1"/>
    <col min="653" max="653" width="7.140625" style="3" bestFit="1" customWidth="1"/>
    <col min="654" max="654" width="5.42578125" style="3" bestFit="1" customWidth="1"/>
    <col min="655" max="655" width="9.5703125" style="3" bestFit="1" customWidth="1"/>
    <col min="656" max="656" width="7.140625" style="3" bestFit="1" customWidth="1"/>
    <col min="657" max="657" width="5.42578125" style="3" bestFit="1" customWidth="1"/>
    <col min="658" max="658" width="9.5703125" style="3" bestFit="1" customWidth="1"/>
    <col min="659" max="659" width="7.140625" style="3" bestFit="1" customWidth="1"/>
    <col min="660" max="660" width="9.5703125" style="3" bestFit="1" customWidth="1"/>
    <col min="661" max="661" width="7.140625" style="3" bestFit="1" customWidth="1"/>
    <col min="662" max="662" width="5.42578125" style="3" bestFit="1" customWidth="1"/>
    <col min="663" max="663" width="9.5703125" style="3" bestFit="1" customWidth="1"/>
    <col min="664" max="664" width="7.140625" style="3" bestFit="1" customWidth="1"/>
    <col min="665" max="666" width="5.42578125" style="3" bestFit="1" customWidth="1"/>
    <col min="667" max="668" width="9.5703125" style="3" bestFit="1" customWidth="1"/>
    <col min="669" max="669" width="7.140625" style="3" bestFit="1" customWidth="1"/>
    <col min="670" max="670" width="8.5703125" style="3" bestFit="1" customWidth="1"/>
    <col min="671" max="671" width="6.140625" style="3" bestFit="1" customWidth="1"/>
    <col min="672" max="672" width="8.5703125" style="3" bestFit="1" customWidth="1"/>
    <col min="673" max="673" width="6.140625" style="3" bestFit="1" customWidth="1"/>
    <col min="674" max="674" width="8.5703125" style="3" bestFit="1" customWidth="1"/>
    <col min="675" max="675" width="6.140625" style="3" bestFit="1" customWidth="1"/>
    <col min="676" max="677" width="5.42578125" style="3" bestFit="1" customWidth="1"/>
    <col min="678" max="678" width="8.5703125" style="3" bestFit="1" customWidth="1"/>
    <col min="679" max="679" width="6.140625" style="3" bestFit="1" customWidth="1"/>
    <col min="680" max="680" width="8.5703125" style="3" bestFit="1" customWidth="1"/>
    <col min="681" max="681" width="7.140625" style="3" bestFit="1" customWidth="1"/>
    <col min="682" max="682" width="9.5703125" style="3" bestFit="1" customWidth="1"/>
    <col min="683" max="683" width="7.140625" style="3" bestFit="1" customWidth="1"/>
    <col min="684" max="684" width="9.5703125" style="3" bestFit="1" customWidth="1"/>
    <col min="685" max="685" width="7.140625" style="3" bestFit="1" customWidth="1"/>
    <col min="686" max="686" width="9.5703125" style="3" bestFit="1" customWidth="1"/>
    <col min="687" max="687" width="7.140625" style="3" bestFit="1" customWidth="1"/>
    <col min="688" max="688" width="9.5703125" style="3" bestFit="1" customWidth="1"/>
    <col min="689" max="689" width="7.140625" style="3" bestFit="1" customWidth="1"/>
    <col min="690" max="690" width="5.42578125" style="3" bestFit="1" customWidth="1"/>
    <col min="691" max="691" width="9.5703125" style="3" bestFit="1" customWidth="1"/>
    <col min="692" max="692" width="7.140625" style="3" bestFit="1" customWidth="1"/>
    <col min="693" max="693" width="9.5703125" style="3" bestFit="1" customWidth="1"/>
    <col min="694" max="694" width="7.140625" style="3" bestFit="1" customWidth="1"/>
    <col min="695" max="695" width="9.5703125" style="3" bestFit="1" customWidth="1"/>
    <col min="696" max="696" width="7.140625" style="3" bestFit="1" customWidth="1"/>
    <col min="697" max="699" width="5.42578125" style="3" bestFit="1" customWidth="1"/>
    <col min="700" max="700" width="9.5703125" style="3" bestFit="1" customWidth="1"/>
    <col min="701" max="701" width="7.140625" style="3" bestFit="1" customWidth="1"/>
    <col min="702" max="702" width="5.42578125" style="3" bestFit="1" customWidth="1"/>
    <col min="703" max="703" width="9.5703125" style="3" bestFit="1" customWidth="1"/>
    <col min="704" max="704" width="7.140625" style="3" bestFit="1" customWidth="1"/>
    <col min="705" max="705" width="9.5703125" style="3" bestFit="1" customWidth="1"/>
    <col min="706" max="706" width="7.140625" style="3" bestFit="1" customWidth="1"/>
    <col min="707" max="707" width="5.42578125" style="3" bestFit="1" customWidth="1"/>
    <col min="708" max="708" width="9.5703125" style="3" bestFit="1" customWidth="1"/>
    <col min="709" max="709" width="7.140625" style="3" bestFit="1" customWidth="1"/>
    <col min="710" max="712" width="5.42578125" style="3" bestFit="1" customWidth="1"/>
    <col min="713" max="713" width="9.5703125" style="3" bestFit="1" customWidth="1"/>
    <col min="714" max="714" width="7.140625" style="3" bestFit="1" customWidth="1"/>
    <col min="715" max="715" width="9.5703125" style="3" bestFit="1" customWidth="1"/>
    <col min="716" max="716" width="7.140625" style="3" bestFit="1" customWidth="1"/>
    <col min="717" max="717" width="9.5703125" style="3" bestFit="1" customWidth="1"/>
    <col min="718" max="718" width="7.140625" style="3" bestFit="1" customWidth="1"/>
    <col min="719" max="719" width="9.5703125" style="3" bestFit="1" customWidth="1"/>
    <col min="720" max="720" width="7.140625" style="3" bestFit="1" customWidth="1"/>
    <col min="721" max="721" width="9.5703125" style="3" bestFit="1" customWidth="1"/>
    <col min="722" max="722" width="7.140625" style="3" bestFit="1" customWidth="1"/>
    <col min="723" max="723" width="9.5703125" style="3" bestFit="1" customWidth="1"/>
    <col min="724" max="724" width="7.140625" style="3" bestFit="1" customWidth="1"/>
    <col min="725" max="725" width="9.5703125" style="3" bestFit="1" customWidth="1"/>
    <col min="726" max="726" width="7.140625" style="3" bestFit="1" customWidth="1"/>
    <col min="727" max="727" width="9.5703125" style="3" bestFit="1" customWidth="1"/>
    <col min="728" max="728" width="7.140625" style="3" bestFit="1" customWidth="1"/>
    <col min="729" max="730" width="9.5703125" style="3" bestFit="1" customWidth="1"/>
    <col min="731" max="731" width="7.140625" style="3" bestFit="1" customWidth="1"/>
    <col min="732" max="732" width="5.42578125" style="3" bestFit="1" customWidth="1"/>
    <col min="733" max="733" width="8.5703125" style="3" bestFit="1" customWidth="1"/>
    <col min="734" max="734" width="7.140625" style="3" bestFit="1" customWidth="1"/>
    <col min="735" max="735" width="9.5703125" style="3" bestFit="1" customWidth="1"/>
    <col min="736" max="736" width="7.140625" style="3" bestFit="1" customWidth="1"/>
    <col min="737" max="739" width="5.42578125" style="3" bestFit="1" customWidth="1"/>
    <col min="740" max="740" width="9.5703125" style="3" bestFit="1" customWidth="1"/>
    <col min="741" max="741" width="7.140625" style="3" bestFit="1" customWidth="1"/>
    <col min="742" max="742" width="9.5703125" style="3" bestFit="1" customWidth="1"/>
    <col min="743" max="743" width="7.140625" style="3" bestFit="1" customWidth="1"/>
    <col min="744" max="745" width="5.42578125" style="3" bestFit="1" customWidth="1"/>
    <col min="746" max="746" width="9.5703125" style="3" bestFit="1" customWidth="1"/>
    <col min="747" max="747" width="7.140625" style="3" bestFit="1" customWidth="1"/>
    <col min="748" max="749" width="5.42578125" style="3" bestFit="1" customWidth="1"/>
    <col min="750" max="750" width="9.5703125" style="3" bestFit="1" customWidth="1"/>
    <col min="751" max="751" width="7.140625" style="3" bestFit="1" customWidth="1"/>
    <col min="752" max="753" width="5.42578125" style="3" bestFit="1" customWidth="1"/>
    <col min="754" max="754" width="9.5703125" style="3" bestFit="1" customWidth="1"/>
    <col min="755" max="755" width="7.140625" style="3" bestFit="1" customWidth="1"/>
    <col min="756" max="756" width="5.42578125" style="3" bestFit="1" customWidth="1"/>
    <col min="757" max="757" width="9.5703125" style="3" bestFit="1" customWidth="1"/>
    <col min="758" max="758" width="7.140625" style="3" bestFit="1" customWidth="1"/>
    <col min="759" max="761" width="5.42578125" style="3" bestFit="1" customWidth="1"/>
    <col min="762" max="762" width="9.5703125" style="3" bestFit="1" customWidth="1"/>
    <col min="763" max="763" width="7.140625" style="3" bestFit="1" customWidth="1"/>
    <col min="764" max="764" width="9.5703125" style="3" bestFit="1" customWidth="1"/>
    <col min="765" max="765" width="7.140625" style="3" bestFit="1" customWidth="1"/>
    <col min="766" max="766" width="9.5703125" style="3" bestFit="1" customWidth="1"/>
    <col min="767" max="767" width="7.140625" style="3" bestFit="1" customWidth="1"/>
    <col min="768" max="768" width="5.42578125" style="3" bestFit="1" customWidth="1"/>
    <col min="769" max="769" width="9.5703125" style="3" bestFit="1" customWidth="1"/>
    <col min="770" max="770" width="7.140625" style="3" bestFit="1" customWidth="1"/>
    <col min="771" max="771" width="9.5703125" style="3" bestFit="1" customWidth="1"/>
    <col min="772" max="772" width="7.140625" style="3" bestFit="1" customWidth="1"/>
    <col min="773" max="774" width="5.42578125" style="3" bestFit="1" customWidth="1"/>
    <col min="775" max="775" width="9.5703125" style="3" bestFit="1" customWidth="1"/>
    <col min="776" max="776" width="7.140625" style="3" bestFit="1" customWidth="1"/>
    <col min="777" max="777" width="9.5703125" style="3" bestFit="1" customWidth="1"/>
    <col min="778" max="778" width="7.140625" style="3" bestFit="1" customWidth="1"/>
    <col min="779" max="782" width="5.42578125" style="3" bestFit="1" customWidth="1"/>
    <col min="783" max="783" width="9.5703125" style="3" bestFit="1" customWidth="1"/>
    <col min="784" max="784" width="7.140625" style="3" bestFit="1" customWidth="1"/>
    <col min="785" max="789" width="5.42578125" style="3" bestFit="1" customWidth="1"/>
    <col min="790" max="790" width="9.5703125" style="3" bestFit="1" customWidth="1"/>
    <col min="791" max="791" width="7.140625" style="3" bestFit="1" customWidth="1"/>
    <col min="792" max="792" width="9.5703125" style="3" bestFit="1" customWidth="1"/>
    <col min="793" max="793" width="7.140625" style="3" bestFit="1" customWidth="1"/>
    <col min="794" max="797" width="5.42578125" style="3" bestFit="1" customWidth="1"/>
    <col min="798" max="798" width="9.5703125" style="3" bestFit="1" customWidth="1"/>
    <col min="799" max="799" width="7.140625" style="3" bestFit="1" customWidth="1"/>
    <col min="800" max="800" width="9.5703125" style="3" bestFit="1" customWidth="1"/>
    <col min="801" max="801" width="7.140625" style="3" bestFit="1" customWidth="1"/>
    <col min="802" max="802" width="5.42578125" style="3" bestFit="1" customWidth="1"/>
    <col min="803" max="803" width="9.5703125" style="3" bestFit="1" customWidth="1"/>
    <col min="804" max="804" width="7.140625" style="3" bestFit="1" customWidth="1"/>
    <col min="805" max="805" width="9.5703125" style="3" bestFit="1" customWidth="1"/>
    <col min="806" max="806" width="7.140625" style="3" bestFit="1" customWidth="1"/>
    <col min="807" max="807" width="9.5703125" style="3" bestFit="1" customWidth="1"/>
    <col min="808" max="808" width="7.140625" style="3" bestFit="1" customWidth="1"/>
    <col min="809" max="810" width="5.42578125" style="3" bestFit="1" customWidth="1"/>
    <col min="811" max="811" width="9.5703125" style="3" bestFit="1" customWidth="1"/>
    <col min="812" max="812" width="7.140625" style="3" bestFit="1" customWidth="1"/>
    <col min="813" max="813" width="5.42578125" style="3" bestFit="1" customWidth="1"/>
    <col min="814" max="814" width="9.5703125" style="3" bestFit="1" customWidth="1"/>
    <col min="815" max="815" width="7.140625" style="3" bestFit="1" customWidth="1"/>
    <col min="816" max="816" width="5.42578125" style="3" bestFit="1" customWidth="1"/>
    <col min="817" max="817" width="9.5703125" style="3" bestFit="1" customWidth="1"/>
    <col min="818" max="818" width="7.140625" style="3" bestFit="1" customWidth="1"/>
    <col min="819" max="821" width="5.42578125" style="3" bestFit="1" customWidth="1"/>
    <col min="822" max="822" width="9.5703125" style="3" bestFit="1" customWidth="1"/>
    <col min="823" max="823" width="7.140625" style="3" bestFit="1" customWidth="1"/>
    <col min="824" max="825" width="5.42578125" style="3" bestFit="1" customWidth="1"/>
    <col min="826" max="826" width="9.5703125" style="3" bestFit="1" customWidth="1"/>
    <col min="827" max="827" width="7.140625" style="3" bestFit="1" customWidth="1"/>
    <col min="828" max="828" width="5.42578125" style="3" bestFit="1" customWidth="1"/>
    <col min="829" max="829" width="9.5703125" style="3" bestFit="1" customWidth="1"/>
    <col min="830" max="830" width="7.140625" style="3" bestFit="1" customWidth="1"/>
    <col min="831" max="831" width="5.42578125" style="3" bestFit="1" customWidth="1"/>
    <col min="832" max="832" width="9.5703125" style="3" bestFit="1" customWidth="1"/>
    <col min="833" max="833" width="7.140625" style="3" bestFit="1" customWidth="1"/>
    <col min="834" max="834" width="5.42578125" style="3" bestFit="1" customWidth="1"/>
    <col min="835" max="835" width="9.5703125" style="3" bestFit="1" customWidth="1"/>
    <col min="836" max="836" width="7.140625" style="3" bestFit="1" customWidth="1"/>
    <col min="837" max="837" width="9.5703125" style="3" bestFit="1" customWidth="1"/>
    <col min="838" max="838" width="7.140625" style="3" bestFit="1" customWidth="1"/>
    <col min="839" max="839" width="9.5703125" style="3" bestFit="1" customWidth="1"/>
    <col min="840" max="840" width="7.140625" style="3" bestFit="1" customWidth="1"/>
    <col min="841" max="842" width="5.42578125" style="3" bestFit="1" customWidth="1"/>
    <col min="843" max="843" width="9.5703125" style="3" bestFit="1" customWidth="1"/>
    <col min="844" max="844" width="7.140625" style="3" bestFit="1" customWidth="1"/>
    <col min="845" max="845" width="9.5703125" style="3" bestFit="1" customWidth="1"/>
    <col min="846" max="846" width="7.140625" style="3" bestFit="1" customWidth="1"/>
    <col min="847" max="848" width="9.5703125" style="3" bestFit="1" customWidth="1"/>
    <col min="849" max="849" width="7.140625" style="3" bestFit="1" customWidth="1"/>
    <col min="850" max="850" width="8.5703125" style="3" bestFit="1" customWidth="1"/>
    <col min="851" max="851" width="6.140625" style="3" bestFit="1" customWidth="1"/>
    <col min="852" max="852" width="8.5703125" style="3" bestFit="1" customWidth="1"/>
    <col min="853" max="853" width="6.140625" style="3" bestFit="1" customWidth="1"/>
    <col min="854" max="857" width="5.42578125" style="3" bestFit="1" customWidth="1"/>
    <col min="858" max="858" width="8.5703125" style="3" bestFit="1" customWidth="1"/>
    <col min="859" max="859" width="6.140625" style="3" bestFit="1" customWidth="1"/>
    <col min="860" max="860" width="8.5703125" style="3" bestFit="1" customWidth="1"/>
    <col min="861" max="861" width="7.140625" style="3" bestFit="1" customWidth="1"/>
    <col min="862" max="862" width="9.5703125" style="3" bestFit="1" customWidth="1"/>
    <col min="863" max="863" width="7.140625" style="3" bestFit="1" customWidth="1"/>
    <col min="864" max="865" width="9.5703125" style="3" bestFit="1" customWidth="1"/>
    <col min="866" max="866" width="7.140625" style="3" bestFit="1" customWidth="1"/>
    <col min="867" max="867" width="8.5703125" style="3" bestFit="1" customWidth="1"/>
    <col min="868" max="868" width="7.140625" style="3" bestFit="1" customWidth="1"/>
    <col min="869" max="869" width="9.5703125" style="3" bestFit="1" customWidth="1"/>
    <col min="870" max="870" width="7.140625" style="3" bestFit="1" customWidth="1"/>
    <col min="871" max="871" width="9.5703125" style="3" bestFit="1" customWidth="1"/>
    <col min="872" max="872" width="7.140625" style="3" bestFit="1" customWidth="1"/>
    <col min="873" max="873" width="9.5703125" style="3" bestFit="1" customWidth="1"/>
    <col min="874" max="874" width="7.140625" style="3" bestFit="1" customWidth="1"/>
    <col min="875" max="875" width="9.5703125" style="3" bestFit="1" customWidth="1"/>
    <col min="876" max="876" width="7.140625" style="3" bestFit="1" customWidth="1"/>
    <col min="877" max="877" width="9.5703125" style="3" bestFit="1" customWidth="1"/>
    <col min="878" max="878" width="7.140625" style="3" bestFit="1" customWidth="1"/>
    <col min="879" max="880" width="9.5703125" style="3" bestFit="1" customWidth="1"/>
    <col min="881" max="881" width="7.140625" style="3" bestFit="1" customWidth="1"/>
    <col min="882" max="882" width="8.5703125" style="3" bestFit="1" customWidth="1"/>
    <col min="883" max="883" width="7.140625" style="3" bestFit="1" customWidth="1"/>
    <col min="884" max="884" width="5.42578125" style="3" bestFit="1" customWidth="1"/>
    <col min="885" max="885" width="9.5703125" style="3" bestFit="1" customWidth="1"/>
    <col min="886" max="886" width="7.140625" style="3" bestFit="1" customWidth="1"/>
    <col min="887" max="887" width="5.42578125" style="3" bestFit="1" customWidth="1"/>
    <col min="888" max="888" width="9.5703125" style="3" bestFit="1" customWidth="1"/>
    <col min="889" max="889" width="7.140625" style="3" bestFit="1" customWidth="1"/>
    <col min="890" max="890" width="5.42578125" style="3" bestFit="1" customWidth="1"/>
    <col min="891" max="891" width="9.5703125" style="3" bestFit="1" customWidth="1"/>
    <col min="892" max="892" width="7.140625" style="3" bestFit="1" customWidth="1"/>
    <col min="893" max="893" width="9.5703125" style="3" bestFit="1" customWidth="1"/>
    <col min="894" max="894" width="7.140625" style="3" bestFit="1" customWidth="1"/>
    <col min="895" max="896" width="5.42578125" style="3" bestFit="1" customWidth="1"/>
    <col min="897" max="897" width="9.5703125" style="3" bestFit="1" customWidth="1"/>
    <col min="898" max="898" width="7.140625" style="3" bestFit="1" customWidth="1"/>
    <col min="899" max="899" width="5.42578125" style="3" bestFit="1" customWidth="1"/>
    <col min="900" max="900" width="9.5703125" style="3" bestFit="1" customWidth="1"/>
    <col min="901" max="901" width="7.140625" style="3" bestFit="1" customWidth="1"/>
    <col min="902" max="902" width="5.42578125" style="3" bestFit="1" customWidth="1"/>
    <col min="903" max="903" width="9.5703125" style="3" bestFit="1" customWidth="1"/>
    <col min="904" max="904" width="7.140625" style="3" bestFit="1" customWidth="1"/>
    <col min="905" max="905" width="5.42578125" style="3" bestFit="1" customWidth="1"/>
    <col min="906" max="906" width="9.5703125" style="3" bestFit="1" customWidth="1"/>
    <col min="907" max="907" width="7.140625" style="3" bestFit="1" customWidth="1"/>
    <col min="908" max="908" width="9.5703125" style="3" bestFit="1" customWidth="1"/>
    <col min="909" max="909" width="7.140625" style="3" bestFit="1" customWidth="1"/>
    <col min="910" max="910" width="9.5703125" style="3" bestFit="1" customWidth="1"/>
    <col min="911" max="911" width="7.140625" style="3" bestFit="1" customWidth="1"/>
    <col min="912" max="912" width="5.42578125" style="3" bestFit="1" customWidth="1"/>
    <col min="913" max="913" width="9.5703125" style="3" bestFit="1" customWidth="1"/>
    <col min="914" max="914" width="7.140625" style="3" bestFit="1" customWidth="1"/>
    <col min="915" max="917" width="5.42578125" style="3" bestFit="1" customWidth="1"/>
    <col min="918" max="919" width="9.5703125" style="3" bestFit="1" customWidth="1"/>
    <col min="920" max="920" width="7.140625" style="3" bestFit="1" customWidth="1"/>
    <col min="921" max="921" width="8.5703125" style="3" bestFit="1" customWidth="1"/>
    <col min="922" max="922" width="7.42578125" style="3" bestFit="1" customWidth="1"/>
    <col min="923" max="923" width="8.5703125" style="3" bestFit="1" customWidth="1"/>
    <col min="924" max="924" width="9.5703125" style="3" bestFit="1" customWidth="1"/>
    <col min="925" max="925" width="11.5703125" style="3" bestFit="1" customWidth="1"/>
    <col min="926" max="926" width="9" style="3" bestFit="1" customWidth="1"/>
    <col min="927" max="927" width="9.5703125" style="3" bestFit="1" customWidth="1"/>
    <col min="928" max="928" width="7.140625" style="3" bestFit="1" customWidth="1"/>
    <col min="929" max="934" width="5.42578125" style="3" bestFit="1" customWidth="1"/>
    <col min="935" max="935" width="9.5703125" style="3" bestFit="1" customWidth="1"/>
    <col min="936" max="936" width="7.140625" style="3" bestFit="1" customWidth="1"/>
    <col min="937" max="937" width="5.42578125" style="3" bestFit="1" customWidth="1"/>
    <col min="938" max="938" width="9.5703125" style="3" bestFit="1" customWidth="1"/>
    <col min="939" max="939" width="7.140625" style="3" bestFit="1" customWidth="1"/>
    <col min="940" max="941" width="5.42578125" style="3" bestFit="1" customWidth="1"/>
    <col min="942" max="942" width="9.5703125" style="3" bestFit="1" customWidth="1"/>
    <col min="943" max="943" width="7.140625" style="3" bestFit="1" customWidth="1"/>
    <col min="944" max="944" width="9.5703125" style="3" bestFit="1" customWidth="1"/>
    <col min="945" max="945" width="7.140625" style="3" bestFit="1" customWidth="1"/>
    <col min="946" max="946" width="9.5703125" style="3" bestFit="1" customWidth="1"/>
    <col min="947" max="947" width="7.140625" style="3" bestFit="1" customWidth="1"/>
    <col min="948" max="948" width="9.5703125" style="3" bestFit="1" customWidth="1"/>
    <col min="949" max="949" width="8.5703125" style="3" bestFit="1" customWidth="1"/>
    <col min="950" max="950" width="7.140625" style="3" bestFit="1" customWidth="1"/>
    <col min="951" max="951" width="5.42578125" style="3" bestFit="1" customWidth="1"/>
    <col min="952" max="952" width="9.5703125" style="3" bestFit="1" customWidth="1"/>
    <col min="953" max="953" width="7.140625" style="3" bestFit="1" customWidth="1"/>
    <col min="954" max="954" width="5.42578125" style="3" bestFit="1" customWidth="1"/>
    <col min="955" max="955" width="9.5703125" style="3" bestFit="1" customWidth="1"/>
    <col min="956" max="956" width="7.140625" style="3" bestFit="1" customWidth="1"/>
    <col min="957" max="959" width="5.42578125" style="3" bestFit="1" customWidth="1"/>
    <col min="960" max="960" width="9.5703125" style="3" bestFit="1" customWidth="1"/>
    <col min="961" max="961" width="7.140625" style="3" bestFit="1" customWidth="1"/>
    <col min="962" max="962" width="5.42578125" style="3" bestFit="1" customWidth="1"/>
    <col min="963" max="963" width="9.5703125" style="3" bestFit="1" customWidth="1"/>
    <col min="964" max="964" width="7.140625" style="3" bestFit="1" customWidth="1"/>
    <col min="965" max="965" width="5.42578125" style="3" bestFit="1" customWidth="1"/>
    <col min="966" max="966" width="9.5703125" style="3" bestFit="1" customWidth="1"/>
    <col min="967" max="967" width="7.140625" style="3" bestFit="1" customWidth="1"/>
    <col min="968" max="968" width="5.42578125" style="3" bestFit="1" customWidth="1"/>
    <col min="969" max="969" width="9.5703125" style="3" bestFit="1" customWidth="1"/>
    <col min="970" max="970" width="7.140625" style="3" bestFit="1" customWidth="1"/>
    <col min="971" max="971" width="5.42578125" style="3" bestFit="1" customWidth="1"/>
    <col min="972" max="972" width="9.5703125" style="3" bestFit="1" customWidth="1"/>
    <col min="973" max="973" width="7.140625" style="3" bestFit="1" customWidth="1"/>
    <col min="974" max="974" width="5.42578125" style="3" bestFit="1" customWidth="1"/>
    <col min="975" max="975" width="9.5703125" style="3" bestFit="1" customWidth="1"/>
    <col min="976" max="976" width="7.140625" style="3" bestFit="1" customWidth="1"/>
    <col min="977" max="978" width="5.42578125" style="3" bestFit="1" customWidth="1"/>
    <col min="979" max="979" width="9.5703125" style="3" bestFit="1" customWidth="1"/>
    <col min="980" max="980" width="7.140625" style="3" bestFit="1" customWidth="1"/>
    <col min="981" max="982" width="5.42578125" style="3" bestFit="1" customWidth="1"/>
    <col min="983" max="983" width="9.5703125" style="3" bestFit="1" customWidth="1"/>
    <col min="984" max="984" width="7.140625" style="3" bestFit="1" customWidth="1"/>
    <col min="985" max="985" width="9.5703125" style="3" bestFit="1" customWidth="1"/>
    <col min="986" max="986" width="7.140625" style="3" bestFit="1" customWidth="1"/>
    <col min="987" max="987" width="5.42578125" style="3" bestFit="1" customWidth="1"/>
    <col min="988" max="988" width="9.5703125" style="3" bestFit="1" customWidth="1"/>
    <col min="989" max="989" width="7.140625" style="3" bestFit="1" customWidth="1"/>
    <col min="990" max="990" width="5.42578125" style="3" bestFit="1" customWidth="1"/>
    <col min="991" max="991" width="9.5703125" style="3" bestFit="1" customWidth="1"/>
    <col min="992" max="992" width="7.140625" style="3" bestFit="1" customWidth="1"/>
    <col min="993" max="993" width="5.42578125" style="3" bestFit="1" customWidth="1"/>
    <col min="994" max="994" width="9.5703125" style="3" bestFit="1" customWidth="1"/>
    <col min="995" max="995" width="7.140625" style="3" bestFit="1" customWidth="1"/>
    <col min="996" max="996" width="5.42578125" style="3" bestFit="1" customWidth="1"/>
    <col min="997" max="997" width="9.5703125" style="3" bestFit="1" customWidth="1"/>
    <col min="998" max="998" width="7.140625" style="3" bestFit="1" customWidth="1"/>
    <col min="999" max="999" width="5.42578125" style="3" bestFit="1" customWidth="1"/>
    <col min="1000" max="1000" width="9.5703125" style="3" bestFit="1" customWidth="1"/>
    <col min="1001" max="1001" width="7.140625" style="3" bestFit="1" customWidth="1"/>
    <col min="1002" max="1002" width="5.42578125" style="3" bestFit="1" customWidth="1"/>
    <col min="1003" max="1003" width="9.5703125" style="3" bestFit="1" customWidth="1"/>
    <col min="1004" max="1004" width="7.140625" style="3" bestFit="1" customWidth="1"/>
    <col min="1005" max="1006" width="5.42578125" style="3" bestFit="1" customWidth="1"/>
    <col min="1007" max="1007" width="9.5703125" style="3" bestFit="1" customWidth="1"/>
    <col min="1008" max="1008" width="7.140625" style="3" bestFit="1" customWidth="1"/>
    <col min="1009" max="1009" width="5.42578125" style="3" bestFit="1" customWidth="1"/>
    <col min="1010" max="1010" width="9.5703125" style="3" bestFit="1" customWidth="1"/>
    <col min="1011" max="1011" width="7.140625" style="3" bestFit="1" customWidth="1"/>
    <col min="1012" max="1012" width="5.42578125" style="3" bestFit="1" customWidth="1"/>
    <col min="1013" max="1013" width="9.5703125" style="3" bestFit="1" customWidth="1"/>
    <col min="1014" max="1014" width="7.140625" style="3" bestFit="1" customWidth="1"/>
    <col min="1015" max="1017" width="5.42578125" style="3" bestFit="1" customWidth="1"/>
    <col min="1018" max="1018" width="9.5703125" style="3" bestFit="1" customWidth="1"/>
    <col min="1019" max="1019" width="7.140625" style="3" bestFit="1" customWidth="1"/>
    <col min="1020" max="1021" width="5.42578125" style="3" bestFit="1" customWidth="1"/>
    <col min="1022" max="1022" width="9.5703125" style="3" bestFit="1" customWidth="1"/>
    <col min="1023" max="1023" width="8.5703125" style="3" bestFit="1" customWidth="1"/>
    <col min="1024" max="1024" width="7.140625" style="3" bestFit="1" customWidth="1"/>
    <col min="1025" max="1025" width="8.5703125" style="3" bestFit="1" customWidth="1"/>
    <col min="1026" max="1026" width="9.5703125" style="3" bestFit="1" customWidth="1"/>
    <col min="1027" max="1027" width="8.42578125" style="3" bestFit="1" customWidth="1"/>
    <col min="1028" max="1029" width="9.5703125" style="3" bestFit="1" customWidth="1"/>
    <col min="1030" max="1030" width="11.5703125" style="3" bestFit="1" customWidth="1"/>
    <col min="1031" max="1031" width="8.42578125" style="3" bestFit="1" customWidth="1"/>
    <col min="1032" max="1032" width="9" style="3" bestFit="1" customWidth="1"/>
    <col min="1033" max="1033" width="9.5703125" style="3" bestFit="1" customWidth="1"/>
    <col min="1034" max="1034" width="7.140625" style="3" bestFit="1" customWidth="1"/>
    <col min="1035" max="1035" width="9.5703125" style="3" bestFit="1" customWidth="1"/>
    <col min="1036" max="1036" width="7.140625" style="3" bestFit="1" customWidth="1"/>
    <col min="1037" max="1037" width="9.5703125" style="3" bestFit="1" customWidth="1"/>
    <col min="1038" max="1038" width="7.140625" style="3" bestFit="1" customWidth="1"/>
    <col min="1039" max="1039" width="9.5703125" style="3" bestFit="1" customWidth="1"/>
    <col min="1040" max="1040" width="7.140625" style="3" bestFit="1" customWidth="1"/>
    <col min="1041" max="1041" width="9.5703125" style="3" bestFit="1" customWidth="1"/>
    <col min="1042" max="1042" width="7.140625" style="3" bestFit="1" customWidth="1"/>
    <col min="1043" max="1043" width="9.5703125" style="3" bestFit="1" customWidth="1"/>
    <col min="1044" max="1044" width="7.140625" style="3" bestFit="1" customWidth="1"/>
    <col min="1045" max="1045" width="9.5703125" style="3" bestFit="1" customWidth="1"/>
    <col min="1046" max="1046" width="7.140625" style="3" bestFit="1" customWidth="1"/>
    <col min="1047" max="1047" width="5.42578125" style="3" bestFit="1" customWidth="1"/>
    <col min="1048" max="1048" width="9.5703125" style="3" bestFit="1" customWidth="1"/>
    <col min="1049" max="1049" width="7.140625" style="3" bestFit="1" customWidth="1"/>
    <col min="1050" max="1050" width="5.42578125" style="3" bestFit="1" customWidth="1"/>
    <col min="1051" max="1051" width="9.5703125" style="3" bestFit="1" customWidth="1"/>
    <col min="1052" max="1052" width="7.140625" style="3" bestFit="1" customWidth="1"/>
    <col min="1053" max="1053" width="5.42578125" style="3" bestFit="1" customWidth="1"/>
    <col min="1054" max="1054" width="9.5703125" style="3" bestFit="1" customWidth="1"/>
    <col min="1055" max="1055" width="7.140625" style="3" bestFit="1" customWidth="1"/>
    <col min="1056" max="1056" width="5.42578125" style="3" bestFit="1" customWidth="1"/>
    <col min="1057" max="1057" width="9.5703125" style="3" bestFit="1" customWidth="1"/>
    <col min="1058" max="1058" width="7.140625" style="3" bestFit="1" customWidth="1"/>
    <col min="1059" max="1059" width="5.42578125" style="3" bestFit="1" customWidth="1"/>
    <col min="1060" max="1060" width="9.5703125" style="3" bestFit="1" customWidth="1"/>
    <col min="1061" max="1061" width="7.140625" style="3" bestFit="1" customWidth="1"/>
    <col min="1062" max="1062" width="5.42578125" style="3" bestFit="1" customWidth="1"/>
    <col min="1063" max="1063" width="9.5703125" style="3" bestFit="1" customWidth="1"/>
    <col min="1064" max="1064" width="8.5703125" style="3" bestFit="1" customWidth="1"/>
    <col min="1065" max="1065" width="6.140625" style="3" bestFit="1" customWidth="1"/>
    <col min="1066" max="1066" width="8.5703125" style="3" bestFit="1" customWidth="1"/>
    <col min="1067" max="1067" width="6.140625" style="3" bestFit="1" customWidth="1"/>
    <col min="1068" max="1068" width="8.5703125" style="3" bestFit="1" customWidth="1"/>
    <col min="1069" max="1069" width="7.140625" style="3" bestFit="1" customWidth="1"/>
    <col min="1070" max="1073" width="5.42578125" style="3" bestFit="1" customWidth="1"/>
    <col min="1074" max="1074" width="9.5703125" style="3" bestFit="1" customWidth="1"/>
    <col min="1075" max="1075" width="7.140625" style="3" bestFit="1" customWidth="1"/>
    <col min="1076" max="1076" width="9.5703125" style="3" bestFit="1" customWidth="1"/>
    <col min="1077" max="1077" width="7.140625" style="3" bestFit="1" customWidth="1"/>
    <col min="1078" max="1078" width="9.5703125" style="3" bestFit="1" customWidth="1"/>
    <col min="1079" max="1079" width="7.140625" style="3" bestFit="1" customWidth="1"/>
    <col min="1080" max="1080" width="5.42578125" style="3" bestFit="1" customWidth="1"/>
    <col min="1081" max="1081" width="9.5703125" style="3" bestFit="1" customWidth="1"/>
    <col min="1082" max="1082" width="7.140625" style="3" bestFit="1" customWidth="1"/>
    <col min="1083" max="1083" width="9.5703125" style="3" bestFit="1" customWidth="1"/>
    <col min="1084" max="1084" width="7.140625" style="3" bestFit="1" customWidth="1"/>
    <col min="1085" max="1085" width="9.5703125" style="3" bestFit="1" customWidth="1"/>
    <col min="1086" max="1086" width="7.140625" style="3" bestFit="1" customWidth="1"/>
    <col min="1087" max="1087" width="9.5703125" style="3" bestFit="1" customWidth="1"/>
    <col min="1088" max="1088" width="7.140625" style="3" bestFit="1" customWidth="1"/>
    <col min="1089" max="1089" width="5.42578125" style="3" bestFit="1" customWidth="1"/>
    <col min="1090" max="1090" width="9.5703125" style="3" bestFit="1" customWidth="1"/>
    <col min="1091" max="1091" width="7.140625" style="3" bestFit="1" customWidth="1"/>
    <col min="1092" max="1092" width="5.42578125" style="3" bestFit="1" customWidth="1"/>
    <col min="1093" max="1093" width="9.5703125" style="3" bestFit="1" customWidth="1"/>
    <col min="1094" max="1094" width="7.140625" style="3" bestFit="1" customWidth="1"/>
    <col min="1095" max="1095" width="9.5703125" style="3" bestFit="1" customWidth="1"/>
    <col min="1096" max="1096" width="7.140625" style="3" bestFit="1" customWidth="1"/>
    <col min="1097" max="1097" width="9.5703125" style="3" bestFit="1" customWidth="1"/>
    <col min="1098" max="1098" width="7.140625" style="3" bestFit="1" customWidth="1"/>
    <col min="1099" max="1099" width="5.42578125" style="3" bestFit="1" customWidth="1"/>
    <col min="1100" max="1100" width="9.5703125" style="3" bestFit="1" customWidth="1"/>
    <col min="1101" max="1101" width="7.140625" style="3" bestFit="1" customWidth="1"/>
    <col min="1102" max="1102" width="9.5703125" style="3" bestFit="1" customWidth="1"/>
    <col min="1103" max="1103" width="7.140625" style="3" bestFit="1" customWidth="1"/>
    <col min="1104" max="1104" width="9.5703125" style="3" bestFit="1" customWidth="1"/>
    <col min="1105" max="1105" width="8.5703125" style="3" bestFit="1" customWidth="1"/>
    <col min="1106" max="1106" width="6.140625" style="3" bestFit="1" customWidth="1"/>
    <col min="1107" max="1107" width="8.5703125" style="3" bestFit="1" customWidth="1"/>
    <col min="1108" max="1108" width="6.140625" style="3" bestFit="1" customWidth="1"/>
    <col min="1109" max="1109" width="8.5703125" style="3" bestFit="1" customWidth="1"/>
    <col min="1110" max="1110" width="6.140625" style="3" bestFit="1" customWidth="1"/>
    <col min="1111" max="1111" width="5.42578125" style="3" bestFit="1" customWidth="1"/>
    <col min="1112" max="1112" width="8.5703125" style="3" bestFit="1" customWidth="1"/>
    <col min="1113" max="1113" width="6.140625" style="3" bestFit="1" customWidth="1"/>
    <col min="1114" max="1114" width="5.42578125" style="3" bestFit="1" customWidth="1"/>
    <col min="1115" max="1115" width="8.5703125" style="3" bestFit="1" customWidth="1"/>
    <col min="1116" max="1116" width="7.140625" style="3" bestFit="1" customWidth="1"/>
    <col min="1117" max="1117" width="9.5703125" style="3" bestFit="1" customWidth="1"/>
    <col min="1118" max="1118" width="7.140625" style="3" bestFit="1" customWidth="1"/>
    <col min="1119" max="1119" width="9.5703125" style="3" bestFit="1" customWidth="1"/>
    <col min="1120" max="1120" width="7.140625" style="3" bestFit="1" customWidth="1"/>
    <col min="1121" max="1121" width="9.5703125" style="3" bestFit="1" customWidth="1"/>
    <col min="1122" max="1122" width="7.140625" style="3" bestFit="1" customWidth="1"/>
    <col min="1123" max="1123" width="9.5703125" style="3" bestFit="1" customWidth="1"/>
    <col min="1124" max="1124" width="7.140625" style="3" bestFit="1" customWidth="1"/>
    <col min="1125" max="1125" width="9.5703125" style="3" bestFit="1" customWidth="1"/>
    <col min="1126" max="1126" width="7.140625" style="3" bestFit="1" customWidth="1"/>
    <col min="1127" max="1127" width="9.5703125" style="3" bestFit="1" customWidth="1"/>
    <col min="1128" max="1128" width="7.140625" style="3" bestFit="1" customWidth="1"/>
    <col min="1129" max="1129" width="9.5703125" style="3" bestFit="1" customWidth="1"/>
    <col min="1130" max="1130" width="7.140625" style="3" bestFit="1" customWidth="1"/>
    <col min="1131" max="1131" width="9.5703125" style="3" bestFit="1" customWidth="1"/>
    <col min="1132" max="1132" width="7.140625" style="3" bestFit="1" customWidth="1"/>
    <col min="1133" max="1135" width="5.42578125" style="3" bestFit="1" customWidth="1"/>
    <col min="1136" max="1136" width="9.5703125" style="3" bestFit="1" customWidth="1"/>
    <col min="1137" max="1137" width="7.140625" style="3" bestFit="1" customWidth="1"/>
    <col min="1138" max="1143" width="5.42578125" style="3" bestFit="1" customWidth="1"/>
    <col min="1144" max="1144" width="9.5703125" style="3" bestFit="1" customWidth="1"/>
    <col min="1145" max="1145" width="7.140625" style="3" bestFit="1" customWidth="1"/>
    <col min="1146" max="1148" width="5.42578125" style="3" bestFit="1" customWidth="1"/>
    <col min="1149" max="1149" width="9.5703125" style="3" bestFit="1" customWidth="1"/>
    <col min="1150" max="1150" width="7.140625" style="3" bestFit="1" customWidth="1"/>
    <col min="1151" max="1152" width="5.42578125" style="3" bestFit="1" customWidth="1"/>
    <col min="1153" max="1153" width="9.5703125" style="3" bestFit="1" customWidth="1"/>
    <col min="1154" max="1154" width="7.140625" style="3" bestFit="1" customWidth="1"/>
    <col min="1155" max="1157" width="5.42578125" style="3" bestFit="1" customWidth="1"/>
    <col min="1158" max="1158" width="9.5703125" style="3" bestFit="1" customWidth="1"/>
    <col min="1159" max="1159" width="7.140625" style="3" bestFit="1" customWidth="1"/>
    <col min="1160" max="1161" width="5.42578125" style="3" bestFit="1" customWidth="1"/>
    <col min="1162" max="1162" width="9.5703125" style="3" bestFit="1" customWidth="1"/>
    <col min="1163" max="1163" width="7.140625" style="3" bestFit="1" customWidth="1"/>
    <col min="1164" max="1165" width="5.42578125" style="3" bestFit="1" customWidth="1"/>
    <col min="1166" max="1166" width="9.5703125" style="3" bestFit="1" customWidth="1"/>
    <col min="1167" max="1167" width="7.140625" style="3" bestFit="1" customWidth="1"/>
    <col min="1168" max="1168" width="9.5703125" style="3" bestFit="1" customWidth="1"/>
    <col min="1169" max="1169" width="7.140625" style="3" bestFit="1" customWidth="1"/>
    <col min="1170" max="1170" width="5.42578125" style="3" bestFit="1" customWidth="1"/>
    <col min="1171" max="1171" width="9.5703125" style="3" bestFit="1" customWidth="1"/>
    <col min="1172" max="1172" width="7.140625" style="3" bestFit="1" customWidth="1"/>
    <col min="1173" max="1173" width="9.5703125" style="3" bestFit="1" customWidth="1"/>
    <col min="1174" max="1174" width="7.140625" style="3" bestFit="1" customWidth="1"/>
    <col min="1175" max="1175" width="9.5703125" style="3" bestFit="1" customWidth="1"/>
    <col min="1176" max="1176" width="8.5703125" style="3" bestFit="1" customWidth="1"/>
    <col min="1177" max="1177" width="7.140625" style="3" bestFit="1" customWidth="1"/>
    <col min="1178" max="1178" width="8.5703125" style="3" bestFit="1" customWidth="1"/>
    <col min="1179" max="1179" width="7.140625" style="3" bestFit="1" customWidth="1"/>
    <col min="1180" max="1180" width="9.5703125" style="3" bestFit="1" customWidth="1"/>
    <col min="1181" max="1181" width="7.140625" style="3" bestFit="1" customWidth="1"/>
    <col min="1182" max="1182" width="5.42578125" style="3" bestFit="1" customWidth="1"/>
    <col min="1183" max="1183" width="9.5703125" style="3" bestFit="1" customWidth="1"/>
    <col min="1184" max="1184" width="7.140625" style="3" bestFit="1" customWidth="1"/>
    <col min="1185" max="1185" width="5.42578125" style="3" bestFit="1" customWidth="1"/>
    <col min="1186" max="1186" width="9.5703125" style="3" bestFit="1" customWidth="1"/>
    <col min="1187" max="1187" width="7.140625" style="3" bestFit="1" customWidth="1"/>
    <col min="1188" max="1188" width="9.5703125" style="3" bestFit="1" customWidth="1"/>
    <col min="1189" max="1189" width="7.140625" style="3" bestFit="1" customWidth="1"/>
    <col min="1190" max="1190" width="9.5703125" style="3" bestFit="1" customWidth="1"/>
    <col min="1191" max="1191" width="7.140625" style="3" bestFit="1" customWidth="1"/>
    <col min="1192" max="1192" width="9.5703125" style="3" bestFit="1" customWidth="1"/>
    <col min="1193" max="1193" width="7.140625" style="3" bestFit="1" customWidth="1"/>
    <col min="1194" max="1194" width="9.5703125" style="3" bestFit="1" customWidth="1"/>
    <col min="1195" max="1195" width="7.140625" style="3" bestFit="1" customWidth="1"/>
    <col min="1196" max="1196" width="9.5703125" style="3" bestFit="1" customWidth="1"/>
    <col min="1197" max="1197" width="7.140625" style="3" bestFit="1" customWidth="1"/>
    <col min="1198" max="1199" width="9.5703125" style="3" bestFit="1" customWidth="1"/>
    <col min="1200" max="1200" width="7.140625" style="3" bestFit="1" customWidth="1"/>
    <col min="1201" max="1201" width="8.5703125" style="3" bestFit="1" customWidth="1"/>
    <col min="1202" max="1202" width="6.140625" style="3" bestFit="1" customWidth="1"/>
    <col min="1203" max="1203" width="5.42578125" style="3" bestFit="1" customWidth="1"/>
    <col min="1204" max="1204" width="8.5703125" style="3" bestFit="1" customWidth="1"/>
    <col min="1205" max="1205" width="7.140625" style="3" bestFit="1" customWidth="1"/>
    <col min="1206" max="1206" width="9.5703125" style="3" bestFit="1" customWidth="1"/>
    <col min="1207" max="1207" width="7.140625" style="3" bestFit="1" customWidth="1"/>
    <col min="1208" max="1208" width="9.5703125" style="3" bestFit="1" customWidth="1"/>
    <col min="1209" max="1209" width="7.140625" style="3" bestFit="1" customWidth="1"/>
    <col min="1210" max="1210" width="5.42578125" style="3" bestFit="1" customWidth="1"/>
    <col min="1211" max="1211" width="9.5703125" style="3" bestFit="1" customWidth="1"/>
    <col min="1212" max="1212" width="7.140625" style="3" bestFit="1" customWidth="1"/>
    <col min="1213" max="1213" width="9.5703125" style="3" bestFit="1" customWidth="1"/>
    <col min="1214" max="1214" width="7.140625" style="3" bestFit="1" customWidth="1"/>
    <col min="1215" max="1215" width="5.42578125" style="3" bestFit="1" customWidth="1"/>
    <col min="1216" max="1216" width="9.5703125" style="3" bestFit="1" customWidth="1"/>
    <col min="1217" max="1217" width="7.140625" style="3" bestFit="1" customWidth="1"/>
    <col min="1218" max="1218" width="9.5703125" style="3" bestFit="1" customWidth="1"/>
    <col min="1219" max="1219" width="7.140625" style="3" bestFit="1" customWidth="1"/>
    <col min="1220" max="1220" width="5.42578125" style="3" bestFit="1" customWidth="1"/>
    <col min="1221" max="1222" width="9.5703125" style="3" bestFit="1" customWidth="1"/>
    <col min="1223" max="1223" width="7.140625" style="3" bestFit="1" customWidth="1"/>
    <col min="1224" max="1224" width="8.5703125" style="3" bestFit="1" customWidth="1"/>
    <col min="1225" max="1225" width="7.140625" style="3" bestFit="1" customWidth="1"/>
    <col min="1226" max="1226" width="9.5703125" style="3" bestFit="1" customWidth="1"/>
    <col min="1227" max="1227" width="7.140625" style="3" bestFit="1" customWidth="1"/>
    <col min="1228" max="1228" width="5.42578125" style="3" bestFit="1" customWidth="1"/>
    <col min="1229" max="1229" width="9.5703125" style="3" bestFit="1" customWidth="1"/>
    <col min="1230" max="1230" width="7.140625" style="3" bestFit="1" customWidth="1"/>
    <col min="1231" max="1231" width="9.5703125" style="3" bestFit="1" customWidth="1"/>
    <col min="1232" max="1232" width="7.140625" style="3" bestFit="1" customWidth="1"/>
    <col min="1233" max="1234" width="5.42578125" style="3" bestFit="1" customWidth="1"/>
    <col min="1235" max="1235" width="9.5703125" style="3" bestFit="1" customWidth="1"/>
    <col min="1236" max="1236" width="7.140625" style="3" bestFit="1" customWidth="1"/>
    <col min="1237" max="1237" width="5.42578125" style="3" bestFit="1" customWidth="1"/>
    <col min="1238" max="1238" width="9.5703125" style="3" bestFit="1" customWidth="1"/>
    <col min="1239" max="1239" width="7.140625" style="3" bestFit="1" customWidth="1"/>
    <col min="1240" max="1241" width="5.42578125" style="3" bestFit="1" customWidth="1"/>
    <col min="1242" max="1242" width="9.5703125" style="3" bestFit="1" customWidth="1"/>
    <col min="1243" max="1243" width="7.140625" style="3" bestFit="1" customWidth="1"/>
    <col min="1244" max="1244" width="9.5703125" style="3" bestFit="1" customWidth="1"/>
    <col min="1245" max="1245" width="7.140625" style="3" bestFit="1" customWidth="1"/>
    <col min="1246" max="1246" width="5.42578125" style="3" bestFit="1" customWidth="1"/>
    <col min="1247" max="1247" width="9.5703125" style="3" bestFit="1" customWidth="1"/>
    <col min="1248" max="1248" width="7.140625" style="3" bestFit="1" customWidth="1"/>
    <col min="1249" max="1249" width="9.5703125" style="3" bestFit="1" customWidth="1"/>
    <col min="1250" max="1250" width="7.140625" style="3" bestFit="1" customWidth="1"/>
    <col min="1251" max="1252" width="9.5703125" style="3" bestFit="1" customWidth="1"/>
    <col min="1253" max="1253" width="7.140625" style="3" bestFit="1" customWidth="1"/>
    <col min="1254" max="1254" width="5.42578125" style="3" bestFit="1" customWidth="1"/>
    <col min="1255" max="1255" width="8.5703125" style="3" bestFit="1" customWidth="1"/>
    <col min="1256" max="1256" width="6.140625" style="3" bestFit="1" customWidth="1"/>
    <col min="1257" max="1257" width="5.42578125" style="3" bestFit="1" customWidth="1"/>
    <col min="1258" max="1258" width="8.5703125" style="3" bestFit="1" customWidth="1"/>
    <col min="1259" max="1259" width="7.140625" style="3" bestFit="1" customWidth="1"/>
    <col min="1260" max="1260" width="9.5703125" style="3" bestFit="1" customWidth="1"/>
    <col min="1261" max="1261" width="7.140625" style="3" bestFit="1" customWidth="1"/>
    <col min="1262" max="1262" width="9.5703125" style="3" bestFit="1" customWidth="1"/>
    <col min="1263" max="1263" width="7.140625" style="3" bestFit="1" customWidth="1"/>
    <col min="1264" max="1266" width="5.42578125" style="3" bestFit="1" customWidth="1"/>
    <col min="1267" max="1267" width="9.5703125" style="3" bestFit="1" customWidth="1"/>
    <col min="1268" max="1268" width="7.140625" style="3" bestFit="1" customWidth="1"/>
    <col min="1269" max="1269" width="9.5703125" style="3" bestFit="1" customWidth="1"/>
    <col min="1270" max="1270" width="7.140625" style="3" bestFit="1" customWidth="1"/>
    <col min="1271" max="1271" width="9.5703125" style="3" bestFit="1" customWidth="1"/>
    <col min="1272" max="1272" width="7.140625" style="3" bestFit="1" customWidth="1"/>
    <col min="1273" max="1273" width="9.5703125" style="3" bestFit="1" customWidth="1"/>
    <col min="1274" max="1274" width="7.140625" style="3" bestFit="1" customWidth="1"/>
    <col min="1275" max="1276" width="5.42578125" style="3" bestFit="1" customWidth="1"/>
    <col min="1277" max="1277" width="9.5703125" style="3" bestFit="1" customWidth="1"/>
    <col min="1278" max="1278" width="7.140625" style="3" bestFit="1" customWidth="1"/>
    <col min="1279" max="1279" width="5.42578125" style="3" bestFit="1" customWidth="1"/>
    <col min="1280" max="1280" width="9.5703125" style="3" bestFit="1" customWidth="1"/>
    <col min="1281" max="1281" width="7.140625" style="3" bestFit="1" customWidth="1"/>
    <col min="1282" max="1282" width="9.5703125" style="3" bestFit="1" customWidth="1"/>
    <col min="1283" max="1283" width="7.140625" style="3" bestFit="1" customWidth="1"/>
    <col min="1284" max="1287" width="5.42578125" style="3" bestFit="1" customWidth="1"/>
    <col min="1288" max="1288" width="9.5703125" style="3" bestFit="1" customWidth="1"/>
    <col min="1289" max="1289" width="7.140625" style="3" bestFit="1" customWidth="1"/>
    <col min="1290" max="1290" width="9.5703125" style="3" bestFit="1" customWidth="1"/>
    <col min="1291" max="1291" width="7.140625" style="3" bestFit="1" customWidth="1"/>
    <col min="1292" max="1292" width="9.5703125" style="3" bestFit="1" customWidth="1"/>
    <col min="1293" max="1293" width="7.140625" style="3" bestFit="1" customWidth="1"/>
    <col min="1294" max="1294" width="9.5703125" style="3" bestFit="1" customWidth="1"/>
    <col min="1295" max="1295" width="7.140625" style="3" bestFit="1" customWidth="1"/>
    <col min="1296" max="1296" width="9.5703125" style="3" bestFit="1" customWidth="1"/>
    <col min="1297" max="1297" width="7.140625" style="3" bestFit="1" customWidth="1"/>
    <col min="1298" max="1298" width="9.5703125" style="3" bestFit="1" customWidth="1"/>
    <col min="1299" max="1299" width="7.140625" style="3" bestFit="1" customWidth="1"/>
    <col min="1300" max="1300" width="5.42578125" style="3" bestFit="1" customWidth="1"/>
    <col min="1301" max="1301" width="9.5703125" style="3" bestFit="1" customWidth="1"/>
    <col min="1302" max="1302" width="7.140625" style="3" bestFit="1" customWidth="1"/>
    <col min="1303" max="1304" width="5.42578125" style="3" bestFit="1" customWidth="1"/>
    <col min="1305" max="1305" width="9.5703125" style="3" bestFit="1" customWidth="1"/>
    <col min="1306" max="1306" width="7.140625" style="3" bestFit="1" customWidth="1"/>
    <col min="1307" max="1307" width="9.5703125" style="3" bestFit="1" customWidth="1"/>
    <col min="1308" max="1308" width="7.140625" style="3" bestFit="1" customWidth="1"/>
    <col min="1309" max="1309" width="9.5703125" style="3" bestFit="1" customWidth="1"/>
    <col min="1310" max="1310" width="7.140625" style="3" bestFit="1" customWidth="1"/>
    <col min="1311" max="1312" width="9.5703125" style="3" bestFit="1" customWidth="1"/>
    <col min="1313" max="1313" width="7.140625" style="3" bestFit="1" customWidth="1"/>
    <col min="1314" max="1314" width="5.42578125" style="3" bestFit="1" customWidth="1"/>
    <col min="1315" max="1315" width="8.5703125" style="3" bestFit="1" customWidth="1"/>
    <col min="1316" max="1316" width="7.140625" style="3" bestFit="1" customWidth="1"/>
    <col min="1317" max="1318" width="5.42578125" style="3" bestFit="1" customWidth="1"/>
    <col min="1319" max="1319" width="9.5703125" style="3" bestFit="1" customWidth="1"/>
    <col min="1320" max="1320" width="7.140625" style="3" bestFit="1" customWidth="1"/>
    <col min="1321" max="1324" width="5.42578125" style="3" bestFit="1" customWidth="1"/>
    <col min="1325" max="1325" width="9.5703125" style="3" bestFit="1" customWidth="1"/>
    <col min="1326" max="1326" width="7.140625" style="3" bestFit="1" customWidth="1"/>
    <col min="1327" max="1327" width="5.42578125" style="3" bestFit="1" customWidth="1"/>
    <col min="1328" max="1328" width="9.5703125" style="3" bestFit="1" customWidth="1"/>
    <col min="1329" max="1329" width="7.140625" style="3" bestFit="1" customWidth="1"/>
    <col min="1330" max="1330" width="5.42578125" style="3" bestFit="1" customWidth="1"/>
    <col min="1331" max="1331" width="9.5703125" style="3" bestFit="1" customWidth="1"/>
    <col min="1332" max="1332" width="7.140625" style="3" bestFit="1" customWidth="1"/>
    <col min="1333" max="1333" width="9.5703125" style="3" bestFit="1" customWidth="1"/>
    <col min="1334" max="1334" width="7.140625" style="3" bestFit="1" customWidth="1"/>
    <col min="1335" max="1335" width="9.5703125" style="3" bestFit="1" customWidth="1"/>
    <col min="1336" max="1336" width="7.140625" style="3" bestFit="1" customWidth="1"/>
    <col min="1337" max="1337" width="5.42578125" style="3" bestFit="1" customWidth="1"/>
    <col min="1338" max="1338" width="9.5703125" style="3" bestFit="1" customWidth="1"/>
    <col min="1339" max="1339" width="7.140625" style="3" bestFit="1" customWidth="1"/>
    <col min="1340" max="1340" width="9.5703125" style="3" bestFit="1" customWidth="1"/>
    <col min="1341" max="1341" width="7.140625" style="3" bestFit="1" customWidth="1"/>
    <col min="1342" max="1342" width="9.5703125" style="3" bestFit="1" customWidth="1"/>
    <col min="1343" max="1343" width="7.140625" style="3" bestFit="1" customWidth="1"/>
    <col min="1344" max="1344" width="5.42578125" style="3" bestFit="1" customWidth="1"/>
    <col min="1345" max="1345" width="9.5703125" style="3" bestFit="1" customWidth="1"/>
    <col min="1346" max="1346" width="7.140625" style="3" bestFit="1" customWidth="1"/>
    <col min="1347" max="1347" width="9.5703125" style="3" bestFit="1" customWidth="1"/>
    <col min="1348" max="1348" width="7.140625" style="3" bestFit="1" customWidth="1"/>
    <col min="1349" max="1349" width="9.5703125" style="3" bestFit="1" customWidth="1"/>
    <col min="1350" max="1350" width="7.140625" style="3" bestFit="1" customWidth="1"/>
    <col min="1351" max="1351" width="5.42578125" style="3" bestFit="1" customWidth="1"/>
    <col min="1352" max="1352" width="9.5703125" style="3" bestFit="1" customWidth="1"/>
    <col min="1353" max="1353" width="7.140625" style="3" bestFit="1" customWidth="1"/>
    <col min="1354" max="1354" width="5.42578125" style="3" bestFit="1" customWidth="1"/>
    <col min="1355" max="1355" width="9.5703125" style="3" bestFit="1" customWidth="1"/>
    <col min="1356" max="1356" width="7.140625" style="3" bestFit="1" customWidth="1"/>
    <col min="1357" max="1357" width="5.42578125" style="3" bestFit="1" customWidth="1"/>
    <col min="1358" max="1358" width="6.42578125" style="3" bestFit="1" customWidth="1"/>
    <col min="1359" max="1360" width="9.5703125" style="3" bestFit="1" customWidth="1"/>
    <col min="1361" max="1361" width="7.140625" style="3" bestFit="1" customWidth="1"/>
    <col min="1362" max="1362" width="8.5703125" style="3" bestFit="1" customWidth="1"/>
    <col min="1363" max="1363" width="7.140625" style="3" bestFit="1" customWidth="1"/>
    <col min="1364" max="1364" width="9.5703125" style="3" bestFit="1" customWidth="1"/>
    <col min="1365" max="1365" width="7.140625" style="3" bestFit="1" customWidth="1"/>
    <col min="1366" max="1366" width="9.5703125" style="3" bestFit="1" customWidth="1"/>
    <col min="1367" max="1367" width="7.140625" style="3" bestFit="1" customWidth="1"/>
    <col min="1368" max="1368" width="9.5703125" style="3" bestFit="1" customWidth="1"/>
    <col min="1369" max="1369" width="7.140625" style="3" bestFit="1" customWidth="1"/>
    <col min="1370" max="1370" width="9.5703125" style="3" bestFit="1" customWidth="1"/>
    <col min="1371" max="1371" width="7.140625" style="3" bestFit="1" customWidth="1"/>
    <col min="1372" max="1372" width="9.5703125" style="3" bestFit="1" customWidth="1"/>
    <col min="1373" max="1373" width="7.140625" style="3" bestFit="1" customWidth="1"/>
    <col min="1374" max="1375" width="9.5703125" style="3" bestFit="1" customWidth="1"/>
    <col min="1376" max="1376" width="7.140625" style="3" bestFit="1" customWidth="1"/>
    <col min="1377" max="1377" width="8.5703125" style="3" bestFit="1" customWidth="1"/>
    <col min="1378" max="1378" width="7.140625" style="3" bestFit="1" customWidth="1"/>
    <col min="1379" max="1379" width="9.5703125" style="3" bestFit="1" customWidth="1"/>
    <col min="1380" max="1380" width="7.140625" style="3" bestFit="1" customWidth="1"/>
    <col min="1381" max="1381" width="5.42578125" style="3" bestFit="1" customWidth="1"/>
    <col min="1382" max="1382" width="9.5703125" style="3" bestFit="1" customWidth="1"/>
    <col min="1383" max="1383" width="7.140625" style="3" bestFit="1" customWidth="1"/>
    <col min="1384" max="1384" width="9.5703125" style="3" bestFit="1" customWidth="1"/>
    <col min="1385" max="1385" width="7.140625" style="3" bestFit="1" customWidth="1"/>
    <col min="1386" max="1387" width="9.5703125" style="3" bestFit="1" customWidth="1"/>
    <col min="1388" max="1388" width="7.140625" style="3" bestFit="1" customWidth="1"/>
    <col min="1389" max="1389" width="8.5703125" style="3" bestFit="1" customWidth="1"/>
    <col min="1390" max="1390" width="7.140625" style="3" bestFit="1" customWidth="1"/>
    <col min="1391" max="1391" width="9.5703125" style="3" bestFit="1" customWidth="1"/>
    <col min="1392" max="1392" width="7.140625" style="3" bestFit="1" customWidth="1"/>
    <col min="1393" max="1393" width="9.5703125" style="3" bestFit="1" customWidth="1"/>
    <col min="1394" max="1394" width="7.140625" style="3" bestFit="1" customWidth="1"/>
    <col min="1395" max="1395" width="9.5703125" style="3" bestFit="1" customWidth="1"/>
    <col min="1396" max="1396" width="7.140625" style="3" bestFit="1" customWidth="1"/>
    <col min="1397" max="1397" width="9.5703125" style="3" bestFit="1" customWidth="1"/>
    <col min="1398" max="1398" width="7.140625" style="3" bestFit="1" customWidth="1"/>
    <col min="1399" max="1399" width="5.42578125" style="3" bestFit="1" customWidth="1"/>
    <col min="1400" max="1400" width="9.5703125" style="3" bestFit="1" customWidth="1"/>
    <col min="1401" max="1401" width="7.140625" style="3" bestFit="1" customWidth="1"/>
    <col min="1402" max="1402" width="5.42578125" style="3" bestFit="1" customWidth="1"/>
    <col min="1403" max="1403" width="9.5703125" style="3" bestFit="1" customWidth="1"/>
    <col min="1404" max="1404" width="7.140625" style="3" bestFit="1" customWidth="1"/>
    <col min="1405" max="1406" width="9.5703125" style="3" bestFit="1" customWidth="1"/>
    <col min="1407" max="1407" width="7.140625" style="3" bestFit="1" customWidth="1"/>
    <col min="1408" max="1408" width="5.42578125" style="3" bestFit="1" customWidth="1"/>
    <col min="1409" max="1409" width="8.5703125" style="3" bestFit="1" customWidth="1"/>
    <col min="1410" max="1410" width="7.140625" style="3" bestFit="1" customWidth="1"/>
    <col min="1411" max="1411" width="9.5703125" style="3" bestFit="1" customWidth="1"/>
    <col min="1412" max="1412" width="7.140625" style="3" bestFit="1" customWidth="1"/>
    <col min="1413" max="1413" width="9.5703125" style="3" bestFit="1" customWidth="1"/>
    <col min="1414" max="1414" width="7.140625" style="3" bestFit="1" customWidth="1"/>
    <col min="1415" max="1415" width="9.5703125" style="3" bestFit="1" customWidth="1"/>
    <col min="1416" max="1416" width="7.140625" style="3" bestFit="1" customWidth="1"/>
    <col min="1417" max="1417" width="5.42578125" style="3" bestFit="1" customWidth="1"/>
    <col min="1418" max="1418" width="9.5703125" style="3" bestFit="1" customWidth="1"/>
    <col min="1419" max="1419" width="7.140625" style="3" bestFit="1" customWidth="1"/>
    <col min="1420" max="1420" width="9.5703125" style="3" bestFit="1" customWidth="1"/>
    <col min="1421" max="1421" width="7.140625" style="3" bestFit="1" customWidth="1"/>
    <col min="1422" max="1422" width="5.42578125" style="3" bestFit="1" customWidth="1"/>
    <col min="1423" max="1424" width="9.5703125" style="3" bestFit="1" customWidth="1"/>
    <col min="1425" max="1425" width="7.140625" style="3" bestFit="1" customWidth="1"/>
    <col min="1426" max="1426" width="8.5703125" style="3" bestFit="1" customWidth="1"/>
    <col min="1427" max="1427" width="7.140625" style="3" bestFit="1" customWidth="1"/>
    <col min="1428" max="1429" width="9.5703125" style="3" bestFit="1" customWidth="1"/>
    <col min="1430" max="1430" width="11.5703125" style="3" bestFit="1" customWidth="1"/>
    <col min="1431" max="1431" width="9" style="3" bestFit="1" customWidth="1"/>
    <col min="1432" max="1432" width="9.5703125" style="3" bestFit="1" customWidth="1"/>
    <col min="1433" max="1433" width="7.140625" style="3" bestFit="1" customWidth="1"/>
    <col min="1434" max="1434" width="9.5703125" style="3" bestFit="1" customWidth="1"/>
    <col min="1435" max="1435" width="7.140625" style="3" bestFit="1" customWidth="1"/>
    <col min="1436" max="1436" width="9.5703125" style="3" bestFit="1" customWidth="1"/>
    <col min="1437" max="1437" width="7.140625" style="3" bestFit="1" customWidth="1"/>
    <col min="1438" max="1438" width="9.5703125" style="3" bestFit="1" customWidth="1"/>
    <col min="1439" max="1439" width="7.140625" style="3" bestFit="1" customWidth="1"/>
    <col min="1440" max="1440" width="5.42578125" style="3" bestFit="1" customWidth="1"/>
    <col min="1441" max="1441" width="9.5703125" style="3" bestFit="1" customWidth="1"/>
    <col min="1442" max="1442" width="7.140625" style="3" bestFit="1" customWidth="1"/>
    <col min="1443" max="1443" width="9.5703125" style="3" bestFit="1" customWidth="1"/>
    <col min="1444" max="1444" width="8.5703125" style="3" bestFit="1" customWidth="1"/>
    <col min="1445" max="1445" width="6.140625" style="3" bestFit="1" customWidth="1"/>
    <col min="1446" max="1446" width="5.42578125" style="3" bestFit="1" customWidth="1"/>
    <col min="1447" max="1447" width="8.5703125" style="3" bestFit="1" customWidth="1"/>
    <col min="1448" max="1448" width="7.140625" style="3" bestFit="1" customWidth="1"/>
    <col min="1449" max="1449" width="9.5703125" style="3" bestFit="1" customWidth="1"/>
    <col min="1450" max="1450" width="7.140625" style="3" bestFit="1" customWidth="1"/>
    <col min="1451" max="1451" width="5.42578125" style="3" bestFit="1" customWidth="1"/>
    <col min="1452" max="1452" width="9.5703125" style="3" bestFit="1" customWidth="1"/>
    <col min="1453" max="1453" width="7.140625" style="3" bestFit="1" customWidth="1"/>
    <col min="1454" max="1454" width="5.42578125" style="3" bestFit="1" customWidth="1"/>
    <col min="1455" max="1455" width="9.5703125" style="3" bestFit="1" customWidth="1"/>
    <col min="1456" max="1456" width="7.140625" style="3" bestFit="1" customWidth="1"/>
    <col min="1457" max="1457" width="9.5703125" style="3" bestFit="1" customWidth="1"/>
    <col min="1458" max="1458" width="7.140625" style="3" bestFit="1" customWidth="1"/>
    <col min="1459" max="1459" width="5.42578125" style="3" bestFit="1" customWidth="1"/>
    <col min="1460" max="1460" width="9.5703125" style="3" bestFit="1" customWidth="1"/>
    <col min="1461" max="1461" width="7.140625" style="3" bestFit="1" customWidth="1"/>
    <col min="1462" max="1462" width="9.5703125" style="3" bestFit="1" customWidth="1"/>
    <col min="1463" max="1463" width="7.140625" style="3" bestFit="1" customWidth="1"/>
    <col min="1464" max="1464" width="9.5703125" style="3" bestFit="1" customWidth="1"/>
    <col min="1465" max="1465" width="7.140625" style="3" bestFit="1" customWidth="1"/>
    <col min="1466" max="1466" width="9.5703125" style="3" bestFit="1" customWidth="1"/>
    <col min="1467" max="1467" width="7.140625" style="3" bestFit="1" customWidth="1"/>
    <col min="1468" max="1468" width="9.5703125" style="3" bestFit="1" customWidth="1"/>
    <col min="1469" max="1469" width="7.140625" style="3" bestFit="1" customWidth="1"/>
    <col min="1470" max="1470" width="5.42578125" style="3" bestFit="1" customWidth="1"/>
    <col min="1471" max="1471" width="9.5703125" style="3" bestFit="1" customWidth="1"/>
    <col min="1472" max="1472" width="7.140625" style="3" bestFit="1" customWidth="1"/>
    <col min="1473" max="1473" width="9.5703125" style="3" bestFit="1" customWidth="1"/>
    <col min="1474" max="1474" width="7.140625" style="3" bestFit="1" customWidth="1"/>
    <col min="1475" max="1475" width="9.5703125" style="3" bestFit="1" customWidth="1"/>
    <col min="1476" max="1476" width="7.140625" style="3" bestFit="1" customWidth="1"/>
    <col min="1477" max="1477" width="9.5703125" style="3" bestFit="1" customWidth="1"/>
    <col min="1478" max="1478" width="7.140625" style="3" bestFit="1" customWidth="1"/>
    <col min="1479" max="1480" width="5.42578125" style="3" bestFit="1" customWidth="1"/>
    <col min="1481" max="1481" width="9.5703125" style="3" bestFit="1" customWidth="1"/>
    <col min="1482" max="1482" width="7.140625" style="3" bestFit="1" customWidth="1"/>
    <col min="1483" max="1483" width="5.42578125" style="3" bestFit="1" customWidth="1"/>
    <col min="1484" max="1484" width="9.5703125" style="3" bestFit="1" customWidth="1"/>
    <col min="1485" max="1485" width="7.140625" style="3" bestFit="1" customWidth="1"/>
    <col min="1486" max="1486" width="9.5703125" style="3" bestFit="1" customWidth="1"/>
    <col min="1487" max="1487" width="7.140625" style="3" bestFit="1" customWidth="1"/>
    <col min="1488" max="1488" width="9.5703125" style="3" bestFit="1" customWidth="1"/>
    <col min="1489" max="1489" width="7.140625" style="3" bestFit="1" customWidth="1"/>
    <col min="1490" max="1490" width="9.5703125" style="3" bestFit="1" customWidth="1"/>
    <col min="1491" max="1491" width="8.5703125" style="3" bestFit="1" customWidth="1"/>
    <col min="1492" max="1492" width="6.140625" style="3" bestFit="1" customWidth="1"/>
    <col min="1493" max="1493" width="5.42578125" style="3" bestFit="1" customWidth="1"/>
    <col min="1494" max="1494" width="8.5703125" style="3" bestFit="1" customWidth="1"/>
    <col min="1495" max="1495" width="6.140625" style="3" bestFit="1" customWidth="1"/>
    <col min="1496" max="1496" width="5.42578125" style="3" bestFit="1" customWidth="1"/>
    <col min="1497" max="1497" width="8.5703125" style="3" bestFit="1" customWidth="1"/>
    <col min="1498" max="1498" width="7.140625" style="3" bestFit="1" customWidth="1"/>
    <col min="1499" max="1499" width="9.5703125" style="3" bestFit="1" customWidth="1"/>
    <col min="1500" max="1500" width="7.140625" style="3" bestFit="1" customWidth="1"/>
    <col min="1501" max="1501" width="9.5703125" style="3" bestFit="1" customWidth="1"/>
    <col min="1502" max="1502" width="7.140625" style="3" bestFit="1" customWidth="1"/>
    <col min="1503" max="1503" width="9.5703125" style="3" bestFit="1" customWidth="1"/>
    <col min="1504" max="1504" width="7.140625" style="3" bestFit="1" customWidth="1"/>
    <col min="1505" max="1505" width="5.42578125" style="3" bestFit="1" customWidth="1"/>
    <col min="1506" max="1506" width="9.5703125" style="3" bestFit="1" customWidth="1"/>
    <col min="1507" max="1507" width="7.140625" style="3" bestFit="1" customWidth="1"/>
    <col min="1508" max="1508" width="9.5703125" style="3" bestFit="1" customWidth="1"/>
    <col min="1509" max="1509" width="7.140625" style="3" bestFit="1" customWidth="1"/>
    <col min="1510" max="1510" width="9.5703125" style="3" bestFit="1" customWidth="1"/>
    <col min="1511" max="1511" width="7.140625" style="3" bestFit="1" customWidth="1"/>
    <col min="1512" max="1512" width="9.5703125" style="3" bestFit="1" customWidth="1"/>
    <col min="1513" max="1513" width="7.140625" style="3" bestFit="1" customWidth="1"/>
    <col min="1514" max="1514" width="9.5703125" style="3" bestFit="1" customWidth="1"/>
    <col min="1515" max="1515" width="7.140625" style="3" bestFit="1" customWidth="1"/>
    <col min="1516" max="1516" width="9.5703125" style="3" bestFit="1" customWidth="1"/>
    <col min="1517" max="1517" width="7.140625" style="3" bestFit="1" customWidth="1"/>
    <col min="1518" max="1518" width="9.5703125" style="3" bestFit="1" customWidth="1"/>
    <col min="1519" max="1519" width="7.140625" style="3" bestFit="1" customWidth="1"/>
    <col min="1520" max="1520" width="9.5703125" style="3" bestFit="1" customWidth="1"/>
    <col min="1521" max="1521" width="7.140625" style="3" bestFit="1" customWidth="1"/>
    <col min="1522" max="1522" width="9.5703125" style="3" bestFit="1" customWidth="1"/>
    <col min="1523" max="1523" width="7.140625" style="3" bestFit="1" customWidth="1"/>
    <col min="1524" max="1524" width="9.5703125" style="3" bestFit="1" customWidth="1"/>
    <col min="1525" max="1525" width="8.5703125" style="3" bestFit="1" customWidth="1"/>
    <col min="1526" max="1526" width="7.140625" style="3" bestFit="1" customWidth="1"/>
    <col min="1527" max="1527" width="8.5703125" style="3" bestFit="1" customWidth="1"/>
    <col min="1528" max="1528" width="6.140625" style="3" bestFit="1" customWidth="1"/>
    <col min="1529" max="1529" width="8.5703125" style="3" bestFit="1" customWidth="1"/>
    <col min="1530" max="1530" width="6.140625" style="3" bestFit="1" customWidth="1"/>
    <col min="1531" max="1531" width="8.5703125" style="3" bestFit="1" customWidth="1"/>
    <col min="1532" max="1532" width="7.140625" style="3" bestFit="1" customWidth="1"/>
    <col min="1533" max="1533" width="9.5703125" style="3" bestFit="1" customWidth="1"/>
    <col min="1534" max="1534" width="7.140625" style="3" bestFit="1" customWidth="1"/>
    <col min="1535" max="1535" width="5.42578125" style="3" bestFit="1" customWidth="1"/>
    <col min="1536" max="1536" width="9.5703125" style="3" bestFit="1" customWidth="1"/>
    <col min="1537" max="1537" width="7.140625" style="3" bestFit="1" customWidth="1"/>
    <col min="1538" max="1538" width="5.42578125" style="3" bestFit="1" customWidth="1"/>
    <col min="1539" max="1539" width="9.5703125" style="3" bestFit="1" customWidth="1"/>
    <col min="1540" max="1540" width="7.140625" style="3" bestFit="1" customWidth="1"/>
    <col min="1541" max="1541" width="9.5703125" style="3" bestFit="1" customWidth="1"/>
    <col min="1542" max="1542" width="7.140625" style="3" bestFit="1" customWidth="1"/>
    <col min="1543" max="1543" width="9.5703125" style="3" bestFit="1" customWidth="1"/>
    <col min="1544" max="1544" width="7.140625" style="3" bestFit="1" customWidth="1"/>
    <col min="1545" max="1545" width="9.5703125" style="3" bestFit="1" customWidth="1"/>
    <col min="1546" max="1546" width="7.140625" style="3" bestFit="1" customWidth="1"/>
    <col min="1547" max="1547" width="9.5703125" style="3" bestFit="1" customWidth="1"/>
    <col min="1548" max="1548" width="7.140625" style="3" bestFit="1" customWidth="1"/>
    <col min="1549" max="1549" width="9.5703125" style="3" bestFit="1" customWidth="1"/>
    <col min="1550" max="1550" width="7.140625" style="3" bestFit="1" customWidth="1"/>
    <col min="1551" max="1552" width="9.5703125" style="3" bestFit="1" customWidth="1"/>
    <col min="1553" max="1553" width="7.140625" style="3" bestFit="1" customWidth="1"/>
    <col min="1554" max="1554" width="8.5703125" style="3" bestFit="1" customWidth="1"/>
    <col min="1555" max="1555" width="6.140625" style="3" bestFit="1" customWidth="1"/>
    <col min="1556" max="1556" width="5.42578125" style="3" bestFit="1" customWidth="1"/>
    <col min="1557" max="1557" width="8.5703125" style="3" bestFit="1" customWidth="1"/>
    <col min="1558" max="1558" width="7.140625" style="3" bestFit="1" customWidth="1"/>
    <col min="1559" max="1559" width="9.5703125" style="3" bestFit="1" customWidth="1"/>
    <col min="1560" max="1560" width="7.140625" style="3" bestFit="1" customWidth="1"/>
    <col min="1561" max="1561" width="9.5703125" style="3" bestFit="1" customWidth="1"/>
    <col min="1562" max="1562" width="7.140625" style="3" bestFit="1" customWidth="1"/>
    <col min="1563" max="1563" width="9.5703125" style="3" bestFit="1" customWidth="1"/>
    <col min="1564" max="1564" width="7.140625" style="3" bestFit="1" customWidth="1"/>
    <col min="1565" max="1565" width="9.5703125" style="3" bestFit="1" customWidth="1"/>
    <col min="1566" max="1566" width="7.140625" style="3" bestFit="1" customWidth="1"/>
    <col min="1567" max="1567" width="9.5703125" style="3" bestFit="1" customWidth="1"/>
    <col min="1568" max="1568" width="7.140625" style="3" bestFit="1" customWidth="1"/>
    <col min="1569" max="1569" width="9.5703125" style="3" bestFit="1" customWidth="1"/>
    <col min="1570" max="1570" width="7.140625" style="3" bestFit="1" customWidth="1"/>
    <col min="1571" max="1571" width="5.42578125" style="3" bestFit="1" customWidth="1"/>
    <col min="1572" max="1573" width="9.5703125" style="3" bestFit="1" customWidth="1"/>
    <col min="1574" max="1574" width="7.140625" style="3" bestFit="1" customWidth="1"/>
    <col min="1575" max="1575" width="9.5703125" style="3" bestFit="1" customWidth="1"/>
    <col min="1576" max="1576" width="7.140625" style="3" bestFit="1" customWidth="1"/>
    <col min="1577" max="1577" width="9.5703125" style="3" bestFit="1" customWidth="1"/>
    <col min="1578" max="1578" width="7.140625" style="3" bestFit="1" customWidth="1"/>
    <col min="1579" max="1579" width="5.42578125" style="3" bestFit="1" customWidth="1"/>
    <col min="1580" max="1580" width="9.5703125" style="3" bestFit="1" customWidth="1"/>
    <col min="1581" max="1581" width="7.140625" style="3" bestFit="1" customWidth="1"/>
    <col min="1582" max="1582" width="9.5703125" style="3" bestFit="1" customWidth="1"/>
    <col min="1583" max="1583" width="7.140625" style="3" bestFit="1" customWidth="1"/>
    <col min="1584" max="1584" width="9.5703125" style="3" bestFit="1" customWidth="1"/>
    <col min="1585" max="1585" width="7.140625" style="3" bestFit="1" customWidth="1"/>
    <col min="1586" max="1586" width="9.5703125" style="3" bestFit="1" customWidth="1"/>
    <col min="1587" max="1587" width="7.140625" style="3" bestFit="1" customWidth="1"/>
    <col min="1588" max="1588" width="9.5703125" style="3" bestFit="1" customWidth="1"/>
    <col min="1589" max="1589" width="7.140625" style="3" bestFit="1" customWidth="1"/>
    <col min="1590" max="1591" width="9.5703125" style="3" bestFit="1" customWidth="1"/>
    <col min="1592" max="1592" width="7.140625" style="3" bestFit="1" customWidth="1"/>
    <col min="1593" max="1593" width="8.5703125" style="3" bestFit="1" customWidth="1"/>
    <col min="1594" max="1594" width="6.140625" style="3" bestFit="1" customWidth="1"/>
    <col min="1595" max="1595" width="8.5703125" style="3" bestFit="1" customWidth="1"/>
    <col min="1596" max="1596" width="7.140625" style="3" bestFit="1" customWidth="1"/>
    <col min="1597" max="1597" width="9.5703125" style="3" bestFit="1" customWidth="1"/>
    <col min="1598" max="1598" width="7.140625" style="3" bestFit="1" customWidth="1"/>
    <col min="1599" max="1599" width="9.5703125" style="3" bestFit="1" customWidth="1"/>
    <col min="1600" max="1600" width="7.140625" style="3" bestFit="1" customWidth="1"/>
    <col min="1601" max="1601" width="9.5703125" style="3" bestFit="1" customWidth="1"/>
    <col min="1602" max="1602" width="7.140625" style="3" bestFit="1" customWidth="1"/>
    <col min="1603" max="1607" width="5.42578125" style="3" bestFit="1" customWidth="1"/>
    <col min="1608" max="1608" width="9.5703125" style="3" bestFit="1" customWidth="1"/>
    <col min="1609" max="1609" width="7.140625" style="3" bestFit="1" customWidth="1"/>
    <col min="1610" max="1614" width="5.42578125" style="3" bestFit="1" customWidth="1"/>
    <col min="1615" max="1615" width="9.5703125" style="3" bestFit="1" customWidth="1"/>
    <col min="1616" max="1616" width="7.140625" style="3" bestFit="1" customWidth="1"/>
    <col min="1617" max="1617" width="9.5703125" style="3" bestFit="1" customWidth="1"/>
    <col min="1618" max="1618" width="7.140625" style="3" bestFit="1" customWidth="1"/>
    <col min="1619" max="1619" width="9.5703125" style="3" bestFit="1" customWidth="1"/>
    <col min="1620" max="1620" width="7.140625" style="3" bestFit="1" customWidth="1"/>
    <col min="1621" max="1621" width="9.5703125" style="3" bestFit="1" customWidth="1"/>
    <col min="1622" max="1622" width="7.140625" style="3" bestFit="1" customWidth="1"/>
    <col min="1623" max="1623" width="9.5703125" style="3" bestFit="1" customWidth="1"/>
    <col min="1624" max="1624" width="7.140625" style="3" bestFit="1" customWidth="1"/>
    <col min="1625" max="1625" width="9.5703125" style="3" bestFit="1" customWidth="1"/>
    <col min="1626" max="1626" width="7.140625" style="3" bestFit="1" customWidth="1"/>
    <col min="1627" max="1627" width="9.5703125" style="3" bestFit="1" customWidth="1"/>
    <col min="1628" max="1628" width="7.140625" style="3" bestFit="1" customWidth="1"/>
    <col min="1629" max="1630" width="5.42578125" style="3" bestFit="1" customWidth="1"/>
    <col min="1631" max="1631" width="9.5703125" style="3" bestFit="1" customWidth="1"/>
    <col min="1632" max="1632" width="7.140625" style="3" bestFit="1" customWidth="1"/>
    <col min="1633" max="1633" width="9.5703125" style="3" bestFit="1" customWidth="1"/>
    <col min="1634" max="1634" width="7.140625" style="3" bestFit="1" customWidth="1"/>
    <col min="1635" max="1635" width="9.5703125" style="3" bestFit="1" customWidth="1"/>
    <col min="1636" max="1636" width="7.140625" style="3" bestFit="1" customWidth="1"/>
    <col min="1637" max="1638" width="9.5703125" style="3" bestFit="1" customWidth="1"/>
    <col min="1639" max="1639" width="7.140625" style="3" bestFit="1" customWidth="1"/>
    <col min="1640" max="1640" width="8.5703125" style="3" bestFit="1" customWidth="1"/>
    <col min="1641" max="1641" width="6.140625" style="3" bestFit="1" customWidth="1"/>
    <col min="1642" max="1642" width="8.5703125" style="3" bestFit="1" customWidth="1"/>
    <col min="1643" max="1643" width="7.140625" style="3" bestFit="1" customWidth="1"/>
    <col min="1644" max="1644" width="5.42578125" style="3" bestFit="1" customWidth="1"/>
    <col min="1645" max="1645" width="9.5703125" style="3" bestFit="1" customWidth="1"/>
    <col min="1646" max="1646" width="7.140625" style="3" bestFit="1" customWidth="1"/>
    <col min="1647" max="1649" width="5.42578125" style="3" bestFit="1" customWidth="1"/>
    <col min="1650" max="1650" width="9.5703125" style="3" bestFit="1" customWidth="1"/>
    <col min="1651" max="1651" width="7.140625" style="3" bestFit="1" customWidth="1"/>
    <col min="1652" max="1655" width="5.42578125" style="3" bestFit="1" customWidth="1"/>
    <col min="1656" max="1656" width="9.5703125" style="3" bestFit="1" customWidth="1"/>
    <col min="1657" max="1657" width="7.140625" style="3" bestFit="1" customWidth="1"/>
    <col min="1658" max="1661" width="5.42578125" style="3" bestFit="1" customWidth="1"/>
    <col min="1662" max="1662" width="9.5703125" style="3" bestFit="1" customWidth="1"/>
    <col min="1663" max="1663" width="7.140625" style="3" bestFit="1" customWidth="1"/>
    <col min="1664" max="1665" width="5.42578125" style="3" bestFit="1" customWidth="1"/>
    <col min="1666" max="1666" width="9.5703125" style="3" bestFit="1" customWidth="1"/>
    <col min="1667" max="1667" width="7.140625" style="3" bestFit="1" customWidth="1"/>
    <col min="1668" max="1668" width="5.42578125" style="3" bestFit="1" customWidth="1"/>
    <col min="1669" max="1669" width="9.5703125" style="3" bestFit="1" customWidth="1"/>
    <col min="1670" max="1670" width="7.140625" style="3" bestFit="1" customWidth="1"/>
    <col min="1671" max="1671" width="9.5703125" style="3" bestFit="1" customWidth="1"/>
    <col min="1672" max="1672" width="7.140625" style="3" bestFit="1" customWidth="1"/>
    <col min="1673" max="1673" width="9.5703125" style="3" bestFit="1" customWidth="1"/>
    <col min="1674" max="1674" width="7.140625" style="3" bestFit="1" customWidth="1"/>
    <col min="1675" max="1679" width="5.42578125" style="3" bestFit="1" customWidth="1"/>
    <col min="1680" max="1680" width="9.5703125" style="3" bestFit="1" customWidth="1"/>
    <col min="1681" max="1681" width="7.140625" style="3" bestFit="1" customWidth="1"/>
    <col min="1682" max="1683" width="5.42578125" style="3" bestFit="1" customWidth="1"/>
    <col min="1684" max="1684" width="9.5703125" style="3" bestFit="1" customWidth="1"/>
    <col min="1685" max="1685" width="7.140625" style="3" bestFit="1" customWidth="1"/>
    <col min="1686" max="1686" width="9.5703125" style="3" bestFit="1" customWidth="1"/>
    <col min="1687" max="1687" width="7.140625" style="3" bestFit="1" customWidth="1"/>
    <col min="1688" max="1688" width="9.5703125" style="3" bestFit="1" customWidth="1"/>
    <col min="1689" max="1689" width="7.140625" style="3" bestFit="1" customWidth="1"/>
    <col min="1690" max="1690" width="5.42578125" style="3" bestFit="1" customWidth="1"/>
    <col min="1691" max="1691" width="9.5703125" style="3" bestFit="1" customWidth="1"/>
    <col min="1692" max="1692" width="7.140625" style="3" bestFit="1" customWidth="1"/>
    <col min="1693" max="1693" width="9.5703125" style="3" bestFit="1" customWidth="1"/>
    <col min="1694" max="1694" width="7.140625" style="3" bestFit="1" customWidth="1"/>
    <col min="1695" max="1695" width="9.5703125" style="3" bestFit="1" customWidth="1"/>
    <col min="1696" max="1696" width="7.140625" style="3" bestFit="1" customWidth="1"/>
    <col min="1697" max="1697" width="5.42578125" style="3" bestFit="1" customWidth="1"/>
    <col min="1698" max="1698" width="9.5703125" style="3" bestFit="1" customWidth="1"/>
    <col min="1699" max="1699" width="7.140625" style="3" bestFit="1" customWidth="1"/>
    <col min="1700" max="1701" width="9.5703125" style="3" bestFit="1" customWidth="1"/>
    <col min="1702" max="1702" width="7.140625" style="3" bestFit="1" customWidth="1"/>
    <col min="1703" max="1703" width="5.42578125" style="3" bestFit="1" customWidth="1"/>
    <col min="1704" max="1704" width="8.5703125" style="3" bestFit="1" customWidth="1"/>
    <col min="1705" max="1705" width="6.140625" style="3" bestFit="1" customWidth="1"/>
    <col min="1706" max="1706" width="5.42578125" style="3" bestFit="1" customWidth="1"/>
    <col min="1707" max="1707" width="8.5703125" style="3" bestFit="1" customWidth="1"/>
    <col min="1708" max="1708" width="6.140625" style="3" bestFit="1" customWidth="1"/>
    <col min="1709" max="1709" width="8.5703125" style="3" bestFit="1" customWidth="1"/>
    <col min="1710" max="1710" width="6.140625" style="3" bestFit="1" customWidth="1"/>
    <col min="1711" max="1711" width="5.42578125" style="3" bestFit="1" customWidth="1"/>
    <col min="1712" max="1712" width="8.5703125" style="3" bestFit="1" customWidth="1"/>
    <col min="1713" max="1713" width="7.140625" style="3" bestFit="1" customWidth="1"/>
    <col min="1714" max="1714" width="9.5703125" style="3" bestFit="1" customWidth="1"/>
    <col min="1715" max="1715" width="7.140625" style="3" bestFit="1" customWidth="1"/>
    <col min="1716" max="1716" width="9.5703125" style="3" bestFit="1" customWidth="1"/>
    <col min="1717" max="1717" width="7.140625" style="3" bestFit="1" customWidth="1"/>
    <col min="1718" max="1718" width="9.5703125" style="3" bestFit="1" customWidth="1"/>
    <col min="1719" max="1719" width="7.140625" style="3" bestFit="1" customWidth="1"/>
    <col min="1720" max="1720" width="9.5703125" style="3" bestFit="1" customWidth="1"/>
    <col min="1721" max="1721" width="7.140625" style="3" bestFit="1" customWidth="1"/>
    <col min="1722" max="1722" width="9.5703125" style="3" bestFit="1" customWidth="1"/>
    <col min="1723" max="1723" width="7.140625" style="3" bestFit="1" customWidth="1"/>
    <col min="1724" max="1724" width="9.5703125" style="3" bestFit="1" customWidth="1"/>
    <col min="1725" max="1725" width="7.140625" style="3" bestFit="1" customWidth="1"/>
    <col min="1726" max="1726" width="9.5703125" style="3" bestFit="1" customWidth="1"/>
    <col min="1727" max="1727" width="7.140625" style="3" bestFit="1" customWidth="1"/>
    <col min="1728" max="1728" width="5.42578125" style="3" bestFit="1" customWidth="1"/>
    <col min="1729" max="1730" width="9.5703125" style="3" bestFit="1" customWidth="1"/>
    <col min="1731" max="1731" width="7.140625" style="3" bestFit="1" customWidth="1"/>
    <col min="1732" max="1732" width="9.5703125" style="3" bestFit="1" customWidth="1"/>
    <col min="1733" max="1733" width="7.140625" style="3" bestFit="1" customWidth="1"/>
    <col min="1734" max="1734" width="9.5703125" style="3" bestFit="1" customWidth="1"/>
    <col min="1735" max="1735" width="7.140625" style="3" bestFit="1" customWidth="1"/>
    <col min="1736" max="1737" width="9.5703125" style="3" bestFit="1" customWidth="1"/>
    <col min="1738" max="1738" width="7.140625" style="3" bestFit="1" customWidth="1"/>
    <col min="1739" max="1739" width="5.42578125" style="3" bestFit="1" customWidth="1"/>
    <col min="1740" max="1740" width="8.5703125" style="3" bestFit="1" customWidth="1"/>
    <col min="1741" max="1741" width="6.140625" style="3" bestFit="1" customWidth="1"/>
    <col min="1742" max="1742" width="8.5703125" style="3" bestFit="1" customWidth="1"/>
    <col min="1743" max="1743" width="6.140625" style="3" bestFit="1" customWidth="1"/>
    <col min="1744" max="1744" width="8.5703125" style="3" bestFit="1" customWidth="1"/>
    <col min="1745" max="1745" width="7.140625" style="3" bestFit="1" customWidth="1"/>
    <col min="1746" max="1746" width="9.5703125" style="3" bestFit="1" customWidth="1"/>
    <col min="1747" max="1747" width="7.140625" style="3" bestFit="1" customWidth="1"/>
    <col min="1748" max="1748" width="9.5703125" style="3" bestFit="1" customWidth="1"/>
    <col min="1749" max="1749" width="7.140625" style="3" bestFit="1" customWidth="1"/>
    <col min="1750" max="1750" width="9.5703125" style="3" bestFit="1" customWidth="1"/>
    <col min="1751" max="1751" width="7.140625" style="3" bestFit="1" customWidth="1"/>
    <col min="1752" max="1753" width="9.5703125" style="3" bestFit="1" customWidth="1"/>
    <col min="1754" max="1754" width="7.140625" style="3" bestFit="1" customWidth="1"/>
    <col min="1755" max="1755" width="8.5703125" style="3" bestFit="1" customWidth="1"/>
    <col min="1756" max="1756" width="7.140625" style="3" bestFit="1" customWidth="1"/>
    <col min="1757" max="1757" width="9.5703125" style="3" bestFit="1" customWidth="1"/>
    <col min="1758" max="1758" width="7.140625" style="3" bestFit="1" customWidth="1"/>
    <col min="1759" max="1760" width="5.42578125" style="3" bestFit="1" customWidth="1"/>
    <col min="1761" max="1761" width="9.5703125" style="3" bestFit="1" customWidth="1"/>
    <col min="1762" max="1762" width="7.140625" style="3" bestFit="1" customWidth="1"/>
    <col min="1763" max="1763" width="9.5703125" style="3" bestFit="1" customWidth="1"/>
    <col min="1764" max="1764" width="7.140625" style="3" bestFit="1" customWidth="1"/>
    <col min="1765" max="1765" width="9.5703125" style="3" bestFit="1" customWidth="1"/>
    <col min="1766" max="1766" width="7.140625" style="3" bestFit="1" customWidth="1"/>
    <col min="1767" max="1767" width="5.42578125" style="3" bestFit="1" customWidth="1"/>
    <col min="1768" max="1768" width="9.5703125" style="3" bestFit="1" customWidth="1"/>
    <col min="1769" max="1769" width="7.140625" style="3" bestFit="1" customWidth="1"/>
    <col min="1770" max="1771" width="9.5703125" style="3" bestFit="1" customWidth="1"/>
    <col min="1772" max="1772" width="7.140625" style="3" bestFit="1" customWidth="1"/>
    <col min="1773" max="1773" width="8.5703125" style="3" bestFit="1" customWidth="1"/>
    <col min="1774" max="1774" width="9.5703125" style="3" bestFit="1" customWidth="1"/>
    <col min="1775" max="1775" width="11.5703125" style="3" bestFit="1" customWidth="1"/>
    <col min="1776" max="1776" width="9" style="3"/>
    <col min="1777" max="1777" width="9.5703125" style="3" bestFit="1" customWidth="1"/>
    <col min="1778" max="1778" width="7.140625" style="3" bestFit="1" customWidth="1"/>
    <col min="1779" max="1779" width="9.5703125" style="3" bestFit="1" customWidth="1"/>
    <col min="1780" max="1780" width="7.140625" style="3" bestFit="1" customWidth="1"/>
    <col min="1781" max="1781" width="9.5703125" style="3" bestFit="1" customWidth="1"/>
    <col min="1782" max="1782" width="7.140625" style="3" bestFit="1" customWidth="1"/>
    <col min="1783" max="1783" width="9.5703125" style="3" bestFit="1" customWidth="1"/>
    <col min="1784" max="1784" width="8.5703125" style="3" bestFit="1" customWidth="1"/>
    <col min="1785" max="1785" width="6.140625" style="3" bestFit="1" customWidth="1"/>
    <col min="1786" max="1786" width="8.5703125" style="3" bestFit="1" customWidth="1"/>
    <col min="1787" max="1787" width="6.140625" style="3" bestFit="1" customWidth="1"/>
    <col min="1788" max="1788" width="8.5703125" style="3" bestFit="1" customWidth="1"/>
    <col min="1789" max="1789" width="7.140625" style="3" bestFit="1" customWidth="1"/>
    <col min="1790" max="1790" width="9.5703125" style="3" bestFit="1" customWidth="1"/>
    <col min="1791" max="1791" width="7.140625" style="3" bestFit="1" customWidth="1"/>
    <col min="1792" max="1792" width="9.5703125" style="3" bestFit="1" customWidth="1"/>
    <col min="1793" max="1793" width="7.140625" style="3" bestFit="1" customWidth="1"/>
    <col min="1794" max="1794" width="9.5703125" style="3" bestFit="1" customWidth="1"/>
    <col min="1795" max="1795" width="7.140625" style="3" bestFit="1" customWidth="1"/>
    <col min="1796" max="1796" width="9.5703125" style="3" bestFit="1" customWidth="1"/>
    <col min="1797" max="1797" width="7.140625" style="3" bestFit="1" customWidth="1"/>
    <col min="1798" max="1798" width="9.5703125" style="3" bestFit="1" customWidth="1"/>
    <col min="1799" max="1799" width="7.140625" style="3" bestFit="1" customWidth="1"/>
    <col min="1800" max="1800" width="5.42578125" style="3" bestFit="1" customWidth="1"/>
    <col min="1801" max="1801" width="9.5703125" style="3" bestFit="1" customWidth="1"/>
    <col min="1802" max="1802" width="7.140625" style="3" bestFit="1" customWidth="1"/>
    <col min="1803" max="1803" width="9.5703125" style="3" bestFit="1" customWidth="1"/>
    <col min="1804" max="1804" width="7.140625" style="3" bestFit="1" customWidth="1"/>
    <col min="1805" max="1805" width="9.5703125" style="3" bestFit="1" customWidth="1"/>
    <col min="1806" max="1806" width="7.140625" style="3" bestFit="1" customWidth="1"/>
    <col min="1807" max="1807" width="9.5703125" style="3" bestFit="1" customWidth="1"/>
    <col min="1808" max="1808" width="8.5703125" style="3" bestFit="1" customWidth="1"/>
    <col min="1809" max="1809" width="6.140625" style="3" bestFit="1" customWidth="1"/>
    <col min="1810" max="1810" width="5.42578125" style="3" bestFit="1" customWidth="1"/>
    <col min="1811" max="1811" width="8.5703125" style="3" bestFit="1" customWidth="1"/>
    <col min="1812" max="1812" width="6.140625" style="3" bestFit="1" customWidth="1"/>
    <col min="1813" max="1813" width="8.5703125" style="3" bestFit="1" customWidth="1"/>
    <col min="1814" max="1814" width="7.140625" style="3" bestFit="1" customWidth="1"/>
    <col min="1815" max="1815" width="9.5703125" style="3" bestFit="1" customWidth="1"/>
    <col min="1816" max="1816" width="7.140625" style="3" bestFit="1" customWidth="1"/>
    <col min="1817" max="1817" width="5.42578125" style="3" bestFit="1" customWidth="1"/>
    <col min="1818" max="1818" width="9.5703125" style="3" bestFit="1" customWidth="1"/>
    <col min="1819" max="1819" width="7.140625" style="3" bestFit="1" customWidth="1"/>
    <col min="1820" max="1821" width="5.42578125" style="3" bestFit="1" customWidth="1"/>
    <col min="1822" max="1822" width="9.5703125" style="3" bestFit="1" customWidth="1"/>
    <col min="1823" max="1823" width="7.140625" style="3" bestFit="1" customWidth="1"/>
    <col min="1824" max="1824" width="9.5703125" style="3" bestFit="1" customWidth="1"/>
    <col min="1825" max="1825" width="8.5703125" style="3" bestFit="1" customWidth="1"/>
    <col min="1826" max="1826" width="7.140625" style="3" bestFit="1" customWidth="1"/>
    <col min="1827" max="1827" width="8.5703125" style="3" bestFit="1" customWidth="1"/>
    <col min="1828" max="1828" width="7.140625" style="3" bestFit="1" customWidth="1"/>
    <col min="1829" max="1829" width="9.5703125" style="3" bestFit="1" customWidth="1"/>
    <col min="1830" max="1830" width="7.140625" style="3" bestFit="1" customWidth="1"/>
    <col min="1831" max="1831" width="9.5703125" style="3" bestFit="1" customWidth="1"/>
    <col min="1832" max="1832" width="7.140625" style="3" bestFit="1" customWidth="1"/>
    <col min="1833" max="1834" width="9.5703125" style="3" bestFit="1" customWidth="1"/>
    <col min="1835" max="1835" width="7.140625" style="3" bestFit="1" customWidth="1"/>
    <col min="1836" max="1836" width="8.5703125" style="3" bestFit="1" customWidth="1"/>
    <col min="1837" max="1837" width="7.140625" style="3" bestFit="1" customWidth="1"/>
    <col min="1838" max="1838" width="9.5703125" style="3" bestFit="1" customWidth="1"/>
    <col min="1839" max="1839" width="7.140625" style="3" bestFit="1" customWidth="1"/>
    <col min="1840" max="1840" width="9.5703125" style="3" bestFit="1" customWidth="1"/>
    <col min="1841" max="1841" width="7.140625" style="3" bestFit="1" customWidth="1"/>
    <col min="1842" max="1842" width="9.5703125" style="3" bestFit="1" customWidth="1"/>
    <col min="1843" max="1843" width="7.140625" style="3" bestFit="1" customWidth="1"/>
    <col min="1844" max="1844" width="9.5703125" style="3" bestFit="1" customWidth="1"/>
    <col min="1845" max="1845" width="7.140625" style="3" bestFit="1" customWidth="1"/>
    <col min="1846" max="1847" width="9.5703125" style="3" bestFit="1" customWidth="1"/>
    <col min="1848" max="1848" width="7.140625" style="3" bestFit="1" customWidth="1"/>
    <col min="1849" max="1849" width="8.5703125" style="3" bestFit="1" customWidth="1"/>
    <col min="1850" max="1850" width="7.140625" style="3" bestFit="1" customWidth="1"/>
    <col min="1851" max="1851" width="9.5703125" style="3" bestFit="1" customWidth="1"/>
    <col min="1852" max="1852" width="7.140625" style="3" bestFit="1" customWidth="1"/>
    <col min="1853" max="1853" width="9.5703125" style="3" bestFit="1" customWidth="1"/>
    <col min="1854" max="1854" width="7.140625" style="3" bestFit="1" customWidth="1"/>
    <col min="1855" max="1855" width="9.5703125" style="3" bestFit="1" customWidth="1"/>
    <col min="1856" max="1856" width="7.140625" style="3" bestFit="1" customWidth="1"/>
    <col min="1857" max="1857" width="9.5703125" style="3" bestFit="1" customWidth="1"/>
    <col min="1858" max="1858" width="7.140625" style="3" bestFit="1" customWidth="1"/>
    <col min="1859" max="1859" width="9.5703125" style="3" bestFit="1" customWidth="1"/>
    <col min="1860" max="1860" width="7.140625" style="3" bestFit="1" customWidth="1"/>
    <col min="1861" max="1861" width="5.42578125" style="3" bestFit="1" customWidth="1"/>
    <col min="1862" max="1863" width="9.5703125" style="3" bestFit="1" customWidth="1"/>
    <col min="1864" max="1864" width="7.140625" style="3" bestFit="1" customWidth="1"/>
    <col min="1865" max="1865" width="8.5703125" style="3" bestFit="1" customWidth="1"/>
    <col min="1866" max="1866" width="6.140625" style="3" bestFit="1" customWidth="1"/>
    <col min="1867" max="1867" width="8.5703125" style="3" bestFit="1" customWidth="1"/>
    <col min="1868" max="1868" width="7.140625" style="3" bestFit="1" customWidth="1"/>
    <col min="1869" max="1869" width="9.5703125" style="3" bestFit="1" customWidth="1"/>
    <col min="1870" max="1870" width="7.140625" style="3" bestFit="1" customWidth="1"/>
    <col min="1871" max="1871" width="5.42578125" style="3" bestFit="1" customWidth="1"/>
    <col min="1872" max="1872" width="9.5703125" style="3" bestFit="1" customWidth="1"/>
    <col min="1873" max="1873" width="7.140625" style="3" bestFit="1" customWidth="1"/>
    <col min="1874" max="1874" width="9.5703125" style="3" bestFit="1" customWidth="1"/>
    <col min="1875" max="1875" width="7.140625" style="3" bestFit="1" customWidth="1"/>
    <col min="1876" max="1876" width="9.5703125" style="3" bestFit="1" customWidth="1"/>
    <col min="1877" max="1877" width="7.140625" style="3" bestFit="1" customWidth="1"/>
    <col min="1878" max="1878" width="9.5703125" style="3" bestFit="1" customWidth="1"/>
    <col min="1879" max="1879" width="7.140625" style="3" bestFit="1" customWidth="1"/>
    <col min="1880" max="1880" width="9.5703125" style="3" bestFit="1" customWidth="1"/>
    <col min="1881" max="1881" width="7.140625" style="3" bestFit="1" customWidth="1"/>
    <col min="1882" max="1882" width="9.5703125" style="3" bestFit="1" customWidth="1"/>
    <col min="1883" max="1883" width="7.140625" style="3" bestFit="1" customWidth="1"/>
    <col min="1884" max="1884" width="9.5703125" style="3" bestFit="1" customWidth="1"/>
    <col min="1885" max="1885" width="7.140625" style="3" bestFit="1" customWidth="1"/>
    <col min="1886" max="1886" width="9.5703125" style="3" bestFit="1" customWidth="1"/>
    <col min="1887" max="1887" width="7.140625" style="3" bestFit="1" customWidth="1"/>
    <col min="1888" max="1888" width="9.5703125" style="3" bestFit="1" customWidth="1"/>
    <col min="1889" max="1889" width="7.140625" style="3" bestFit="1" customWidth="1"/>
    <col min="1890" max="1890" width="9.5703125" style="3" bestFit="1" customWidth="1"/>
    <col min="1891" max="1891" width="7.140625" style="3" bestFit="1" customWidth="1"/>
    <col min="1892" max="1893" width="9.5703125" style="3" bestFit="1" customWidth="1"/>
    <col min="1894" max="1894" width="7.140625" style="3" bestFit="1" customWidth="1"/>
    <col min="1895" max="1895" width="8.5703125" style="3" bestFit="1" customWidth="1"/>
    <col min="1896" max="1896" width="6.140625" style="3" bestFit="1" customWidth="1"/>
    <col min="1897" max="1897" width="5.42578125" style="3" bestFit="1" customWidth="1"/>
    <col min="1898" max="1898" width="8.5703125" style="3" bestFit="1" customWidth="1"/>
    <col min="1899" max="1899" width="7.140625" style="3" bestFit="1" customWidth="1"/>
    <col min="1900" max="1900" width="9.5703125" style="3" bestFit="1" customWidth="1"/>
    <col min="1901" max="1901" width="7.140625" style="3" bestFit="1" customWidth="1"/>
    <col min="1902" max="1902" width="5.42578125" style="3" bestFit="1" customWidth="1"/>
    <col min="1903" max="1903" width="9.5703125" style="3" bestFit="1" customWidth="1"/>
    <col min="1904" max="1904" width="7.140625" style="3" bestFit="1" customWidth="1"/>
    <col min="1905" max="1905" width="9.5703125" style="3" bestFit="1" customWidth="1"/>
    <col min="1906" max="1906" width="7.140625" style="3" bestFit="1" customWidth="1"/>
    <col min="1907" max="1907" width="5.42578125" style="3" bestFit="1" customWidth="1"/>
    <col min="1908" max="1908" width="9.5703125" style="3" bestFit="1" customWidth="1"/>
    <col min="1909" max="1909" width="7.140625" style="3" bestFit="1" customWidth="1"/>
    <col min="1910" max="1910" width="9.5703125" style="3" bestFit="1" customWidth="1"/>
    <col min="1911" max="1911" width="7.140625" style="3" bestFit="1" customWidth="1"/>
    <col min="1912" max="1912" width="5.42578125" style="3" bestFit="1" customWidth="1"/>
    <col min="1913" max="1913" width="9.5703125" style="3" bestFit="1" customWidth="1"/>
    <col min="1914" max="1914" width="7.140625" style="3" bestFit="1" customWidth="1"/>
    <col min="1915" max="1915" width="9.5703125" style="3" bestFit="1" customWidth="1"/>
    <col min="1916" max="1916" width="7.140625" style="3" bestFit="1" customWidth="1"/>
    <col min="1917" max="1917" width="9.5703125" style="3" bestFit="1" customWidth="1"/>
    <col min="1918" max="1918" width="7.140625" style="3" bestFit="1" customWidth="1"/>
    <col min="1919" max="1919" width="9.5703125" style="3" bestFit="1" customWidth="1"/>
    <col min="1920" max="1920" width="7.140625" style="3" bestFit="1" customWidth="1"/>
    <col min="1921" max="1921" width="9.5703125" style="3" bestFit="1" customWidth="1"/>
    <col min="1922" max="1922" width="7.140625" style="3" bestFit="1" customWidth="1"/>
    <col min="1923" max="1924" width="9.5703125" style="3" bestFit="1" customWidth="1"/>
    <col min="1925" max="1925" width="7.140625" style="3" bestFit="1" customWidth="1"/>
    <col min="1926" max="1926" width="8.5703125" style="3" bestFit="1" customWidth="1"/>
    <col min="1927" max="1927" width="6.140625" style="3" bestFit="1" customWidth="1"/>
    <col min="1928" max="1928" width="5.42578125" style="3" bestFit="1" customWidth="1"/>
    <col min="1929" max="1929" width="8.5703125" style="3" bestFit="1" customWidth="1"/>
    <col min="1930" max="1930" width="7.140625" style="3" bestFit="1" customWidth="1"/>
    <col min="1931" max="1931" width="9.5703125" style="3" bestFit="1" customWidth="1"/>
    <col min="1932" max="1932" width="7.140625" style="3" bestFit="1" customWidth="1"/>
    <col min="1933" max="1933" width="9.5703125" style="3" bestFit="1" customWidth="1"/>
    <col min="1934" max="1934" width="7.140625" style="3" bestFit="1" customWidth="1"/>
    <col min="1935" max="1935" width="9.5703125" style="3" bestFit="1" customWidth="1"/>
    <col min="1936" max="1936" width="7.140625" style="3" bestFit="1" customWidth="1"/>
    <col min="1937" max="1937" width="9.5703125" style="3" bestFit="1" customWidth="1"/>
    <col min="1938" max="1938" width="7.140625" style="3" bestFit="1" customWidth="1"/>
    <col min="1939" max="1939" width="9.5703125" style="3" bestFit="1" customWidth="1"/>
    <col min="1940" max="1940" width="7.140625" style="3" bestFit="1" customWidth="1"/>
    <col min="1941" max="1941" width="9.5703125" style="3" bestFit="1" customWidth="1"/>
    <col min="1942" max="1942" width="7.140625" style="3" bestFit="1" customWidth="1"/>
    <col min="1943" max="1943" width="9.5703125" style="3" bestFit="1" customWidth="1"/>
    <col min="1944" max="1944" width="7.140625" style="3" bestFit="1" customWidth="1"/>
    <col min="1945" max="1945" width="9.5703125" style="3" bestFit="1" customWidth="1"/>
    <col min="1946" max="1946" width="7.140625" style="3" bestFit="1" customWidth="1"/>
    <col min="1947" max="1947" width="9.5703125" style="3" bestFit="1" customWidth="1"/>
    <col min="1948" max="1948" width="7.140625" style="3" bestFit="1" customWidth="1"/>
    <col min="1949" max="1949" width="5.42578125" style="3" bestFit="1" customWidth="1"/>
    <col min="1950" max="1950" width="9.5703125" style="3" bestFit="1" customWidth="1"/>
    <col min="1951" max="1951" width="7.140625" style="3" bestFit="1" customWidth="1"/>
    <col min="1952" max="1955" width="5.42578125" style="3" bestFit="1" customWidth="1"/>
    <col min="1956" max="1956" width="9.5703125" style="3" bestFit="1" customWidth="1"/>
    <col min="1957" max="1957" width="7.140625" style="3" bestFit="1" customWidth="1"/>
    <col min="1958" max="1958" width="5.42578125" style="3" bestFit="1" customWidth="1"/>
    <col min="1959" max="1960" width="9.5703125" style="3" bestFit="1" customWidth="1"/>
    <col min="1961" max="1961" width="7.140625" style="3" bestFit="1" customWidth="1"/>
    <col min="1962" max="1964" width="5.42578125" style="3" bestFit="1" customWidth="1"/>
    <col min="1965" max="1965" width="8.5703125" style="3" bestFit="1" customWidth="1"/>
    <col min="1966" max="1966" width="6.140625" style="3" bestFit="1" customWidth="1"/>
    <col min="1967" max="1967" width="8.5703125" style="3" bestFit="1" customWidth="1"/>
    <col min="1968" max="1968" width="7.140625" style="3" bestFit="1" customWidth="1"/>
    <col min="1969" max="1969" width="9.5703125" style="3" bestFit="1" customWidth="1"/>
    <col min="1970" max="1970" width="7.140625" style="3" bestFit="1" customWidth="1"/>
    <col min="1971" max="1971" width="5.42578125" style="3" bestFit="1" customWidth="1"/>
    <col min="1972" max="1972" width="9.5703125" style="3" bestFit="1" customWidth="1"/>
    <col min="1973" max="1973" width="7.140625" style="3" bestFit="1" customWidth="1"/>
    <col min="1974" max="1974" width="5.42578125" style="3" bestFit="1" customWidth="1"/>
    <col min="1975" max="1975" width="9.5703125" style="3" bestFit="1" customWidth="1"/>
    <col min="1976" max="1976" width="7.140625" style="3" bestFit="1" customWidth="1"/>
    <col min="1977" max="1977" width="9.5703125" style="3" bestFit="1" customWidth="1"/>
    <col min="1978" max="1978" width="7.140625" style="3" bestFit="1" customWidth="1"/>
    <col min="1979" max="1980" width="5.42578125" style="3" bestFit="1" customWidth="1"/>
    <col min="1981" max="1981" width="9.5703125" style="3" bestFit="1" customWidth="1"/>
    <col min="1982" max="1982" width="7.140625" style="3" bestFit="1" customWidth="1"/>
    <col min="1983" max="1985" width="5.42578125" style="3" bestFit="1" customWidth="1"/>
    <col min="1986" max="1986" width="9.5703125" style="3" bestFit="1" customWidth="1"/>
    <col min="1987" max="1987" width="7.140625" style="3" bestFit="1" customWidth="1"/>
    <col min="1988" max="1991" width="5.42578125" style="3" bestFit="1" customWidth="1"/>
    <col min="1992" max="1992" width="9.5703125" style="3" bestFit="1" customWidth="1"/>
    <col min="1993" max="1993" width="7.140625" style="3" bestFit="1" customWidth="1"/>
    <col min="1994" max="1994" width="5.42578125" style="3" bestFit="1" customWidth="1"/>
    <col min="1995" max="1995" width="9.5703125" style="3" bestFit="1" customWidth="1"/>
    <col min="1996" max="1996" width="7.140625" style="3" bestFit="1" customWidth="1"/>
    <col min="1997" max="1998" width="5.42578125" style="3" bestFit="1" customWidth="1"/>
    <col min="1999" max="1999" width="9.5703125" style="3" bestFit="1" customWidth="1"/>
    <col min="2000" max="2000" width="7.140625" style="3" bestFit="1" customWidth="1"/>
    <col min="2001" max="2003" width="5.42578125" style="3" bestFit="1" customWidth="1"/>
    <col min="2004" max="2004" width="9.5703125" style="3" bestFit="1" customWidth="1"/>
    <col min="2005" max="2005" width="7.140625" style="3" bestFit="1" customWidth="1"/>
    <col min="2006" max="2007" width="9.5703125" style="3" bestFit="1" customWidth="1"/>
    <col min="2008" max="2008" width="7.140625" style="3" bestFit="1" customWidth="1"/>
    <col min="2009" max="2009" width="8.5703125" style="3" bestFit="1" customWidth="1"/>
    <col min="2010" max="2010" width="7.140625" style="3" bestFit="1" customWidth="1"/>
    <col min="2011" max="2011" width="9.5703125" style="3" bestFit="1" customWidth="1"/>
    <col min="2012" max="2012" width="7.140625" style="3" bestFit="1" customWidth="1"/>
    <col min="2013" max="2013" width="5.42578125" style="3" bestFit="1" customWidth="1"/>
    <col min="2014" max="2014" width="9.5703125" style="3" bestFit="1" customWidth="1"/>
    <col min="2015" max="2015" width="7.140625" style="3" bestFit="1" customWidth="1"/>
    <col min="2016" max="2017" width="5.42578125" style="3" bestFit="1" customWidth="1"/>
    <col min="2018" max="2018" width="9.5703125" style="3" bestFit="1" customWidth="1"/>
    <col min="2019" max="2019" width="7.140625" style="3" bestFit="1" customWidth="1"/>
    <col min="2020" max="2020" width="9.5703125" style="3" bestFit="1" customWidth="1"/>
    <col min="2021" max="2021" width="7.140625" style="3" bestFit="1" customWidth="1"/>
    <col min="2022" max="2022" width="9.5703125" style="3" bestFit="1" customWidth="1"/>
    <col min="2023" max="2023" width="7.140625" style="3" bestFit="1" customWidth="1"/>
    <col min="2024" max="2024" width="9.5703125" style="3" bestFit="1" customWidth="1"/>
    <col min="2025" max="2025" width="7.140625" style="3" bestFit="1" customWidth="1"/>
    <col min="2026" max="2026" width="5.42578125" style="3" bestFit="1" customWidth="1"/>
    <col min="2027" max="2027" width="9.5703125" style="3" bestFit="1" customWidth="1"/>
    <col min="2028" max="2028" width="7.140625" style="3" bestFit="1" customWidth="1"/>
    <col min="2029" max="2029" width="5.42578125" style="3" bestFit="1" customWidth="1"/>
    <col min="2030" max="2030" width="9.5703125" style="3" bestFit="1" customWidth="1"/>
    <col min="2031" max="2031" width="7.140625" style="3" bestFit="1" customWidth="1"/>
    <col min="2032" max="2032" width="9.5703125" style="3" bestFit="1" customWidth="1"/>
    <col min="2033" max="2033" width="7.140625" style="3" bestFit="1" customWidth="1"/>
    <col min="2034" max="2034" width="9.5703125" style="3" bestFit="1" customWidth="1"/>
    <col min="2035" max="2035" width="7.140625" style="3" bestFit="1" customWidth="1"/>
    <col min="2036" max="2036" width="5.42578125" style="3" bestFit="1" customWidth="1"/>
    <col min="2037" max="2037" width="9.5703125" style="3" bestFit="1" customWidth="1"/>
    <col min="2038" max="2038" width="7.140625" style="3" bestFit="1" customWidth="1"/>
    <col min="2039" max="2039" width="5.42578125" style="3" bestFit="1" customWidth="1"/>
    <col min="2040" max="2040" width="9.5703125" style="3" bestFit="1" customWidth="1"/>
    <col min="2041" max="2041" width="7.140625" style="3" bestFit="1" customWidth="1"/>
    <col min="2042" max="2043" width="5.42578125" style="3" bestFit="1" customWidth="1"/>
    <col min="2044" max="2044" width="9.5703125" style="3" bestFit="1" customWidth="1"/>
    <col min="2045" max="2045" width="7.140625" style="3" bestFit="1" customWidth="1"/>
    <col min="2046" max="2046" width="9.5703125" style="3" bestFit="1" customWidth="1"/>
    <col min="2047" max="2047" width="7.140625" style="3" bestFit="1" customWidth="1"/>
    <col min="2048" max="2048" width="9.5703125" style="3" bestFit="1" customWidth="1"/>
    <col min="2049" max="2049" width="7.140625" style="3" bestFit="1" customWidth="1"/>
    <col min="2050" max="2050" width="9.5703125" style="3" bestFit="1" customWidth="1"/>
    <col min="2051" max="2051" width="7.140625" style="3" bestFit="1" customWidth="1"/>
    <col min="2052" max="2052" width="5.42578125" style="3" bestFit="1" customWidth="1"/>
    <col min="2053" max="2053" width="9.5703125" style="3" bestFit="1" customWidth="1"/>
    <col min="2054" max="2054" width="7.140625" style="3" bestFit="1" customWidth="1"/>
    <col min="2055" max="2055" width="5.42578125" style="3" bestFit="1" customWidth="1"/>
    <col min="2056" max="2056" width="9.5703125" style="3" bestFit="1" customWidth="1"/>
    <col min="2057" max="2057" width="7.140625" style="3" bestFit="1" customWidth="1"/>
    <col min="2058" max="2060" width="5.42578125" style="3" bestFit="1" customWidth="1"/>
    <col min="2061" max="2061" width="9.5703125" style="3" bestFit="1" customWidth="1"/>
    <col min="2062" max="2062" width="7.140625" style="3" bestFit="1" customWidth="1"/>
    <col min="2063" max="2063" width="5.42578125" style="3" bestFit="1" customWidth="1"/>
    <col min="2064" max="2064" width="9.5703125" style="3" bestFit="1" customWidth="1"/>
    <col min="2065" max="2065" width="7.140625" style="3" bestFit="1" customWidth="1"/>
    <col min="2066" max="2066" width="9.5703125" style="3" bestFit="1" customWidth="1"/>
    <col min="2067" max="2067" width="7.140625" style="3" bestFit="1" customWidth="1"/>
    <col min="2068" max="2068" width="9.5703125" style="3" bestFit="1" customWidth="1"/>
    <col min="2069" max="2069" width="7.140625" style="3" bestFit="1" customWidth="1"/>
    <col min="2070" max="2073" width="5.42578125" style="3" bestFit="1" customWidth="1"/>
    <col min="2074" max="2074" width="9.5703125" style="3" bestFit="1" customWidth="1"/>
    <col min="2075" max="2075" width="7.140625" style="3" bestFit="1" customWidth="1"/>
    <col min="2076" max="2076" width="9.5703125" style="3" bestFit="1" customWidth="1"/>
    <col min="2077" max="2077" width="7.140625" style="3" bestFit="1" customWidth="1"/>
    <col min="2078" max="2079" width="5.42578125" style="3" bestFit="1" customWidth="1"/>
    <col min="2080" max="2080" width="9.5703125" style="3" bestFit="1" customWidth="1"/>
    <col min="2081" max="2081" width="7.140625" style="3" bestFit="1" customWidth="1"/>
    <col min="2082" max="2082" width="5.42578125" style="3" bestFit="1" customWidth="1"/>
    <col min="2083" max="2083" width="9.5703125" style="3" bestFit="1" customWidth="1"/>
    <col min="2084" max="2084" width="7.140625" style="3" bestFit="1" customWidth="1"/>
    <col min="2085" max="2088" width="5.42578125" style="3" bestFit="1" customWidth="1"/>
    <col min="2089" max="2089" width="9.5703125" style="3" bestFit="1" customWidth="1"/>
    <col min="2090" max="2090" width="7.140625" style="3" bestFit="1" customWidth="1"/>
    <col min="2091" max="2095" width="5.42578125" style="3" bestFit="1" customWidth="1"/>
    <col min="2096" max="2096" width="9.5703125" style="3" bestFit="1" customWidth="1"/>
    <col min="2097" max="2097" width="7.140625" style="3" bestFit="1" customWidth="1"/>
    <col min="2098" max="2099" width="5.42578125" style="3" bestFit="1" customWidth="1"/>
    <col min="2100" max="2101" width="9.5703125" style="3" bestFit="1" customWidth="1"/>
    <col min="2102" max="2102" width="7.140625" style="3" bestFit="1" customWidth="1"/>
    <col min="2103" max="2104" width="5.42578125" style="3" bestFit="1" customWidth="1"/>
    <col min="2105" max="2105" width="8.5703125" style="3" bestFit="1" customWidth="1"/>
    <col min="2106" max="2106" width="6.140625" style="3" bestFit="1" customWidth="1"/>
    <col min="2107" max="2107" width="8.5703125" style="3" bestFit="1" customWidth="1"/>
    <col min="2108" max="2108" width="6.140625" style="3" bestFit="1" customWidth="1"/>
    <col min="2109" max="2109" width="5.42578125" style="3" bestFit="1" customWidth="1"/>
    <col min="2110" max="2110" width="8.5703125" style="3" bestFit="1" customWidth="1"/>
    <col min="2111" max="2111" width="7.140625" style="3" bestFit="1" customWidth="1"/>
    <col min="2112" max="2112" width="9.5703125" style="3" bestFit="1" customWidth="1"/>
    <col min="2113" max="2113" width="7.140625" style="3" bestFit="1" customWidth="1"/>
    <col min="2114" max="2114" width="9.5703125" style="3" bestFit="1" customWidth="1"/>
    <col min="2115" max="2115" width="7.140625" style="3" bestFit="1" customWidth="1"/>
    <col min="2116" max="2116" width="9.5703125" style="3" bestFit="1" customWidth="1"/>
    <col min="2117" max="2117" width="7.140625" style="3" bestFit="1" customWidth="1"/>
    <col min="2118" max="2118" width="9.5703125" style="3" bestFit="1" customWidth="1"/>
    <col min="2119" max="2119" width="7.140625" style="3" bestFit="1" customWidth="1"/>
    <col min="2120" max="2120" width="9.5703125" style="3" bestFit="1" customWidth="1"/>
    <col min="2121" max="2121" width="7.140625" style="3" bestFit="1" customWidth="1"/>
    <col min="2122" max="2122" width="9.5703125" style="3" bestFit="1" customWidth="1"/>
    <col min="2123" max="2123" width="7.140625" style="3" bestFit="1" customWidth="1"/>
    <col min="2124" max="2124" width="5.42578125" style="3" bestFit="1" customWidth="1"/>
    <col min="2125" max="2125" width="9.5703125" style="3" bestFit="1" customWidth="1"/>
    <col min="2126" max="2126" width="7.140625" style="3" bestFit="1" customWidth="1"/>
    <col min="2127" max="2128" width="9.5703125" style="3" bestFit="1" customWidth="1"/>
    <col min="2129" max="2129" width="7.140625" style="3" bestFit="1" customWidth="1"/>
    <col min="2130" max="2130" width="8.5703125" style="3" bestFit="1" customWidth="1"/>
    <col min="2131" max="2131" width="7.140625" style="3" bestFit="1" customWidth="1"/>
    <col min="2132" max="2133" width="9.5703125" style="3" bestFit="1" customWidth="1"/>
    <col min="2134" max="2134" width="7.140625" style="3" bestFit="1" customWidth="1"/>
    <col min="2135" max="2136" width="9.5703125" style="3" bestFit="1" customWidth="1"/>
    <col min="2137" max="2137" width="7.140625" style="3" bestFit="1" customWidth="1"/>
    <col min="2138" max="2139" width="9.5703125" style="3" bestFit="1" customWidth="1"/>
    <col min="2140" max="2140" width="7.140625" style="3" bestFit="1" customWidth="1"/>
    <col min="2141" max="2141" width="8.5703125" style="3" bestFit="1" customWidth="1"/>
    <col min="2142" max="2142" width="7.140625" style="3" bestFit="1" customWidth="1"/>
    <col min="2143" max="2144" width="9.5703125" style="3" bestFit="1" customWidth="1"/>
    <col min="2145" max="2145" width="7.140625" style="3" bestFit="1" customWidth="1"/>
    <col min="2146" max="2147" width="9.5703125" style="3" bestFit="1" customWidth="1"/>
    <col min="2148" max="2148" width="11.5703125" style="3" bestFit="1" customWidth="1"/>
    <col min="2149" max="2149" width="9" style="3"/>
    <col min="2150" max="2150" width="9.5703125" style="3" bestFit="1" customWidth="1"/>
    <col min="2151" max="2151" width="8.5703125" style="3" bestFit="1" customWidth="1"/>
    <col min="2152" max="2152" width="7.140625" style="3" bestFit="1" customWidth="1"/>
    <col min="2153" max="2153" width="9.5703125" style="3" bestFit="1" customWidth="1"/>
    <col min="2154" max="2154" width="8.5703125" style="3" bestFit="1" customWidth="1"/>
    <col min="2155" max="2155" width="7.140625" style="3" bestFit="1" customWidth="1"/>
    <col min="2156" max="2156" width="9.5703125" style="3" bestFit="1" customWidth="1"/>
    <col min="2157" max="2157" width="8.5703125" style="3" bestFit="1" customWidth="1"/>
    <col min="2158" max="2158" width="7.140625" style="3" bestFit="1" customWidth="1"/>
    <col min="2159" max="2159" width="9.5703125" style="3" bestFit="1" customWidth="1"/>
    <col min="2160" max="2160" width="8.5703125" style="3" bestFit="1" customWidth="1"/>
    <col min="2161" max="2161" width="6.140625" style="3" bestFit="1" customWidth="1"/>
    <col min="2162" max="2162" width="8.5703125" style="3" bestFit="1" customWidth="1"/>
    <col min="2163" max="2163" width="7.140625" style="3" bestFit="1" customWidth="1"/>
    <col min="2164" max="2164" width="9.5703125" style="3" bestFit="1" customWidth="1"/>
    <col min="2165" max="2165" width="8.5703125" style="3" bestFit="1" customWidth="1"/>
    <col min="2166" max="2166" width="7.140625" style="3" bestFit="1" customWidth="1"/>
    <col min="2167" max="2167" width="9.5703125" style="3" bestFit="1" customWidth="1"/>
    <col min="2168" max="2168" width="8.5703125" style="3" bestFit="1" customWidth="1"/>
    <col min="2169" max="2169" width="7.140625" style="3" bestFit="1" customWidth="1"/>
    <col min="2170" max="2170" width="9.5703125" style="3" bestFit="1" customWidth="1"/>
    <col min="2171" max="2171" width="8.5703125" style="3" bestFit="1" customWidth="1"/>
    <col min="2172" max="2172" width="7.140625" style="3" bestFit="1" customWidth="1"/>
    <col min="2173" max="2173" width="9.5703125" style="3" bestFit="1" customWidth="1"/>
    <col min="2174" max="2174" width="7.140625" style="3" bestFit="1" customWidth="1"/>
    <col min="2175" max="2175" width="9.5703125" style="3" bestFit="1" customWidth="1"/>
    <col min="2176" max="2176" width="7.140625" style="3" bestFit="1" customWidth="1"/>
    <col min="2177" max="2177" width="9.5703125" style="3" bestFit="1" customWidth="1"/>
    <col min="2178" max="2178" width="7.140625" style="3" bestFit="1" customWidth="1"/>
    <col min="2179" max="2179" width="9.5703125" style="3" bestFit="1" customWidth="1"/>
    <col min="2180" max="2180" width="7.140625" style="3" bestFit="1" customWidth="1"/>
    <col min="2181" max="2181" width="9.5703125" style="3" bestFit="1" customWidth="1"/>
    <col min="2182" max="2182" width="7.140625" style="3" bestFit="1" customWidth="1"/>
    <col min="2183" max="2183" width="9.5703125" style="3" bestFit="1" customWidth="1"/>
    <col min="2184" max="2184" width="8.5703125" style="3" bestFit="1" customWidth="1"/>
    <col min="2185" max="2185" width="6.140625" style="3" bestFit="1" customWidth="1"/>
    <col min="2186" max="2186" width="8.5703125" style="3" bestFit="1" customWidth="1"/>
    <col min="2187" max="2187" width="7.140625" style="3" bestFit="1" customWidth="1"/>
    <col min="2188" max="2188" width="9.5703125" style="3" bestFit="1" customWidth="1"/>
    <col min="2189" max="2189" width="7.140625" style="3" bestFit="1" customWidth="1"/>
    <col min="2190" max="2190" width="9.5703125" style="3" bestFit="1" customWidth="1"/>
    <col min="2191" max="2191" width="7.140625" style="3" bestFit="1" customWidth="1"/>
    <col min="2192" max="2192" width="9.5703125" style="3" bestFit="1" customWidth="1"/>
    <col min="2193" max="2193" width="7.140625" style="3" bestFit="1" customWidth="1"/>
    <col min="2194" max="2194" width="5.42578125" style="3" bestFit="1" customWidth="1"/>
    <col min="2195" max="2195" width="9.5703125" style="3" bestFit="1" customWidth="1"/>
    <col min="2196" max="2196" width="7.140625" style="3" bestFit="1" customWidth="1"/>
    <col min="2197" max="2197" width="9.5703125" style="3" bestFit="1" customWidth="1"/>
    <col min="2198" max="2198" width="7.140625" style="3" bestFit="1" customWidth="1"/>
    <col min="2199" max="2199" width="9.5703125" style="3" bestFit="1" customWidth="1"/>
    <col min="2200" max="2200" width="7.140625" style="3" bestFit="1" customWidth="1"/>
    <col min="2201" max="2201" width="9.5703125" style="3" bestFit="1" customWidth="1"/>
    <col min="2202" max="2202" width="7.140625" style="3" bestFit="1" customWidth="1"/>
    <col min="2203" max="2203" width="5.42578125" style="3" bestFit="1" customWidth="1"/>
    <col min="2204" max="2204" width="9.5703125" style="3" bestFit="1" customWidth="1"/>
    <col min="2205" max="2205" width="7.140625" style="3" bestFit="1" customWidth="1"/>
    <col min="2206" max="2206" width="9.5703125" style="3" bestFit="1" customWidth="1"/>
    <col min="2207" max="2207" width="7.140625" style="3" bestFit="1" customWidth="1"/>
    <col min="2208" max="2209" width="5.42578125" style="3" bestFit="1" customWidth="1"/>
    <col min="2210" max="2210" width="9.5703125" style="3" bestFit="1" customWidth="1"/>
    <col min="2211" max="2211" width="7.140625" style="3" bestFit="1" customWidth="1"/>
    <col min="2212" max="2212" width="9.5703125" style="3" bestFit="1" customWidth="1"/>
    <col min="2213" max="2213" width="7.140625" style="3" bestFit="1" customWidth="1"/>
    <col min="2214" max="2214" width="9.5703125" style="3" bestFit="1" customWidth="1"/>
    <col min="2215" max="2215" width="7.140625" style="3" bestFit="1" customWidth="1"/>
    <col min="2216" max="2217" width="5.42578125" style="3" bestFit="1" customWidth="1"/>
    <col min="2218" max="2218" width="9.5703125" style="3" bestFit="1" customWidth="1"/>
    <col min="2219" max="2219" width="7.140625" style="3" bestFit="1" customWidth="1"/>
    <col min="2220" max="2220" width="9.5703125" style="3" bestFit="1" customWidth="1"/>
    <col min="2221" max="2221" width="7.140625" style="3" bestFit="1" customWidth="1"/>
    <col min="2222" max="2222" width="9.5703125" style="3" bestFit="1" customWidth="1"/>
    <col min="2223" max="2223" width="8.5703125" style="3" bestFit="1" customWidth="1"/>
    <col min="2224" max="2224" width="6.140625" style="3" bestFit="1" customWidth="1"/>
    <col min="2225" max="2225" width="5.42578125" style="3" bestFit="1" customWidth="1"/>
    <col min="2226" max="2226" width="8.5703125" style="3" bestFit="1" customWidth="1"/>
    <col min="2227" max="2227" width="6.140625" style="3" bestFit="1" customWidth="1"/>
    <col min="2228" max="2228" width="8.5703125" style="3" bestFit="1" customWidth="1"/>
    <col min="2229" max="2229" width="7.140625" style="3" bestFit="1" customWidth="1"/>
    <col min="2230" max="2230" width="9.5703125" style="3" bestFit="1" customWidth="1"/>
    <col min="2231" max="2231" width="7.140625" style="3" bestFit="1" customWidth="1"/>
    <col min="2232" max="2232" width="5.42578125" style="3" bestFit="1" customWidth="1"/>
    <col min="2233" max="2233" width="9.5703125" style="3" bestFit="1" customWidth="1"/>
    <col min="2234" max="2234" width="7.140625" style="3" bestFit="1" customWidth="1"/>
    <col min="2235" max="2235" width="9.5703125" style="3" bestFit="1" customWidth="1"/>
    <col min="2236" max="2236" width="7.140625" style="3" bestFit="1" customWidth="1"/>
    <col min="2237" max="2237" width="5.42578125" style="3" bestFit="1" customWidth="1"/>
    <col min="2238" max="2238" width="9.5703125" style="3" bestFit="1" customWidth="1"/>
    <col min="2239" max="2239" width="7.140625" style="3" bestFit="1" customWidth="1"/>
    <col min="2240" max="2240" width="5.42578125" style="3" bestFit="1" customWidth="1"/>
    <col min="2241" max="2241" width="9.5703125" style="3" bestFit="1" customWidth="1"/>
    <col min="2242" max="2242" width="7.140625" style="3" bestFit="1" customWidth="1"/>
    <col min="2243" max="2243" width="9.5703125" style="3" bestFit="1" customWidth="1"/>
    <col min="2244" max="2244" width="7.140625" style="3" bestFit="1" customWidth="1"/>
    <col min="2245" max="2245" width="5.42578125" style="3" bestFit="1" customWidth="1"/>
    <col min="2246" max="2246" width="9.5703125" style="3" bestFit="1" customWidth="1"/>
    <col min="2247" max="2247" width="7.140625" style="3" bestFit="1" customWidth="1"/>
    <col min="2248" max="2248" width="5.42578125" style="3" bestFit="1" customWidth="1"/>
    <col min="2249" max="2249" width="9.5703125" style="3" bestFit="1" customWidth="1"/>
    <col min="2250" max="2250" width="7.140625" style="3" bestFit="1" customWidth="1"/>
    <col min="2251" max="2251" width="9.5703125" style="3" bestFit="1" customWidth="1"/>
    <col min="2252" max="2252" width="7.140625" style="3" bestFit="1" customWidth="1"/>
    <col min="2253" max="2253" width="9.5703125" style="3" bestFit="1" customWidth="1"/>
    <col min="2254" max="2254" width="8.5703125" style="3" bestFit="1" customWidth="1"/>
    <col min="2255" max="2255" width="7.140625" style="3" bestFit="1" customWidth="1"/>
    <col min="2256" max="2256" width="8.5703125" style="3" bestFit="1" customWidth="1"/>
    <col min="2257" max="2257" width="6.140625" style="3" bestFit="1" customWidth="1"/>
    <col min="2258" max="2258" width="5.42578125" style="3" bestFit="1" customWidth="1"/>
    <col min="2259" max="2259" width="8.5703125" style="3" bestFit="1" customWidth="1"/>
    <col min="2260" max="2260" width="6.140625" style="3" bestFit="1" customWidth="1"/>
    <col min="2261" max="2261" width="8.5703125" style="3" bestFit="1" customWidth="1"/>
    <col min="2262" max="2262" width="7.140625" style="3" bestFit="1" customWidth="1"/>
    <col min="2263" max="2263" width="5.42578125" style="3" bestFit="1" customWidth="1"/>
    <col min="2264" max="2264" width="9.5703125" style="3" bestFit="1" customWidth="1"/>
    <col min="2265" max="2265" width="7.140625" style="3" bestFit="1" customWidth="1"/>
    <col min="2266" max="2266" width="5.42578125" style="3" bestFit="1" customWidth="1"/>
    <col min="2267" max="2267" width="9.5703125" style="3" bestFit="1" customWidth="1"/>
    <col min="2268" max="2268" width="7.140625" style="3" bestFit="1" customWidth="1"/>
    <col min="2269" max="2269" width="9.5703125" style="3" bestFit="1" customWidth="1"/>
    <col min="2270" max="2270" width="7.140625" style="3" bestFit="1" customWidth="1"/>
    <col min="2271" max="2271" width="9.5703125" style="3" bestFit="1" customWidth="1"/>
    <col min="2272" max="2272" width="7.140625" style="3" bestFit="1" customWidth="1"/>
    <col min="2273" max="2273" width="9.5703125" style="3" bestFit="1" customWidth="1"/>
    <col min="2274" max="2274" width="7.140625" style="3" bestFit="1" customWidth="1"/>
    <col min="2275" max="2275" width="9.5703125" style="3" bestFit="1" customWidth="1"/>
    <col min="2276" max="2276" width="7.140625" style="3" bestFit="1" customWidth="1"/>
    <col min="2277" max="2277" width="6.42578125" style="3" bestFit="1" customWidth="1"/>
    <col min="2278" max="2279" width="9.5703125" style="3" bestFit="1" customWidth="1"/>
    <col min="2280" max="2280" width="7.140625" style="3" bestFit="1" customWidth="1"/>
    <col min="2281" max="2281" width="9.5703125" style="3" bestFit="1" customWidth="1"/>
    <col min="2282" max="2282" width="7.140625" style="3" bestFit="1" customWidth="1"/>
    <col min="2283" max="2283" width="9.5703125" style="3" bestFit="1" customWidth="1"/>
    <col min="2284" max="2284" width="7.140625" style="3" bestFit="1" customWidth="1"/>
    <col min="2285" max="2285" width="9.5703125" style="3" bestFit="1" customWidth="1"/>
    <col min="2286" max="2286" width="7.140625" style="3" bestFit="1" customWidth="1"/>
    <col min="2287" max="2287" width="5.42578125" style="3" bestFit="1" customWidth="1"/>
    <col min="2288" max="2288" width="9.5703125" style="3" bestFit="1" customWidth="1"/>
    <col min="2289" max="2289" width="7.140625" style="3" bestFit="1" customWidth="1"/>
    <col min="2290" max="2291" width="9.5703125" style="3" bestFit="1" customWidth="1"/>
    <col min="2292" max="2292" width="7.140625" style="3" bestFit="1" customWidth="1"/>
    <col min="2293" max="2293" width="8.5703125" style="3" bestFit="1" customWidth="1"/>
    <col min="2294" max="2294" width="7.140625" style="3" bestFit="1" customWidth="1"/>
    <col min="2295" max="2295" width="9.5703125" style="3" bestFit="1" customWidth="1"/>
    <col min="2296" max="2296" width="7.140625" style="3" bestFit="1" customWidth="1"/>
    <col min="2297" max="2297" width="9.5703125" style="3" bestFit="1" customWidth="1"/>
    <col min="2298" max="2298" width="7.140625" style="3" bestFit="1" customWidth="1"/>
    <col min="2299" max="2299" width="9.5703125" style="3" bestFit="1" customWidth="1"/>
    <col min="2300" max="2300" width="7.140625" style="3" bestFit="1" customWidth="1"/>
    <col min="2301" max="2301" width="9.5703125" style="3" bestFit="1" customWidth="1"/>
    <col min="2302" max="2302" width="7.140625" style="3" bestFit="1" customWidth="1"/>
    <col min="2303" max="2303" width="9.5703125" style="3" bestFit="1" customWidth="1"/>
    <col min="2304" max="2304" width="7.140625" style="3" bestFit="1" customWidth="1"/>
    <col min="2305" max="2305" width="9.5703125" style="3" bestFit="1" customWidth="1"/>
    <col min="2306" max="2306" width="7.140625" style="3" bestFit="1" customWidth="1"/>
    <col min="2307" max="2308" width="9.5703125" style="3" bestFit="1" customWidth="1"/>
    <col min="2309" max="2309" width="7.140625" style="3" bestFit="1" customWidth="1"/>
    <col min="2310" max="2310" width="8.5703125" style="3" bestFit="1" customWidth="1"/>
    <col min="2311" max="2311" width="7.140625" style="3" bestFit="1" customWidth="1"/>
    <col min="2312" max="2312" width="9.5703125" style="3" bestFit="1" customWidth="1"/>
    <col min="2313" max="2313" width="7.140625" style="3" bestFit="1" customWidth="1"/>
    <col min="2314" max="2314" width="9.5703125" style="3" bestFit="1" customWidth="1"/>
    <col min="2315" max="2315" width="7.140625" style="3" bestFit="1" customWidth="1"/>
    <col min="2316" max="2316" width="9.5703125" style="3" bestFit="1" customWidth="1"/>
    <col min="2317" max="2317" width="7.140625" style="3" bestFit="1" customWidth="1"/>
    <col min="2318" max="2323" width="5.42578125" style="3" bestFit="1" customWidth="1"/>
    <col min="2324" max="2324" width="9.5703125" style="3" bestFit="1" customWidth="1"/>
    <col min="2325" max="2325" width="7.140625" style="3" bestFit="1" customWidth="1"/>
    <col min="2326" max="2328" width="5.42578125" style="3" bestFit="1" customWidth="1"/>
    <col min="2329" max="2329" width="9.5703125" style="3" bestFit="1" customWidth="1"/>
    <col min="2330" max="2330" width="7.140625" style="3" bestFit="1" customWidth="1"/>
    <col min="2331" max="2334" width="5.42578125" style="3" bestFit="1" customWidth="1"/>
    <col min="2335" max="2335" width="9.5703125" style="3" bestFit="1" customWidth="1"/>
    <col min="2336" max="2336" width="7.140625" style="3" bestFit="1" customWidth="1"/>
    <col min="2337" max="2337" width="9.5703125" style="3" bestFit="1" customWidth="1"/>
    <col min="2338" max="2338" width="7.140625" style="3" bestFit="1" customWidth="1"/>
    <col min="2339" max="2339" width="9.5703125" style="3" bestFit="1" customWidth="1"/>
    <col min="2340" max="2340" width="7.140625" style="3" bestFit="1" customWidth="1"/>
    <col min="2341" max="2342" width="9.5703125" style="3" bestFit="1" customWidth="1"/>
    <col min="2343" max="2343" width="7.140625" style="3" bestFit="1" customWidth="1"/>
    <col min="2344" max="2344" width="8.5703125" style="3" bestFit="1" customWidth="1"/>
    <col min="2345" max="2345" width="7.140625" style="3" bestFit="1" customWidth="1"/>
    <col min="2346" max="2347" width="5.42578125" style="3" bestFit="1" customWidth="1"/>
    <col min="2348" max="2348" width="9.5703125" style="3" bestFit="1" customWidth="1"/>
    <col min="2349" max="2349" width="7.140625" style="3" bestFit="1" customWidth="1"/>
    <col min="2350" max="2355" width="5.42578125" style="3" bestFit="1" customWidth="1"/>
    <col min="2356" max="2356" width="9.5703125" style="3" bestFit="1" customWidth="1"/>
    <col min="2357" max="2357" width="7.140625" style="3" bestFit="1" customWidth="1"/>
    <col min="2358" max="2358" width="5.42578125" style="3" bestFit="1" customWidth="1"/>
    <col min="2359" max="2359" width="9.5703125" style="3" bestFit="1" customWidth="1"/>
    <col min="2360" max="2360" width="7.140625" style="3" bestFit="1" customWidth="1"/>
    <col min="2361" max="2361" width="9.5703125" style="3" bestFit="1" customWidth="1"/>
    <col min="2362" max="2362" width="7.140625" style="3" bestFit="1" customWidth="1"/>
    <col min="2363" max="2363" width="9.5703125" style="3" bestFit="1" customWidth="1"/>
    <col min="2364" max="2364" width="7.140625" style="3" bestFit="1" customWidth="1"/>
    <col min="2365" max="2365" width="9.5703125" style="3" bestFit="1" customWidth="1"/>
    <col min="2366" max="2366" width="7.140625" style="3" bestFit="1" customWidth="1"/>
    <col min="2367" max="2367" width="5.42578125" style="3" bestFit="1" customWidth="1"/>
    <col min="2368" max="2368" width="9.5703125" style="3" bestFit="1" customWidth="1"/>
    <col min="2369" max="2369" width="7.140625" style="3" bestFit="1" customWidth="1"/>
    <col min="2370" max="2370" width="9.5703125" style="3" bestFit="1" customWidth="1"/>
    <col min="2371" max="2371" width="7.140625" style="3" bestFit="1" customWidth="1"/>
    <col min="2372" max="2372" width="9.5703125" style="3" bestFit="1" customWidth="1"/>
    <col min="2373" max="2373" width="7.140625" style="3" bestFit="1" customWidth="1"/>
    <col min="2374" max="2374" width="9.5703125" style="3" bestFit="1" customWidth="1"/>
    <col min="2375" max="2375" width="7.140625" style="3" bestFit="1" customWidth="1"/>
    <col min="2376" max="2376" width="5.42578125" style="3" bestFit="1" customWidth="1"/>
    <col min="2377" max="2377" width="9.5703125" style="3" bestFit="1" customWidth="1"/>
    <col min="2378" max="2378" width="7.140625" style="3" bestFit="1" customWidth="1"/>
    <col min="2379" max="2379" width="5.42578125" style="3" bestFit="1" customWidth="1"/>
    <col min="2380" max="2381" width="9.5703125" style="3" bestFit="1" customWidth="1"/>
    <col min="2382" max="2382" width="7.140625" style="3" bestFit="1" customWidth="1"/>
    <col min="2383" max="2383" width="8.5703125" style="3" bestFit="1" customWidth="1"/>
    <col min="2384" max="2384" width="7.140625" style="3" bestFit="1" customWidth="1"/>
    <col min="2385" max="2385" width="9.5703125" style="3" bestFit="1" customWidth="1"/>
    <col min="2386" max="2386" width="7.140625" style="3" bestFit="1" customWidth="1"/>
    <col min="2387" max="2387" width="9.5703125" style="3" bestFit="1" customWidth="1"/>
    <col min="2388" max="2388" width="7.140625" style="3" bestFit="1" customWidth="1"/>
    <col min="2389" max="2389" width="9.5703125" style="3" bestFit="1" customWidth="1"/>
    <col min="2390" max="2390" width="7.140625" style="3" bestFit="1" customWidth="1"/>
    <col min="2391" max="2391" width="9.5703125" style="3" bestFit="1" customWidth="1"/>
    <col min="2392" max="2392" width="7.140625" style="3" bestFit="1" customWidth="1"/>
    <col min="2393" max="2393" width="9.5703125" style="3" bestFit="1" customWidth="1"/>
    <col min="2394" max="2394" width="7.140625" style="3" bestFit="1" customWidth="1"/>
    <col min="2395" max="2395" width="9.5703125" style="3" bestFit="1" customWidth="1"/>
    <col min="2396" max="2396" width="7.140625" style="3" bestFit="1" customWidth="1"/>
    <col min="2397" max="2398" width="9.5703125" style="3" bestFit="1" customWidth="1"/>
    <col min="2399" max="2399" width="7.140625" style="3" bestFit="1" customWidth="1"/>
    <col min="2400" max="2400" width="5.42578125" style="3" bestFit="1" customWidth="1"/>
    <col min="2401" max="2401" width="8.5703125" style="3" bestFit="1" customWidth="1"/>
    <col min="2402" max="2402" width="7.140625" style="3" bestFit="1" customWidth="1"/>
    <col min="2403" max="2403" width="9.5703125" style="3" bestFit="1" customWidth="1"/>
    <col min="2404" max="2404" width="7.140625" style="3" bestFit="1" customWidth="1"/>
    <col min="2405" max="2405" width="9.5703125" style="3" bestFit="1" customWidth="1"/>
    <col min="2406" max="2406" width="7.140625" style="3" bestFit="1" customWidth="1"/>
    <col min="2407" max="2408" width="9.5703125" style="3" bestFit="1" customWidth="1"/>
    <col min="2409" max="2409" width="7.140625" style="3" bestFit="1" customWidth="1"/>
    <col min="2410" max="2410" width="8.5703125" style="3" bestFit="1" customWidth="1"/>
    <col min="2411" max="2411" width="7.140625" style="3" bestFit="1" customWidth="1"/>
    <col min="2412" max="2412" width="9.5703125" style="3" bestFit="1" customWidth="1"/>
    <col min="2413" max="2413" width="7.140625" style="3" bestFit="1" customWidth="1"/>
    <col min="2414" max="2414" width="9.5703125" style="3" bestFit="1" customWidth="1"/>
    <col min="2415" max="2415" width="7.140625" style="3" bestFit="1" customWidth="1"/>
    <col min="2416" max="2421" width="5.42578125" style="3" bestFit="1" customWidth="1"/>
    <col min="2422" max="2422" width="9.5703125" style="3" bestFit="1" customWidth="1"/>
    <col min="2423" max="2423" width="7.140625" style="3" bestFit="1" customWidth="1"/>
    <col min="2424" max="2424" width="9.5703125" style="3" bestFit="1" customWidth="1"/>
    <col min="2425" max="2425" width="7.140625" style="3" bestFit="1" customWidth="1"/>
    <col min="2426" max="2426" width="9.5703125" style="3" bestFit="1" customWidth="1"/>
    <col min="2427" max="2427" width="7.140625" style="3" bestFit="1" customWidth="1"/>
    <col min="2428" max="2428" width="5.42578125" style="3" bestFit="1" customWidth="1"/>
    <col min="2429" max="2429" width="9.5703125" style="3" bestFit="1" customWidth="1"/>
    <col min="2430" max="2430" width="7.140625" style="3" bestFit="1" customWidth="1"/>
    <col min="2431" max="2431" width="9.5703125" style="3" bestFit="1" customWidth="1"/>
    <col min="2432" max="2432" width="7.140625" style="3" bestFit="1" customWidth="1"/>
    <col min="2433" max="2433" width="9.5703125" style="3" bestFit="1" customWidth="1"/>
    <col min="2434" max="2434" width="7.140625" style="3" bestFit="1" customWidth="1"/>
    <col min="2435" max="2435" width="5.42578125" style="3" bestFit="1" customWidth="1"/>
    <col min="2436" max="2436" width="9.5703125" style="3" bestFit="1" customWidth="1"/>
    <col min="2437" max="2437" width="7.140625" style="3" bestFit="1" customWidth="1"/>
    <col min="2438" max="2438" width="9.5703125" style="3" bestFit="1" customWidth="1"/>
    <col min="2439" max="2439" width="7.140625" style="3" bestFit="1" customWidth="1"/>
    <col min="2440" max="2444" width="5.42578125" style="3" bestFit="1" customWidth="1"/>
    <col min="2445" max="2445" width="9.5703125" style="3" bestFit="1" customWidth="1"/>
    <col min="2446" max="2446" width="7.140625" style="3" bestFit="1" customWidth="1"/>
    <col min="2447" max="2447" width="5.42578125" style="3" bestFit="1" customWidth="1"/>
    <col min="2448" max="2449" width="9.5703125" style="3" bestFit="1" customWidth="1"/>
    <col min="2450" max="2450" width="7.140625" style="3" bestFit="1" customWidth="1"/>
    <col min="2451" max="2451" width="8.5703125" style="3" bestFit="1" customWidth="1"/>
    <col min="2452" max="2452" width="6.140625" style="3" bestFit="1" customWidth="1"/>
    <col min="2453" max="2453" width="5.42578125" style="3" bestFit="1" customWidth="1"/>
    <col min="2454" max="2454" width="8.5703125" style="3" bestFit="1" customWidth="1"/>
    <col min="2455" max="2455" width="7.140625" style="3" bestFit="1" customWidth="1"/>
    <col min="2456" max="2458" width="5.42578125" style="3" bestFit="1" customWidth="1"/>
    <col min="2459" max="2459" width="9.5703125" style="3" bestFit="1" customWidth="1"/>
    <col min="2460" max="2460" width="7.140625" style="3" bestFit="1" customWidth="1"/>
    <col min="2461" max="2461" width="9.5703125" style="3" bestFit="1" customWidth="1"/>
    <col min="2462" max="2462" width="7.140625" style="3" bestFit="1" customWidth="1"/>
    <col min="2463" max="2463" width="9.5703125" style="3" bestFit="1" customWidth="1"/>
    <col min="2464" max="2464" width="7.140625" style="3" bestFit="1" customWidth="1"/>
    <col min="2465" max="2465" width="9.5703125" style="3" bestFit="1" customWidth="1"/>
    <col min="2466" max="2466" width="7.140625" style="3" bestFit="1" customWidth="1"/>
    <col min="2467" max="2467" width="9.5703125" style="3" bestFit="1" customWidth="1"/>
    <col min="2468" max="2468" width="7.140625" style="3" bestFit="1" customWidth="1"/>
    <col min="2469" max="2469" width="9.5703125" style="3" bestFit="1" customWidth="1"/>
    <col min="2470" max="2470" width="7.140625" style="3" bestFit="1" customWidth="1"/>
    <col min="2471" max="2471" width="9.5703125" style="3" bestFit="1" customWidth="1"/>
    <col min="2472" max="2472" width="7.140625" style="3" bestFit="1" customWidth="1"/>
    <col min="2473" max="2473" width="9.5703125" style="3" bestFit="1" customWidth="1"/>
    <col min="2474" max="2474" width="7.140625" style="3" bestFit="1" customWidth="1"/>
    <col min="2475" max="2475" width="5.42578125" style="3" bestFit="1" customWidth="1"/>
    <col min="2476" max="2476" width="9.5703125" style="3" bestFit="1" customWidth="1"/>
    <col min="2477" max="2477" width="7.140625" style="3" bestFit="1" customWidth="1"/>
    <col min="2478" max="2478" width="5.42578125" style="3" bestFit="1" customWidth="1"/>
    <col min="2479" max="2480" width="9.5703125" style="3" bestFit="1" customWidth="1"/>
    <col min="2481" max="2481" width="11.5703125" style="3" bestFit="1" customWidth="1"/>
    <col min="2482" max="2482" width="7.42578125" style="3" bestFit="1" customWidth="1"/>
    <col min="2483" max="2483" width="8.42578125" style="3" bestFit="1" customWidth="1"/>
    <col min="2484" max="16384" width="9" style="3"/>
  </cols>
  <sheetData>
    <row r="1" spans="1:248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42</v>
      </c>
      <c r="I1" s="3" t="s">
        <v>7</v>
      </c>
      <c r="J1" s="3" t="s">
        <v>33</v>
      </c>
      <c r="K1" s="1" t="s">
        <v>34</v>
      </c>
      <c r="L1" s="1" t="s">
        <v>35</v>
      </c>
      <c r="M1" s="2" t="s">
        <v>36</v>
      </c>
      <c r="N1" s="3" t="s">
        <v>37</v>
      </c>
    </row>
    <row r="2" spans="1:2483">
      <c r="A2" s="3">
        <v>97908080</v>
      </c>
      <c r="B2" s="3" t="s">
        <v>8</v>
      </c>
      <c r="C2" s="3" t="s">
        <v>16</v>
      </c>
      <c r="D2" s="3">
        <v>1.33197685298036E+17</v>
      </c>
      <c r="E2" s="4">
        <v>44959.320937500001</v>
      </c>
      <c r="F2" s="3" t="s">
        <v>10</v>
      </c>
      <c r="G2" s="3">
        <v>50010922019</v>
      </c>
      <c r="H2" s="3" t="s">
        <v>17</v>
      </c>
      <c r="I2" s="4">
        <v>44959.320937500001</v>
      </c>
      <c r="J2" s="3" t="str">
        <f t="shared" ref="J2:J15" si="0">RIGHT(H2,2)</f>
        <v>报警</v>
      </c>
      <c r="K2" s="3" t="str">
        <f t="shared" ref="K2:K60" si="1">IF(AND(J1="运行",J2&lt;&gt;"运行"),"开始","")</f>
        <v>开始</v>
      </c>
      <c r="L2" t="str">
        <f t="shared" ref="L2:L60" si="2">IF(J2="运行","结束","")</f>
        <v/>
      </c>
      <c r="M2" s="5">
        <f t="shared" ref="M2:M60" si="3">IF(K2="开始",((IF(L3="结束",INDEX(I3,,),0)-IF(K2="开始",INDEX(I2,,),0)))*24*60,0)</f>
        <v>0.24999999557621777</v>
      </c>
      <c r="N2" s="3">
        <f t="shared" ref="N2:N60" si="4">WEEKNUM(I2)</f>
        <v>5</v>
      </c>
    </row>
    <row r="3" spans="1:2483">
      <c r="A3" s="3">
        <v>97908086</v>
      </c>
      <c r="B3" s="3" t="s">
        <v>8</v>
      </c>
      <c r="C3" s="3" t="s">
        <v>16</v>
      </c>
      <c r="D3" s="3">
        <v>1.3319768544278E+17</v>
      </c>
      <c r="E3" s="4">
        <v>44959.321111111109</v>
      </c>
      <c r="F3" s="3" t="s">
        <v>10</v>
      </c>
      <c r="G3" s="3">
        <v>1</v>
      </c>
      <c r="H3" s="3" t="s">
        <v>15</v>
      </c>
      <c r="I3" s="4">
        <v>44959.321111111109</v>
      </c>
      <c r="J3" s="3" t="str">
        <f t="shared" si="0"/>
        <v>运行</v>
      </c>
      <c r="K3" s="3" t="str">
        <f t="shared" si="1"/>
        <v/>
      </c>
      <c r="L3" t="str">
        <f t="shared" si="2"/>
        <v>结束</v>
      </c>
      <c r="M3" s="5">
        <f t="shared" si="3"/>
        <v>0</v>
      </c>
      <c r="N3" s="3">
        <f t="shared" si="4"/>
        <v>5</v>
      </c>
    </row>
    <row r="4" spans="1:2483">
      <c r="A4" s="3">
        <v>97908714</v>
      </c>
      <c r="B4" s="3" t="s">
        <v>8</v>
      </c>
      <c r="C4" s="3" t="s">
        <v>16</v>
      </c>
      <c r="D4" s="3">
        <v>1.33197697746066E+17</v>
      </c>
      <c r="E4" s="4">
        <v>44959.335347222222</v>
      </c>
      <c r="F4" s="3" t="s">
        <v>10</v>
      </c>
      <c r="G4" s="3">
        <v>3</v>
      </c>
      <c r="H4" s="3" t="s">
        <v>14</v>
      </c>
      <c r="I4" s="4">
        <v>44959.335347222222</v>
      </c>
      <c r="J4" s="3" t="str">
        <f t="shared" si="0"/>
        <v>改！</v>
      </c>
      <c r="K4" s="3" t="str">
        <f t="shared" si="1"/>
        <v>开始</v>
      </c>
      <c r="L4" t="str">
        <f t="shared" si="2"/>
        <v/>
      </c>
      <c r="M4" s="5">
        <f t="shared" si="3"/>
        <v>23.41666667140089</v>
      </c>
      <c r="N4" s="3">
        <f t="shared" si="4"/>
        <v>5</v>
      </c>
      <c r="Q4"/>
      <c r="R4"/>
    </row>
    <row r="5" spans="1:2483">
      <c r="A5" s="3">
        <v>97910522</v>
      </c>
      <c r="B5" s="3" t="s">
        <v>8</v>
      </c>
      <c r="C5" s="3" t="s">
        <v>16</v>
      </c>
      <c r="D5" s="3">
        <v>1.3319771179512099E+17</v>
      </c>
      <c r="E5" s="4">
        <v>44959.3516087963</v>
      </c>
      <c r="F5" s="3" t="s">
        <v>10</v>
      </c>
      <c r="G5" s="3">
        <v>1</v>
      </c>
      <c r="H5" s="3" t="s">
        <v>15</v>
      </c>
      <c r="I5" s="4">
        <v>44959.3516087963</v>
      </c>
      <c r="J5" s="3" t="str">
        <f t="shared" si="0"/>
        <v>运行</v>
      </c>
      <c r="K5" s="3" t="str">
        <f t="shared" si="1"/>
        <v/>
      </c>
      <c r="L5" t="str">
        <f t="shared" si="2"/>
        <v>结束</v>
      </c>
      <c r="M5" s="5">
        <f t="shared" si="3"/>
        <v>0</v>
      </c>
      <c r="N5" s="3">
        <f t="shared" si="4"/>
        <v>5</v>
      </c>
    </row>
    <row r="6" spans="1:2483">
      <c r="A6" s="3">
        <v>97910529</v>
      </c>
      <c r="B6" s="3" t="s">
        <v>90</v>
      </c>
      <c r="C6" s="3" t="s">
        <v>16</v>
      </c>
      <c r="D6" s="3">
        <v>1.33197711872834E+17</v>
      </c>
      <c r="E6" s="4">
        <v>44959.351701388892</v>
      </c>
      <c r="F6" s="3" t="s">
        <v>10</v>
      </c>
      <c r="G6" s="3">
        <v>60070922002</v>
      </c>
      <c r="H6" s="3" t="s">
        <v>11</v>
      </c>
      <c r="I6" s="4">
        <v>44959.351701388892</v>
      </c>
      <c r="J6" s="3" t="str">
        <f t="shared" si="0"/>
        <v>报警</v>
      </c>
      <c r="K6" s="3" t="str">
        <f t="shared" si="1"/>
        <v>开始</v>
      </c>
      <c r="L6" t="str">
        <f t="shared" si="2"/>
        <v/>
      </c>
      <c r="M6" s="5">
        <f t="shared" si="3"/>
        <v>1.1999999976251274</v>
      </c>
      <c r="N6" s="3">
        <f t="shared" si="4"/>
        <v>5</v>
      </c>
      <c r="R6" s="7" t="s">
        <v>41</v>
      </c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</row>
    <row r="7" spans="1:2483">
      <c r="A7" s="3">
        <v>97910631</v>
      </c>
      <c r="B7" s="3" t="s">
        <v>8</v>
      </c>
      <c r="C7" s="3" t="s">
        <v>16</v>
      </c>
      <c r="D7" s="3">
        <v>1.3319771259852701E+17</v>
      </c>
      <c r="E7" s="4">
        <v>44959.352534722224</v>
      </c>
      <c r="F7" s="3" t="s">
        <v>10</v>
      </c>
      <c r="G7" s="3">
        <v>1</v>
      </c>
      <c r="H7" s="3" t="s">
        <v>15</v>
      </c>
      <c r="I7" s="4">
        <v>44959.352534722224</v>
      </c>
      <c r="J7" s="3" t="str">
        <f t="shared" si="0"/>
        <v>运行</v>
      </c>
      <c r="K7" s="3" t="str">
        <f t="shared" si="1"/>
        <v/>
      </c>
      <c r="L7" t="str">
        <f t="shared" si="2"/>
        <v>结束</v>
      </c>
      <c r="M7" s="5">
        <f t="shared" si="3"/>
        <v>0</v>
      </c>
      <c r="N7" s="3">
        <f t="shared" si="4"/>
        <v>5</v>
      </c>
      <c r="R7" s="3">
        <v>6</v>
      </c>
      <c r="Z7" s="3" t="s">
        <v>50</v>
      </c>
      <c r="AA7" s="3" t="s">
        <v>51</v>
      </c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</row>
    <row r="8" spans="1:2483">
      <c r="A8" s="3">
        <v>97910863</v>
      </c>
      <c r="B8" s="3" t="s">
        <v>8</v>
      </c>
      <c r="C8" s="3" t="s">
        <v>16</v>
      </c>
      <c r="D8" s="3">
        <v>1.3319771443668E+17</v>
      </c>
      <c r="E8" s="4">
        <v>44959.354664351849</v>
      </c>
      <c r="F8" s="3" t="s">
        <v>10</v>
      </c>
      <c r="G8" s="3">
        <v>60070922002</v>
      </c>
      <c r="H8" s="3" t="s">
        <v>11</v>
      </c>
      <c r="I8" s="4">
        <v>44959.354664351849</v>
      </c>
      <c r="J8" s="3" t="str">
        <f t="shared" si="0"/>
        <v>报警</v>
      </c>
      <c r="K8" s="3" t="str">
        <f t="shared" si="1"/>
        <v>开始</v>
      </c>
      <c r="L8" t="str">
        <f t="shared" si="2"/>
        <v/>
      </c>
      <c r="M8" s="5">
        <f t="shared" si="3"/>
        <v>3.4333333396352828</v>
      </c>
      <c r="N8" s="3">
        <f t="shared" si="4"/>
        <v>5</v>
      </c>
      <c r="R8" s="3" t="s">
        <v>56</v>
      </c>
      <c r="T8" s="3" t="s">
        <v>57</v>
      </c>
      <c r="V8" s="3" t="s">
        <v>58</v>
      </c>
      <c r="X8" s="3" t="s">
        <v>59</v>
      </c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</row>
    <row r="9" spans="1:2483">
      <c r="A9" s="3">
        <v>97911110</v>
      </c>
      <c r="B9" s="3" t="s">
        <v>8</v>
      </c>
      <c r="C9" s="3" t="s">
        <v>16</v>
      </c>
      <c r="D9" s="3">
        <v>1.3319771649018899E+17</v>
      </c>
      <c r="E9" s="4">
        <v>44959.357048611113</v>
      </c>
      <c r="F9" s="3" t="s">
        <v>10</v>
      </c>
      <c r="G9" s="3">
        <v>1</v>
      </c>
      <c r="H9" s="3" t="s">
        <v>15</v>
      </c>
      <c r="I9" s="4">
        <v>44959.357048611113</v>
      </c>
      <c r="J9" s="3" t="str">
        <f t="shared" si="0"/>
        <v>运行</v>
      </c>
      <c r="K9" s="3" t="str">
        <f t="shared" si="1"/>
        <v/>
      </c>
      <c r="L9" t="str">
        <f t="shared" si="2"/>
        <v>结束</v>
      </c>
      <c r="M9" s="5">
        <f t="shared" si="3"/>
        <v>0</v>
      </c>
      <c r="N9" s="3">
        <f t="shared" si="4"/>
        <v>5</v>
      </c>
      <c r="Q9" s="7" t="s">
        <v>38</v>
      </c>
      <c r="R9" s="3" t="s">
        <v>40</v>
      </c>
      <c r="S9" s="3" t="s">
        <v>52</v>
      </c>
      <c r="T9" s="3" t="s">
        <v>40</v>
      </c>
      <c r="U9" s="3" t="s">
        <v>52</v>
      </c>
      <c r="V9" s="3" t="s">
        <v>40</v>
      </c>
      <c r="W9" s="3" t="s">
        <v>52</v>
      </c>
      <c r="X9" s="3" t="s">
        <v>40</v>
      </c>
      <c r="Y9" s="3" t="s">
        <v>52</v>
      </c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</row>
    <row r="10" spans="1:2483">
      <c r="A10" s="3">
        <v>97911132</v>
      </c>
      <c r="B10" s="3" t="s">
        <v>8</v>
      </c>
      <c r="C10" s="3" t="s">
        <v>16</v>
      </c>
      <c r="D10" s="3">
        <v>1.33197716696408E+17</v>
      </c>
      <c r="E10" s="4">
        <v>44959.35728009259</v>
      </c>
      <c r="F10" s="3" t="s">
        <v>10</v>
      </c>
      <c r="G10" s="3">
        <v>60030922002</v>
      </c>
      <c r="H10" s="3" t="s">
        <v>19</v>
      </c>
      <c r="I10" s="4">
        <v>44959.35728009259</v>
      </c>
      <c r="J10" s="3" t="str">
        <f t="shared" si="0"/>
        <v>提醒</v>
      </c>
      <c r="K10" s="3" t="str">
        <f t="shared" si="1"/>
        <v>开始</v>
      </c>
      <c r="L10" t="str">
        <f t="shared" si="2"/>
        <v/>
      </c>
      <c r="M10" s="5">
        <f t="shared" si="3"/>
        <v>0.38333333912305534</v>
      </c>
      <c r="N10" s="3">
        <f t="shared" si="4"/>
        <v>5</v>
      </c>
      <c r="Q10" s="3" t="s">
        <v>11</v>
      </c>
      <c r="R10" s="6">
        <v>19.383333338191733</v>
      </c>
      <c r="S10" s="16">
        <v>40</v>
      </c>
      <c r="T10" s="6">
        <v>43.86666668462567</v>
      </c>
      <c r="U10" s="16">
        <v>49</v>
      </c>
      <c r="V10" s="6">
        <v>54.149999991059303</v>
      </c>
      <c r="W10" s="16">
        <v>45</v>
      </c>
      <c r="X10" s="6">
        <v>40.833333344198763</v>
      </c>
      <c r="Y10" s="16">
        <v>32</v>
      </c>
      <c r="Z10" s="6">
        <v>158.23333335807547</v>
      </c>
      <c r="AA10" s="16">
        <v>166</v>
      </c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</row>
    <row r="11" spans="1:2483">
      <c r="A11" s="3">
        <v>97911160</v>
      </c>
      <c r="B11" s="3" t="s">
        <v>8</v>
      </c>
      <c r="C11" s="3" t="s">
        <v>16</v>
      </c>
      <c r="D11" s="3">
        <v>1.3319771692834899E+17</v>
      </c>
      <c r="E11" s="4">
        <v>44959.357546296298</v>
      </c>
      <c r="F11" s="3" t="s">
        <v>10</v>
      </c>
      <c r="G11" s="3">
        <v>1</v>
      </c>
      <c r="H11" s="3" t="s">
        <v>15</v>
      </c>
      <c r="I11" s="4">
        <v>44959.357546296298</v>
      </c>
      <c r="J11" s="3" t="str">
        <f t="shared" si="0"/>
        <v>运行</v>
      </c>
      <c r="K11" s="3" t="str">
        <f t="shared" si="1"/>
        <v/>
      </c>
      <c r="L11" t="str">
        <f t="shared" si="2"/>
        <v>结束</v>
      </c>
      <c r="M11" s="5">
        <f t="shared" si="3"/>
        <v>0</v>
      </c>
      <c r="N11" s="3">
        <f t="shared" si="4"/>
        <v>5</v>
      </c>
      <c r="Q11" s="3" t="s">
        <v>14</v>
      </c>
      <c r="R11" s="6">
        <v>34.78333332343027</v>
      </c>
      <c r="S11" s="16">
        <v>8</v>
      </c>
      <c r="T11" s="6">
        <v>22.283333335071802</v>
      </c>
      <c r="U11" s="16">
        <v>4</v>
      </c>
      <c r="V11" s="6">
        <v>17.166666656266898</v>
      </c>
      <c r="W11" s="16">
        <v>8</v>
      </c>
      <c r="X11" s="6">
        <v>4.1166666650678962</v>
      </c>
      <c r="Y11" s="16">
        <v>1</v>
      </c>
      <c r="Z11" s="6">
        <v>78.349999979836866</v>
      </c>
      <c r="AA11" s="16">
        <v>21</v>
      </c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</row>
    <row r="12" spans="1:2483">
      <c r="A12" s="3">
        <v>97911531</v>
      </c>
      <c r="B12" s="3" t="s">
        <v>8</v>
      </c>
      <c r="C12" s="3" t="s">
        <v>9</v>
      </c>
      <c r="D12" s="3">
        <v>1.3319772025690899E+17</v>
      </c>
      <c r="E12" s="4">
        <v>44959.361400462964</v>
      </c>
      <c r="F12" s="3" t="s">
        <v>10</v>
      </c>
      <c r="G12" s="3">
        <v>60070922002</v>
      </c>
      <c r="H12" s="3" t="s">
        <v>11</v>
      </c>
      <c r="I12" s="4">
        <v>44959.361400462964</v>
      </c>
      <c r="J12" s="3" t="str">
        <f t="shared" si="0"/>
        <v>报警</v>
      </c>
      <c r="K12" s="3" t="str">
        <f t="shared" si="1"/>
        <v>开始</v>
      </c>
      <c r="L12" t="str">
        <f t="shared" si="2"/>
        <v/>
      </c>
      <c r="M12" s="5">
        <f t="shared" si="3"/>
        <v>17.016666663112119</v>
      </c>
      <c r="N12" s="3">
        <f t="shared" si="4"/>
        <v>5</v>
      </c>
      <c r="Q12" s="3" t="s">
        <v>26</v>
      </c>
      <c r="R12" s="6">
        <v>1.9833333254791796</v>
      </c>
      <c r="S12" s="16">
        <v>3</v>
      </c>
      <c r="T12" s="6">
        <v>24.733333331532776</v>
      </c>
      <c r="U12" s="16">
        <v>6</v>
      </c>
      <c r="V12" s="6">
        <v>4.5833333360496908</v>
      </c>
      <c r="W12" s="16">
        <v>2</v>
      </c>
      <c r="X12" s="6">
        <v>1.9166666746605188</v>
      </c>
      <c r="Y12" s="16">
        <v>8</v>
      </c>
      <c r="Z12" s="6">
        <v>33.216666667722166</v>
      </c>
      <c r="AA12" s="16">
        <v>19</v>
      </c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</row>
    <row r="13" spans="1:2483">
      <c r="A13" s="3">
        <v>97912874</v>
      </c>
      <c r="B13" s="3" t="s">
        <v>8</v>
      </c>
      <c r="C13" s="3" t="s">
        <v>16</v>
      </c>
      <c r="D13" s="3">
        <v>1.33197730463146E+17</v>
      </c>
      <c r="E13" s="4">
        <v>44959.373217592591</v>
      </c>
      <c r="F13" s="3" t="s">
        <v>10</v>
      </c>
      <c r="G13" s="3">
        <v>1</v>
      </c>
      <c r="H13" s="3" t="s">
        <v>15</v>
      </c>
      <c r="I13" s="4">
        <v>44959.373217592591</v>
      </c>
      <c r="J13" s="3" t="str">
        <f t="shared" si="0"/>
        <v>运行</v>
      </c>
      <c r="K13" s="3" t="str">
        <f t="shared" si="1"/>
        <v/>
      </c>
      <c r="L13" t="str">
        <f t="shared" si="2"/>
        <v>结束</v>
      </c>
      <c r="M13" s="5">
        <f t="shared" si="3"/>
        <v>0</v>
      </c>
      <c r="N13" s="3">
        <f t="shared" si="4"/>
        <v>5</v>
      </c>
      <c r="Q13" s="3" t="s">
        <v>28</v>
      </c>
      <c r="R13" s="6"/>
      <c r="S13" s="16"/>
      <c r="T13" s="6">
        <v>0.1333333330694586</v>
      </c>
      <c r="U13" s="16">
        <v>1</v>
      </c>
      <c r="V13" s="6">
        <v>4.3166666489560157</v>
      </c>
      <c r="W13" s="16">
        <v>9</v>
      </c>
      <c r="X13" s="6">
        <v>18.900000007124618</v>
      </c>
      <c r="Y13" s="16">
        <v>10</v>
      </c>
      <c r="Z13" s="6">
        <v>23.349999989150092</v>
      </c>
      <c r="AA13" s="16">
        <v>20</v>
      </c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</row>
    <row r="14" spans="1:2483">
      <c r="A14" s="3">
        <v>97913829</v>
      </c>
      <c r="B14" s="3" t="s">
        <v>8</v>
      </c>
      <c r="C14" s="3" t="s">
        <v>16</v>
      </c>
      <c r="D14" s="3">
        <v>1.3319773701223E+17</v>
      </c>
      <c r="E14" s="4">
        <v>44959.380798611113</v>
      </c>
      <c r="F14" s="3" t="s">
        <v>10</v>
      </c>
      <c r="G14" s="3">
        <v>80010922001</v>
      </c>
      <c r="H14" s="3" t="s">
        <v>20</v>
      </c>
      <c r="I14" s="4">
        <v>44959.380798611113</v>
      </c>
      <c r="J14" s="3" t="str">
        <f t="shared" si="0"/>
        <v>报警</v>
      </c>
      <c r="K14" s="3" t="str">
        <f t="shared" si="1"/>
        <v>开始</v>
      </c>
      <c r="L14" t="str">
        <f t="shared" si="2"/>
        <v/>
      </c>
      <c r="M14" s="5">
        <f t="shared" si="3"/>
        <v>0.54999999236315489</v>
      </c>
      <c r="N14" s="3">
        <f t="shared" si="4"/>
        <v>5</v>
      </c>
      <c r="Q14" s="3" t="s">
        <v>20</v>
      </c>
      <c r="R14" s="6">
        <v>14.816666651749983</v>
      </c>
      <c r="S14" s="16">
        <v>29</v>
      </c>
      <c r="T14" s="6">
        <v>2.0666666573379189</v>
      </c>
      <c r="U14" s="16">
        <v>2</v>
      </c>
      <c r="V14" s="6">
        <v>0.48333333106711507</v>
      </c>
      <c r="W14" s="16">
        <v>1</v>
      </c>
      <c r="X14" s="6">
        <v>1.2833333294838667</v>
      </c>
      <c r="Y14" s="16">
        <v>1</v>
      </c>
      <c r="Z14" s="6">
        <v>18.649999969638884</v>
      </c>
      <c r="AA14" s="16">
        <v>33</v>
      </c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</row>
    <row r="15" spans="1:2483">
      <c r="A15" s="3">
        <v>97913876</v>
      </c>
      <c r="B15" s="3" t="s">
        <v>8</v>
      </c>
      <c r="C15" s="3" t="s">
        <v>16</v>
      </c>
      <c r="D15" s="3">
        <v>1.3319773734159101E+17</v>
      </c>
      <c r="E15" s="4">
        <v>44959.381180555552</v>
      </c>
      <c r="F15" s="3" t="s">
        <v>10</v>
      </c>
      <c r="G15" s="3">
        <v>1</v>
      </c>
      <c r="H15" s="3" t="s">
        <v>15</v>
      </c>
      <c r="I15" s="4">
        <v>44959.381180555552</v>
      </c>
      <c r="J15" s="3" t="str">
        <f t="shared" si="0"/>
        <v>运行</v>
      </c>
      <c r="K15" s="3" t="str">
        <f t="shared" si="1"/>
        <v/>
      </c>
      <c r="L15" t="str">
        <f t="shared" si="2"/>
        <v>结束</v>
      </c>
      <c r="M15" s="5">
        <f t="shared" si="3"/>
        <v>0</v>
      </c>
      <c r="N15" s="3">
        <f t="shared" si="4"/>
        <v>5</v>
      </c>
      <c r="Q15" s="3" t="s">
        <v>21</v>
      </c>
      <c r="R15" s="6"/>
      <c r="S15" s="16"/>
      <c r="T15" s="6"/>
      <c r="U15" s="16"/>
      <c r="V15" s="6">
        <v>8.8333333237096667</v>
      </c>
      <c r="W15" s="16">
        <v>10</v>
      </c>
      <c r="X15" s="6">
        <v>2.1666666597593576</v>
      </c>
      <c r="Y15" s="16">
        <v>7</v>
      </c>
      <c r="Z15" s="6">
        <v>10.999999983469024</v>
      </c>
      <c r="AA15" s="16">
        <v>17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</row>
    <row r="16" spans="1:2483">
      <c r="A16" s="3">
        <v>97914824</v>
      </c>
      <c r="B16" s="3" t="s">
        <v>8</v>
      </c>
      <c r="C16" s="3" t="s">
        <v>16</v>
      </c>
      <c r="D16" s="3">
        <v>1.3319774284997299E+17</v>
      </c>
      <c r="E16" s="4">
        <v>44959.387557870374</v>
      </c>
      <c r="F16" s="3" t="s">
        <v>10</v>
      </c>
      <c r="G16" s="3">
        <v>80010922001</v>
      </c>
      <c r="H16" s="3" t="s">
        <v>20</v>
      </c>
      <c r="I16" s="4">
        <v>44959.387557870374</v>
      </c>
      <c r="J16" s="3" t="str">
        <f t="shared" ref="J16:J44" si="5">RIGHT(H16,2)</f>
        <v>报警</v>
      </c>
      <c r="K16" s="3" t="str">
        <f t="shared" si="1"/>
        <v>开始</v>
      </c>
      <c r="L16" t="str">
        <f t="shared" si="2"/>
        <v/>
      </c>
      <c r="M16" s="5">
        <f t="shared" si="3"/>
        <v>0.71666666655801237</v>
      </c>
      <c r="N16" s="3">
        <f t="shared" si="4"/>
        <v>5</v>
      </c>
      <c r="Q16" s="3" t="s">
        <v>32</v>
      </c>
      <c r="R16" s="6">
        <v>1.9166666641831398</v>
      </c>
      <c r="S16" s="16">
        <v>1</v>
      </c>
      <c r="T16" s="6">
        <v>2.4333333363756537</v>
      </c>
      <c r="U16" s="16">
        <v>2</v>
      </c>
      <c r="V16" s="6">
        <v>1.4166666625533253</v>
      </c>
      <c r="W16" s="16">
        <v>1</v>
      </c>
      <c r="X16" s="6">
        <v>2.84999999566935</v>
      </c>
      <c r="Y16" s="16">
        <v>2</v>
      </c>
      <c r="Z16" s="6">
        <v>8.6166666587814689</v>
      </c>
      <c r="AA16" s="16">
        <v>6</v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</row>
    <row r="17" spans="1:2483">
      <c r="A17" s="3">
        <v>97914879</v>
      </c>
      <c r="B17" s="3" t="s">
        <v>8</v>
      </c>
      <c r="C17" s="3" t="s">
        <v>16</v>
      </c>
      <c r="D17" s="3">
        <v>1.33197743289658E+17</v>
      </c>
      <c r="E17" s="4">
        <v>44959.388055555559</v>
      </c>
      <c r="F17" s="3" t="s">
        <v>10</v>
      </c>
      <c r="G17" s="3">
        <v>1</v>
      </c>
      <c r="H17" s="3" t="s">
        <v>15</v>
      </c>
      <c r="I17" s="4">
        <v>44959.388055555559</v>
      </c>
      <c r="J17" s="3" t="str">
        <f t="shared" si="5"/>
        <v>运行</v>
      </c>
      <c r="K17" s="3" t="str">
        <f t="shared" si="1"/>
        <v/>
      </c>
      <c r="L17" t="str">
        <f t="shared" si="2"/>
        <v>结束</v>
      </c>
      <c r="M17" s="5">
        <f t="shared" si="3"/>
        <v>0</v>
      </c>
      <c r="N17" s="3">
        <f t="shared" si="4"/>
        <v>5</v>
      </c>
      <c r="Q17" s="3" t="s">
        <v>23</v>
      </c>
      <c r="R17" s="6">
        <v>1.4999999944120646</v>
      </c>
      <c r="S17" s="16">
        <v>2</v>
      </c>
      <c r="T17" s="6"/>
      <c r="U17" s="16"/>
      <c r="V17" s="6">
        <v>1.7833333311136812</v>
      </c>
      <c r="W17" s="16">
        <v>1</v>
      </c>
      <c r="X17" s="6">
        <v>0.83333332906477153</v>
      </c>
      <c r="Y17" s="16">
        <v>1</v>
      </c>
      <c r="Z17" s="6">
        <v>4.1166666545905173</v>
      </c>
      <c r="AA17" s="16">
        <v>4</v>
      </c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</row>
    <row r="18" spans="1:2483">
      <c r="A18" s="3">
        <v>97915513</v>
      </c>
      <c r="B18" s="3" t="s">
        <v>8</v>
      </c>
      <c r="C18" s="3" t="s">
        <v>16</v>
      </c>
      <c r="D18" s="3">
        <v>1.3319774692502301E+17</v>
      </c>
      <c r="E18" s="4">
        <v>44959.392268518517</v>
      </c>
      <c r="F18" s="3" t="s">
        <v>10</v>
      </c>
      <c r="G18" s="3">
        <v>80010922001</v>
      </c>
      <c r="H18" s="3" t="s">
        <v>20</v>
      </c>
      <c r="I18" s="4">
        <v>44959.392268518517</v>
      </c>
      <c r="J18" s="3" t="str">
        <f t="shared" si="5"/>
        <v>报警</v>
      </c>
      <c r="K18" s="3" t="str">
        <f t="shared" si="1"/>
        <v>开始</v>
      </c>
      <c r="L18" t="str">
        <f t="shared" si="2"/>
        <v/>
      </c>
      <c r="M18" s="5">
        <f t="shared" si="3"/>
        <v>0.25000000605359674</v>
      </c>
      <c r="N18" s="3">
        <f t="shared" si="4"/>
        <v>5</v>
      </c>
      <c r="Q18" s="3" t="s">
        <v>13</v>
      </c>
      <c r="R18" s="6">
        <v>0.54999999236315489</v>
      </c>
      <c r="S18" s="16">
        <v>1</v>
      </c>
      <c r="T18" s="6">
        <v>3.1333333428483456</v>
      </c>
      <c r="U18" s="16">
        <v>1</v>
      </c>
      <c r="V18" s="6"/>
      <c r="W18" s="16"/>
      <c r="X18" s="6"/>
      <c r="Y18" s="16"/>
      <c r="Z18" s="6">
        <v>3.6833333352115005</v>
      </c>
      <c r="AA18" s="16">
        <v>2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</row>
    <row r="19" spans="1:2483">
      <c r="A19" s="3">
        <v>97915537</v>
      </c>
      <c r="B19" s="3" t="s">
        <v>8</v>
      </c>
      <c r="C19" s="3" t="s">
        <v>16</v>
      </c>
      <c r="D19" s="3">
        <v>1.3319774707462301E+17</v>
      </c>
      <c r="E19" s="4">
        <v>44959.392442129632</v>
      </c>
      <c r="F19" s="3" t="s">
        <v>10</v>
      </c>
      <c r="G19" s="3">
        <v>1</v>
      </c>
      <c r="H19" s="3" t="s">
        <v>15</v>
      </c>
      <c r="I19" s="4">
        <v>44959.392442129632</v>
      </c>
      <c r="J19" s="3" t="str">
        <f t="shared" si="5"/>
        <v>运行</v>
      </c>
      <c r="K19" s="3" t="str">
        <f t="shared" si="1"/>
        <v/>
      </c>
      <c r="L19" t="str">
        <f t="shared" si="2"/>
        <v>结束</v>
      </c>
      <c r="M19" s="5">
        <f t="shared" si="3"/>
        <v>0</v>
      </c>
      <c r="N19" s="3">
        <f t="shared" si="4"/>
        <v>5</v>
      </c>
      <c r="Q19" s="3" t="s">
        <v>30</v>
      </c>
      <c r="R19" s="6">
        <v>3.4000000089872628</v>
      </c>
      <c r="S19" s="16">
        <v>6</v>
      </c>
      <c r="T19" s="6"/>
      <c r="U19" s="16"/>
      <c r="V19" s="6"/>
      <c r="W19" s="16"/>
      <c r="X19" s="6"/>
      <c r="Y19" s="16"/>
      <c r="Z19" s="6">
        <v>3.4000000089872628</v>
      </c>
      <c r="AA19" s="16">
        <v>6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</row>
    <row r="20" spans="1:2483">
      <c r="A20" s="3">
        <v>97915793</v>
      </c>
      <c r="B20" s="3" t="s">
        <v>8</v>
      </c>
      <c r="C20" s="3" t="s">
        <v>16</v>
      </c>
      <c r="D20" s="3">
        <v>1.3319774872583E+17</v>
      </c>
      <c r="E20" s="4">
        <v>44959.39435185185</v>
      </c>
      <c r="F20" s="3" t="s">
        <v>10</v>
      </c>
      <c r="G20" s="3">
        <v>80010922003</v>
      </c>
      <c r="H20" s="3" t="s">
        <v>21</v>
      </c>
      <c r="I20" s="4">
        <v>44959.39435185185</v>
      </c>
      <c r="J20" s="3" t="str">
        <f t="shared" si="5"/>
        <v>报警</v>
      </c>
      <c r="K20" s="3" t="str">
        <f t="shared" si="1"/>
        <v>开始</v>
      </c>
      <c r="L20" t="str">
        <f t="shared" si="2"/>
        <v/>
      </c>
      <c r="M20" s="5">
        <f t="shared" si="3"/>
        <v>0.38333333912305534</v>
      </c>
      <c r="N20" s="3">
        <f t="shared" si="4"/>
        <v>5</v>
      </c>
      <c r="Q20" s="3" t="s">
        <v>19</v>
      </c>
      <c r="R20" s="6"/>
      <c r="S20" s="16"/>
      <c r="T20" s="6">
        <v>1.6999999992549419</v>
      </c>
      <c r="U20" s="16">
        <v>2</v>
      </c>
      <c r="V20" s="6"/>
      <c r="W20" s="16"/>
      <c r="X20" s="6">
        <v>1.333333330694586</v>
      </c>
      <c r="Y20" s="16">
        <v>1</v>
      </c>
      <c r="Z20" s="6">
        <v>3.033333329949528</v>
      </c>
      <c r="AA20" s="16">
        <v>3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</row>
    <row r="21" spans="1:2483">
      <c r="A21" s="3">
        <v>97915843</v>
      </c>
      <c r="B21" s="3" t="s">
        <v>8</v>
      </c>
      <c r="C21" s="3" t="s">
        <v>16</v>
      </c>
      <c r="D21" s="3">
        <v>1.3319774895280301E+17</v>
      </c>
      <c r="E21" s="4">
        <v>44959.394618055558</v>
      </c>
      <c r="F21" s="3" t="s">
        <v>10</v>
      </c>
      <c r="G21" s="3">
        <v>1</v>
      </c>
      <c r="H21" s="3" t="s">
        <v>15</v>
      </c>
      <c r="I21" s="4">
        <v>44959.394618055558</v>
      </c>
      <c r="J21" s="3" t="str">
        <f t="shared" si="5"/>
        <v>运行</v>
      </c>
      <c r="K21" s="3" t="str">
        <f t="shared" si="1"/>
        <v/>
      </c>
      <c r="L21" t="str">
        <f t="shared" si="2"/>
        <v>结束</v>
      </c>
      <c r="M21" s="5">
        <f t="shared" si="3"/>
        <v>0</v>
      </c>
      <c r="N21" s="3">
        <f t="shared" si="4"/>
        <v>5</v>
      </c>
      <c r="Q21" s="3" t="s">
        <v>27</v>
      </c>
      <c r="R21" s="6"/>
      <c r="S21" s="16"/>
      <c r="T21" s="6">
        <v>2.5833333295304328</v>
      </c>
      <c r="U21" s="16">
        <v>1</v>
      </c>
      <c r="V21" s="6"/>
      <c r="W21" s="16"/>
      <c r="X21" s="6"/>
      <c r="Y21" s="16"/>
      <c r="Z21" s="6">
        <v>2.5833333295304328</v>
      </c>
      <c r="AA21" s="16">
        <v>1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</row>
    <row r="22" spans="1:2483">
      <c r="A22" s="3">
        <v>97916065</v>
      </c>
      <c r="B22" s="3" t="s">
        <v>8</v>
      </c>
      <c r="C22" s="3" t="s">
        <v>16</v>
      </c>
      <c r="D22" s="3">
        <v>1.33197750255646E+17</v>
      </c>
      <c r="E22" s="4">
        <v>44959.396122685182</v>
      </c>
      <c r="F22" s="3" t="s">
        <v>10</v>
      </c>
      <c r="G22" s="3">
        <v>60070922002</v>
      </c>
      <c r="H22" s="3" t="s">
        <v>11</v>
      </c>
      <c r="I22" s="4">
        <v>44959.396122685182</v>
      </c>
      <c r="J22" s="3" t="str">
        <f t="shared" si="5"/>
        <v>报警</v>
      </c>
      <c r="K22" s="3" t="str">
        <f t="shared" si="1"/>
        <v>开始</v>
      </c>
      <c r="L22" t="str">
        <f t="shared" si="2"/>
        <v/>
      </c>
      <c r="M22" s="5">
        <f t="shared" si="3"/>
        <v>0.86666667019017041</v>
      </c>
      <c r="N22" s="3">
        <f t="shared" si="4"/>
        <v>5</v>
      </c>
      <c r="Q22" s="3" t="s">
        <v>25</v>
      </c>
      <c r="R22" s="6">
        <v>1.8666666524950415</v>
      </c>
      <c r="S22" s="16">
        <v>11</v>
      </c>
      <c r="T22" s="6"/>
      <c r="U22" s="16"/>
      <c r="V22" s="6"/>
      <c r="W22" s="16"/>
      <c r="X22" s="6"/>
      <c r="Y22" s="16"/>
      <c r="Z22" s="6">
        <v>1.8666666524950415</v>
      </c>
      <c r="AA22" s="16">
        <v>11</v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</row>
    <row r="23" spans="1:2483">
      <c r="A23" s="3">
        <v>97916170</v>
      </c>
      <c r="B23" s="3" t="s">
        <v>8</v>
      </c>
      <c r="C23" s="3" t="s">
        <v>16</v>
      </c>
      <c r="D23" s="3">
        <v>1.33197750775896E+17</v>
      </c>
      <c r="E23" s="4">
        <v>44959.396724537037</v>
      </c>
      <c r="F23" s="3" t="s">
        <v>10</v>
      </c>
      <c r="G23" s="3">
        <v>1</v>
      </c>
      <c r="H23" s="3" t="s">
        <v>15</v>
      </c>
      <c r="I23" s="4">
        <v>44959.396724537037</v>
      </c>
      <c r="J23" s="3" t="str">
        <f t="shared" si="5"/>
        <v>运行</v>
      </c>
      <c r="K23" s="3" t="str">
        <f t="shared" si="1"/>
        <v/>
      </c>
      <c r="L23" t="str">
        <f t="shared" si="2"/>
        <v>结束</v>
      </c>
      <c r="M23" s="5">
        <f t="shared" si="3"/>
        <v>0</v>
      </c>
      <c r="N23" s="3">
        <f t="shared" si="4"/>
        <v>5</v>
      </c>
      <c r="Q23" s="3" t="s">
        <v>24</v>
      </c>
      <c r="R23" s="6">
        <v>0.69999999599531293</v>
      </c>
      <c r="S23" s="16">
        <v>1</v>
      </c>
      <c r="T23" s="6">
        <v>5.0000001210719347E-2</v>
      </c>
      <c r="U23" s="16">
        <v>1</v>
      </c>
      <c r="V23" s="6"/>
      <c r="W23" s="16"/>
      <c r="X23" s="6">
        <v>0.90000000083819032</v>
      </c>
      <c r="Y23" s="16">
        <v>1</v>
      </c>
      <c r="Z23" s="6">
        <v>1.6499999980442226</v>
      </c>
      <c r="AA23" s="16">
        <v>3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  <c r="BQQ23"/>
      <c r="BQR23"/>
      <c r="BQS23"/>
      <c r="BQT23"/>
      <c r="BQU23"/>
      <c r="BQV23"/>
      <c r="BQW23"/>
      <c r="BQX23"/>
      <c r="BQY23"/>
      <c r="BQZ23"/>
      <c r="BRA23"/>
      <c r="BRB23"/>
      <c r="BRC23"/>
      <c r="BRD23"/>
      <c r="BRE23"/>
      <c r="BRF23"/>
      <c r="BRG23"/>
      <c r="BRH23"/>
      <c r="BRI23"/>
      <c r="BRJ23"/>
      <c r="BRK23"/>
      <c r="BRL23"/>
      <c r="BRM23"/>
      <c r="BRN23"/>
      <c r="BRO23"/>
      <c r="BRP23"/>
      <c r="BRQ23"/>
      <c r="BRR23"/>
      <c r="BRS23"/>
      <c r="BRT23"/>
      <c r="BRU23"/>
      <c r="BRV23"/>
      <c r="BRW23"/>
      <c r="BRX23"/>
      <c r="BRY23"/>
      <c r="BRZ23"/>
      <c r="BSA23"/>
      <c r="BSB23"/>
      <c r="BSC23"/>
      <c r="BSD23"/>
      <c r="BSE23"/>
      <c r="BSF23"/>
      <c r="BSG23"/>
      <c r="BSH23"/>
      <c r="BSI23"/>
      <c r="BSJ23"/>
      <c r="BSK23"/>
      <c r="BSL23"/>
      <c r="BSM23"/>
      <c r="BSN23"/>
      <c r="BSO23"/>
      <c r="BSP23"/>
      <c r="BSQ23"/>
      <c r="BSR23"/>
      <c r="BSS23"/>
      <c r="BST23"/>
      <c r="BSU23"/>
      <c r="BSV23"/>
      <c r="BSW23"/>
      <c r="BSX23"/>
      <c r="BSY23"/>
      <c r="BSZ23"/>
      <c r="BTA23"/>
      <c r="BTB23"/>
      <c r="BTC23"/>
      <c r="BTD23"/>
      <c r="BTE23"/>
      <c r="BTF23"/>
      <c r="BTG23"/>
      <c r="BTH23"/>
      <c r="BTI23"/>
      <c r="BTJ23"/>
      <c r="BTK23"/>
      <c r="BTL23"/>
      <c r="BTM23"/>
      <c r="BTN23"/>
      <c r="BTO23"/>
      <c r="BTP23"/>
      <c r="BTQ23"/>
      <c r="BTR23"/>
      <c r="BTS23"/>
      <c r="BTT23"/>
      <c r="BTU23"/>
      <c r="BTV23"/>
      <c r="BTW23"/>
      <c r="BTX23"/>
      <c r="BTY23"/>
      <c r="BTZ23"/>
      <c r="BUA23"/>
      <c r="BUB23"/>
      <c r="BUC23"/>
      <c r="BUD23"/>
      <c r="BUE23"/>
      <c r="BUF23"/>
      <c r="BUG23"/>
      <c r="BUH23"/>
      <c r="BUI23"/>
      <c r="BUJ23"/>
      <c r="BUK23"/>
      <c r="BUL23"/>
      <c r="BUM23"/>
      <c r="BUN23"/>
      <c r="BUO23"/>
      <c r="BUP23"/>
      <c r="BUQ23"/>
      <c r="BUR23"/>
      <c r="BUS23"/>
      <c r="BUT23"/>
      <c r="BUU23"/>
      <c r="BUV23"/>
      <c r="BUW23"/>
      <c r="BUX23"/>
      <c r="BUY23"/>
      <c r="BUZ23"/>
      <c r="BVA23"/>
      <c r="BVB23"/>
      <c r="BVC23"/>
      <c r="BVD23"/>
      <c r="BVE23"/>
      <c r="BVF23"/>
      <c r="BVG23"/>
      <c r="BVH23"/>
      <c r="BVI23"/>
      <c r="BVJ23"/>
      <c r="BVK23"/>
      <c r="BVL23"/>
      <c r="BVM23"/>
      <c r="BVN23"/>
      <c r="BVO23"/>
      <c r="BVP23"/>
      <c r="BVQ23"/>
      <c r="BVR23"/>
      <c r="BVS23"/>
      <c r="BVT23"/>
      <c r="BVU23"/>
      <c r="BVV23"/>
      <c r="BVW23"/>
      <c r="BVX23"/>
      <c r="BVY23"/>
      <c r="BVZ23"/>
      <c r="BWA23"/>
      <c r="BWB23"/>
      <c r="BWC23"/>
      <c r="BWD23"/>
      <c r="BWE23"/>
      <c r="BWF23"/>
      <c r="BWG23"/>
      <c r="BWH23"/>
      <c r="BWI23"/>
      <c r="BWJ23"/>
      <c r="BWK23"/>
      <c r="BWL23"/>
      <c r="BWM23"/>
      <c r="BWN23"/>
      <c r="BWO23"/>
      <c r="BWP23"/>
      <c r="BWQ23"/>
      <c r="BWR23"/>
      <c r="BWS23"/>
      <c r="BWT23"/>
      <c r="BWU23"/>
      <c r="BWV23"/>
      <c r="BWW23"/>
      <c r="BWX23"/>
      <c r="BWY23"/>
      <c r="BWZ23"/>
      <c r="BXA23"/>
      <c r="BXB23"/>
      <c r="BXC23"/>
      <c r="BXD23"/>
      <c r="BXE23"/>
      <c r="BXF23"/>
      <c r="BXG23"/>
      <c r="BXH23"/>
      <c r="BXI23"/>
      <c r="BXJ23"/>
      <c r="BXK23"/>
      <c r="BXL23"/>
      <c r="BXM23"/>
      <c r="BXN23"/>
      <c r="BXO23"/>
      <c r="BXP23"/>
      <c r="BXQ23"/>
      <c r="BXR23"/>
      <c r="BXS23"/>
      <c r="BXT23"/>
      <c r="BXU23"/>
      <c r="BXV23"/>
      <c r="BXW23"/>
      <c r="BXX23"/>
      <c r="BXY23"/>
      <c r="BXZ23"/>
      <c r="BYA23"/>
      <c r="BYB23"/>
      <c r="BYC23"/>
      <c r="BYD23"/>
      <c r="BYE23"/>
      <c r="BYF23"/>
      <c r="BYG23"/>
      <c r="BYH23"/>
      <c r="BYI23"/>
      <c r="BYJ23"/>
      <c r="BYK23"/>
      <c r="BYL23"/>
      <c r="BYM23"/>
      <c r="BYN23"/>
      <c r="BYO23"/>
      <c r="BYP23"/>
      <c r="BYQ23"/>
      <c r="BYR23"/>
      <c r="BYS23"/>
      <c r="BYT23"/>
      <c r="BYU23"/>
      <c r="BYV23"/>
      <c r="BYW23"/>
      <c r="BYX23"/>
      <c r="BYY23"/>
      <c r="BYZ23"/>
      <c r="BZA23"/>
      <c r="BZB23"/>
      <c r="BZC23"/>
      <c r="BZD23"/>
      <c r="BZE23"/>
      <c r="BZF23"/>
      <c r="BZG23"/>
      <c r="BZH23"/>
      <c r="BZI23"/>
      <c r="BZJ23"/>
      <c r="BZK23"/>
      <c r="BZL23"/>
      <c r="BZM23"/>
      <c r="BZN23"/>
      <c r="BZO23"/>
      <c r="BZP23"/>
      <c r="BZQ23"/>
      <c r="BZR23"/>
      <c r="BZS23"/>
      <c r="BZT23"/>
      <c r="BZU23"/>
      <c r="BZV23"/>
      <c r="BZW23"/>
      <c r="BZX23"/>
      <c r="BZY23"/>
      <c r="BZZ23"/>
      <c r="CAA23"/>
      <c r="CAB23"/>
      <c r="CAC23"/>
      <c r="CAD23"/>
      <c r="CAE23"/>
      <c r="CAF23"/>
      <c r="CAG23"/>
      <c r="CAH23"/>
      <c r="CAI23"/>
      <c r="CAJ23"/>
      <c r="CAK23"/>
      <c r="CAL23"/>
      <c r="CAM23"/>
      <c r="CAN23"/>
      <c r="CAO23"/>
      <c r="CAP23"/>
      <c r="CAQ23"/>
      <c r="CAR23"/>
      <c r="CAS23"/>
      <c r="CAT23"/>
      <c r="CAU23"/>
      <c r="CAV23"/>
      <c r="CAW23"/>
      <c r="CAX23"/>
      <c r="CAY23"/>
      <c r="CAZ23"/>
      <c r="CBA23"/>
      <c r="CBB23"/>
      <c r="CBC23"/>
      <c r="CBD23"/>
      <c r="CBE23"/>
      <c r="CBF23"/>
      <c r="CBG23"/>
      <c r="CBH23"/>
      <c r="CBI23"/>
      <c r="CBJ23"/>
      <c r="CBK23"/>
      <c r="CBL23"/>
      <c r="CBM23"/>
      <c r="CBN23"/>
      <c r="CBO23"/>
      <c r="CBP23"/>
      <c r="CBQ23"/>
      <c r="CBR23"/>
      <c r="CBS23"/>
      <c r="CBT23"/>
      <c r="CBU23"/>
      <c r="CBV23"/>
      <c r="CBW23"/>
      <c r="CBX23"/>
      <c r="CBY23"/>
      <c r="CBZ23"/>
      <c r="CCA23"/>
      <c r="CCB23"/>
      <c r="CCC23"/>
      <c r="CCD23"/>
      <c r="CCE23"/>
      <c r="CCF23"/>
      <c r="CCG23"/>
      <c r="CCH23"/>
      <c r="CCI23"/>
      <c r="CCJ23"/>
      <c r="CCK23"/>
      <c r="CCL23"/>
      <c r="CCM23"/>
      <c r="CCN23"/>
      <c r="CCO23"/>
      <c r="CCP23"/>
      <c r="CCQ23"/>
      <c r="CCR23"/>
      <c r="CCS23"/>
      <c r="CCT23"/>
      <c r="CCU23"/>
      <c r="CCV23"/>
      <c r="CCW23"/>
      <c r="CCX23"/>
      <c r="CCY23"/>
      <c r="CCZ23"/>
      <c r="CDA23"/>
      <c r="CDB23"/>
      <c r="CDC23"/>
      <c r="CDD23"/>
      <c r="CDE23"/>
      <c r="CDF23"/>
      <c r="CDG23"/>
      <c r="CDH23"/>
      <c r="CDI23"/>
      <c r="CDJ23"/>
      <c r="CDK23"/>
      <c r="CDL23"/>
      <c r="CDM23"/>
      <c r="CDN23"/>
      <c r="CDO23"/>
      <c r="CDP23"/>
      <c r="CDQ23"/>
      <c r="CDR23"/>
      <c r="CDS23"/>
      <c r="CDT23"/>
      <c r="CDU23"/>
      <c r="CDV23"/>
      <c r="CDW23"/>
      <c r="CDX23"/>
      <c r="CDY23"/>
      <c r="CDZ23"/>
      <c r="CEA23"/>
      <c r="CEB23"/>
      <c r="CEC23"/>
      <c r="CED23"/>
      <c r="CEE23"/>
      <c r="CEF23"/>
      <c r="CEG23"/>
      <c r="CEH23"/>
      <c r="CEI23"/>
      <c r="CEJ23"/>
      <c r="CEK23"/>
      <c r="CEL23"/>
      <c r="CEM23"/>
      <c r="CEN23"/>
      <c r="CEO23"/>
      <c r="CEP23"/>
      <c r="CEQ23"/>
      <c r="CER23"/>
      <c r="CES23"/>
      <c r="CET23"/>
      <c r="CEU23"/>
      <c r="CEV23"/>
      <c r="CEW23"/>
      <c r="CEX23"/>
      <c r="CEY23"/>
      <c r="CEZ23"/>
      <c r="CFA23"/>
      <c r="CFB23"/>
      <c r="CFC23"/>
      <c r="CFD23"/>
      <c r="CFE23"/>
      <c r="CFF23"/>
      <c r="CFG23"/>
      <c r="CFH23"/>
      <c r="CFI23"/>
      <c r="CFJ23"/>
      <c r="CFK23"/>
      <c r="CFL23"/>
      <c r="CFM23"/>
      <c r="CFN23"/>
      <c r="CFO23"/>
      <c r="CFP23"/>
      <c r="CFQ23"/>
      <c r="CFR23"/>
      <c r="CFS23"/>
      <c r="CFT23"/>
      <c r="CFU23"/>
      <c r="CFV23"/>
      <c r="CFW23"/>
      <c r="CFX23"/>
      <c r="CFY23"/>
      <c r="CFZ23"/>
      <c r="CGA23"/>
      <c r="CGB23"/>
      <c r="CGC23"/>
      <c r="CGD23"/>
      <c r="CGE23"/>
      <c r="CGF23"/>
      <c r="CGG23"/>
      <c r="CGH23"/>
      <c r="CGI23"/>
      <c r="CGJ23"/>
      <c r="CGK23"/>
      <c r="CGL23"/>
      <c r="CGM23"/>
      <c r="CGN23"/>
      <c r="CGO23"/>
      <c r="CGP23"/>
      <c r="CGQ23"/>
      <c r="CGR23"/>
      <c r="CGS23"/>
      <c r="CGT23"/>
      <c r="CGU23"/>
      <c r="CGV23"/>
      <c r="CGW23"/>
      <c r="CGX23"/>
      <c r="CGY23"/>
      <c r="CGZ23"/>
      <c r="CHA23"/>
      <c r="CHB23"/>
      <c r="CHC23"/>
      <c r="CHD23"/>
      <c r="CHE23"/>
      <c r="CHF23"/>
      <c r="CHG23"/>
      <c r="CHH23"/>
      <c r="CHI23"/>
      <c r="CHJ23"/>
      <c r="CHK23"/>
      <c r="CHL23"/>
      <c r="CHM23"/>
      <c r="CHN23"/>
      <c r="CHO23"/>
      <c r="CHP23"/>
      <c r="CHQ23"/>
      <c r="CHR23"/>
      <c r="CHS23"/>
      <c r="CHT23"/>
      <c r="CHU23"/>
      <c r="CHV23"/>
      <c r="CHW23"/>
      <c r="CHX23"/>
      <c r="CHY23"/>
      <c r="CHZ23"/>
      <c r="CIA23"/>
      <c r="CIB23"/>
      <c r="CIC23"/>
      <c r="CID23"/>
      <c r="CIE23"/>
      <c r="CIF23"/>
      <c r="CIG23"/>
      <c r="CIH23"/>
      <c r="CII23"/>
      <c r="CIJ23"/>
      <c r="CIK23"/>
      <c r="CIL23"/>
      <c r="CIM23"/>
      <c r="CIN23"/>
      <c r="CIO23"/>
      <c r="CIP23"/>
      <c r="CIQ23"/>
      <c r="CIR23"/>
      <c r="CIS23"/>
      <c r="CIT23"/>
      <c r="CIU23"/>
      <c r="CIV23"/>
      <c r="CIW23"/>
      <c r="CIX23"/>
      <c r="CIY23"/>
      <c r="CIZ23"/>
      <c r="CJA23"/>
      <c r="CJB23"/>
      <c r="CJC23"/>
      <c r="CJD23"/>
      <c r="CJE23"/>
      <c r="CJF23"/>
      <c r="CJG23"/>
      <c r="CJH23"/>
      <c r="CJI23"/>
      <c r="CJJ23"/>
      <c r="CJK23"/>
      <c r="CJL23"/>
      <c r="CJM23"/>
      <c r="CJN23"/>
      <c r="CJO23"/>
      <c r="CJP23"/>
      <c r="CJQ23"/>
      <c r="CJR23"/>
      <c r="CJS23"/>
      <c r="CJT23"/>
      <c r="CJU23"/>
      <c r="CJV23"/>
      <c r="CJW23"/>
      <c r="CJX23"/>
      <c r="CJY23"/>
      <c r="CJZ23"/>
      <c r="CKA23"/>
      <c r="CKB23"/>
      <c r="CKC23"/>
      <c r="CKD23"/>
      <c r="CKE23"/>
      <c r="CKF23"/>
      <c r="CKG23"/>
      <c r="CKH23"/>
      <c r="CKI23"/>
      <c r="CKJ23"/>
      <c r="CKK23"/>
      <c r="CKL23"/>
      <c r="CKM23"/>
      <c r="CKN23"/>
      <c r="CKO23"/>
      <c r="CKP23"/>
      <c r="CKQ23"/>
      <c r="CKR23"/>
      <c r="CKS23"/>
      <c r="CKT23"/>
      <c r="CKU23"/>
      <c r="CKV23"/>
      <c r="CKW23"/>
      <c r="CKX23"/>
      <c r="CKY23"/>
      <c r="CKZ23"/>
      <c r="CLA23"/>
      <c r="CLB23"/>
      <c r="CLC23"/>
      <c r="CLD23"/>
      <c r="CLE23"/>
      <c r="CLF23"/>
      <c r="CLG23"/>
      <c r="CLH23"/>
      <c r="CLI23"/>
      <c r="CLJ23"/>
      <c r="CLK23"/>
      <c r="CLL23"/>
      <c r="CLM23"/>
      <c r="CLN23"/>
      <c r="CLO23"/>
      <c r="CLP23"/>
      <c r="CLQ23"/>
      <c r="CLR23"/>
      <c r="CLS23"/>
      <c r="CLT23"/>
      <c r="CLU23"/>
      <c r="CLV23"/>
      <c r="CLW23"/>
      <c r="CLX23"/>
      <c r="CLY23"/>
      <c r="CLZ23"/>
      <c r="CMA23"/>
      <c r="CMB23"/>
      <c r="CMC23"/>
      <c r="CMD23"/>
      <c r="CME23"/>
      <c r="CMF23"/>
      <c r="CMG23"/>
      <c r="CMH23"/>
      <c r="CMI23"/>
      <c r="CMJ23"/>
      <c r="CMK23"/>
      <c r="CML23"/>
      <c r="CMM23"/>
      <c r="CMN23"/>
      <c r="CMO23"/>
      <c r="CMP23"/>
      <c r="CMQ23"/>
      <c r="CMR23"/>
      <c r="CMS23"/>
      <c r="CMT23"/>
      <c r="CMU23"/>
      <c r="CMV23"/>
      <c r="CMW23"/>
      <c r="CMX23"/>
      <c r="CMY23"/>
      <c r="CMZ23"/>
      <c r="CNA23"/>
      <c r="CNB23"/>
      <c r="CNC23"/>
      <c r="CND23"/>
      <c r="CNE23"/>
      <c r="CNF23"/>
      <c r="CNG23"/>
      <c r="CNH23"/>
      <c r="CNI23"/>
      <c r="CNJ23"/>
      <c r="CNK23"/>
      <c r="CNL23"/>
      <c r="CNM23"/>
      <c r="CNN23"/>
      <c r="CNO23"/>
      <c r="CNP23"/>
      <c r="CNQ23"/>
      <c r="CNR23"/>
      <c r="CNS23"/>
      <c r="CNT23"/>
      <c r="CNU23"/>
      <c r="CNV23"/>
      <c r="CNW23"/>
      <c r="CNX23"/>
      <c r="CNY23"/>
      <c r="CNZ23"/>
      <c r="COA23"/>
      <c r="COB23"/>
      <c r="COC23"/>
      <c r="COD23"/>
      <c r="COE23"/>
      <c r="COF23"/>
      <c r="COG23"/>
      <c r="COH23"/>
      <c r="COI23"/>
      <c r="COJ23"/>
      <c r="COK23"/>
      <c r="COL23"/>
      <c r="COM23"/>
      <c r="CON23"/>
      <c r="COO23"/>
      <c r="COP23"/>
      <c r="COQ23"/>
      <c r="COR23"/>
      <c r="COS23"/>
      <c r="COT23"/>
      <c r="COU23"/>
      <c r="COV23"/>
      <c r="COW23"/>
      <c r="COX23"/>
      <c r="COY23"/>
      <c r="COZ23"/>
      <c r="CPA23"/>
      <c r="CPB23"/>
      <c r="CPC23"/>
      <c r="CPD23"/>
      <c r="CPE23"/>
      <c r="CPF23"/>
      <c r="CPG23"/>
      <c r="CPH23"/>
      <c r="CPI23"/>
      <c r="CPJ23"/>
      <c r="CPK23"/>
      <c r="CPL23"/>
      <c r="CPM23"/>
      <c r="CPN23"/>
      <c r="CPO23"/>
      <c r="CPP23"/>
      <c r="CPQ23"/>
      <c r="CPR23"/>
      <c r="CPS23"/>
      <c r="CPT23"/>
      <c r="CPU23"/>
      <c r="CPV23"/>
      <c r="CPW23"/>
      <c r="CPX23"/>
      <c r="CPY23"/>
      <c r="CPZ23"/>
      <c r="CQA23"/>
      <c r="CQB23"/>
      <c r="CQC23"/>
      <c r="CQD23"/>
      <c r="CQE23"/>
      <c r="CQF23"/>
      <c r="CQG23"/>
      <c r="CQH23"/>
      <c r="CQI23"/>
      <c r="CQJ23"/>
      <c r="CQK23"/>
      <c r="CQL23"/>
      <c r="CQM23"/>
    </row>
    <row r="24" spans="1:2483">
      <c r="A24" s="3">
        <v>97916235</v>
      </c>
      <c r="B24" s="3" t="s">
        <v>8</v>
      </c>
      <c r="C24" s="3" t="s">
        <v>16</v>
      </c>
      <c r="D24" s="3">
        <v>1.33197751132114E+17</v>
      </c>
      <c r="E24" s="4">
        <v>44959.397141203706</v>
      </c>
      <c r="F24" s="3" t="s">
        <v>10</v>
      </c>
      <c r="G24" s="3">
        <v>80010922001</v>
      </c>
      <c r="H24" s="3" t="s">
        <v>20</v>
      </c>
      <c r="I24" s="4">
        <v>44959.397141203706</v>
      </c>
      <c r="J24" s="3" t="str">
        <f t="shared" si="5"/>
        <v>报警</v>
      </c>
      <c r="K24" s="3" t="str">
        <f t="shared" si="1"/>
        <v>开始</v>
      </c>
      <c r="L24" t="str">
        <f t="shared" si="2"/>
        <v/>
      </c>
      <c r="M24" s="5">
        <f t="shared" si="3"/>
        <v>0.28333332622423768</v>
      </c>
      <c r="N24" s="3">
        <f t="shared" si="4"/>
        <v>5</v>
      </c>
      <c r="Q24" s="3" t="s">
        <v>18</v>
      </c>
      <c r="R24" s="6">
        <v>0.1333333330694586</v>
      </c>
      <c r="S24" s="16">
        <v>1</v>
      </c>
      <c r="T24" s="6"/>
      <c r="U24" s="16"/>
      <c r="V24" s="6"/>
      <c r="W24" s="16"/>
      <c r="X24" s="6"/>
      <c r="Y24" s="16"/>
      <c r="Z24" s="6">
        <v>0.1333333330694586</v>
      </c>
      <c r="AA24" s="16">
        <v>1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</row>
    <row r="25" spans="1:2483">
      <c r="A25" s="3">
        <v>97916271</v>
      </c>
      <c r="B25" s="3" t="s">
        <v>8</v>
      </c>
      <c r="C25" s="3" t="s">
        <v>16</v>
      </c>
      <c r="D25" s="3">
        <v>1.3319775130282701E+17</v>
      </c>
      <c r="E25" s="4">
        <v>44959.397337962961</v>
      </c>
      <c r="F25" s="3" t="s">
        <v>10</v>
      </c>
      <c r="G25" s="3">
        <v>1</v>
      </c>
      <c r="H25" s="3" t="s">
        <v>15</v>
      </c>
      <c r="I25" s="4">
        <v>44959.397337962961</v>
      </c>
      <c r="J25" s="3" t="str">
        <f t="shared" si="5"/>
        <v>运行</v>
      </c>
      <c r="K25" s="3" t="str">
        <f t="shared" si="1"/>
        <v/>
      </c>
      <c r="L25" t="str">
        <f t="shared" si="2"/>
        <v>结束</v>
      </c>
      <c r="M25" s="5">
        <f t="shared" si="3"/>
        <v>0</v>
      </c>
      <c r="N25" s="3">
        <f t="shared" si="4"/>
        <v>5</v>
      </c>
      <c r="Q25" s="3" t="s">
        <v>22</v>
      </c>
      <c r="R25" s="6"/>
      <c r="S25" s="16"/>
      <c r="T25" s="6">
        <v>8.3333331858739257E-2</v>
      </c>
      <c r="U25" s="16">
        <v>1</v>
      </c>
      <c r="V25" s="6"/>
      <c r="W25" s="16"/>
      <c r="X25" s="6"/>
      <c r="Y25" s="16"/>
      <c r="Z25" s="6">
        <v>8.3333331858739257E-2</v>
      </c>
      <c r="AA25" s="16">
        <v>1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</row>
    <row r="26" spans="1:2483">
      <c r="A26" s="3">
        <v>97916525</v>
      </c>
      <c r="B26" s="3" t="s">
        <v>8</v>
      </c>
      <c r="C26" s="3" t="s">
        <v>16</v>
      </c>
      <c r="D26" s="3">
        <v>1.33197752703882E+17</v>
      </c>
      <c r="E26" s="4">
        <v>44959.398958333331</v>
      </c>
      <c r="F26" s="3" t="s">
        <v>10</v>
      </c>
      <c r="G26" s="3">
        <v>80010922002</v>
      </c>
      <c r="H26" s="3" t="s">
        <v>23</v>
      </c>
      <c r="I26" s="4">
        <v>44959.398958333331</v>
      </c>
      <c r="J26" s="3" t="str">
        <f t="shared" si="5"/>
        <v>报警</v>
      </c>
      <c r="K26" s="3" t="str">
        <f t="shared" si="1"/>
        <v>开始</v>
      </c>
      <c r="L26" t="str">
        <f t="shared" si="2"/>
        <v/>
      </c>
      <c r="M26" s="5">
        <f t="shared" si="3"/>
        <v>0.50000000162981451</v>
      </c>
      <c r="N26" s="3">
        <f t="shared" si="4"/>
        <v>5</v>
      </c>
      <c r="Q26" s="3" t="s">
        <v>39</v>
      </c>
      <c r="R26" s="6">
        <v>81.033333280356601</v>
      </c>
      <c r="S26" s="16">
        <v>103</v>
      </c>
      <c r="T26" s="6">
        <v>103.06666668271646</v>
      </c>
      <c r="U26" s="16">
        <v>70</v>
      </c>
      <c r="V26" s="6">
        <v>92.733333280775696</v>
      </c>
      <c r="W26" s="16">
        <v>77</v>
      </c>
      <c r="X26" s="6">
        <v>75.133333336561918</v>
      </c>
      <c r="Y26" s="16">
        <v>64</v>
      </c>
      <c r="Z26" s="6">
        <v>351.96666658041067</v>
      </c>
      <c r="AA26" s="16">
        <v>314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</row>
    <row r="27" spans="1:2483">
      <c r="A27" s="3">
        <v>97916565</v>
      </c>
      <c r="B27" s="3" t="s">
        <v>8</v>
      </c>
      <c r="C27" s="3" t="s">
        <v>16</v>
      </c>
      <c r="D27" s="3">
        <v>1.33197753003212E+17</v>
      </c>
      <c r="E27" s="4">
        <v>44959.399305555555</v>
      </c>
      <c r="F27" s="3" t="s">
        <v>10</v>
      </c>
      <c r="G27" s="3">
        <v>1</v>
      </c>
      <c r="H27" s="3" t="s">
        <v>15</v>
      </c>
      <c r="I27" s="4">
        <v>44959.399305555555</v>
      </c>
      <c r="J27" s="3" t="str">
        <f t="shared" si="5"/>
        <v>运行</v>
      </c>
      <c r="K27" s="3" t="str">
        <f t="shared" si="1"/>
        <v/>
      </c>
      <c r="L27" t="str">
        <f t="shared" si="2"/>
        <v>结束</v>
      </c>
      <c r="M27" s="5">
        <f t="shared" si="3"/>
        <v>0</v>
      </c>
      <c r="N27" s="3">
        <f t="shared" si="4"/>
        <v>5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</row>
    <row r="28" spans="1:2483">
      <c r="A28" s="3">
        <v>97916657</v>
      </c>
      <c r="B28" s="3" t="s">
        <v>8</v>
      </c>
      <c r="C28" s="3" t="s">
        <v>16</v>
      </c>
      <c r="D28" s="3">
        <v>1.3319775353867101E+17</v>
      </c>
      <c r="E28" s="4">
        <v>44959.399918981479</v>
      </c>
      <c r="F28" s="3" t="s">
        <v>10</v>
      </c>
      <c r="G28" s="3">
        <v>80010922002</v>
      </c>
      <c r="H28" s="3" t="s">
        <v>23</v>
      </c>
      <c r="I28" s="4">
        <v>44959.399918981479</v>
      </c>
      <c r="J28" s="3" t="str">
        <f t="shared" si="5"/>
        <v>报警</v>
      </c>
      <c r="K28" s="3" t="str">
        <f t="shared" si="1"/>
        <v>开始</v>
      </c>
      <c r="L28" t="str">
        <f t="shared" si="2"/>
        <v/>
      </c>
      <c r="M28" s="5">
        <f t="shared" si="3"/>
        <v>0.63333333469927311</v>
      </c>
      <c r="N28" s="3">
        <f t="shared" si="4"/>
        <v>5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</row>
    <row r="29" spans="1:2483">
      <c r="A29" s="3">
        <v>97916744</v>
      </c>
      <c r="B29" s="3" t="s">
        <v>8</v>
      </c>
      <c r="C29" s="3" t="s">
        <v>16</v>
      </c>
      <c r="D29" s="3">
        <v>1.33197753910856E+17</v>
      </c>
      <c r="E29" s="4">
        <v>44959.400358796294</v>
      </c>
      <c r="F29" s="3" t="s">
        <v>10</v>
      </c>
      <c r="G29" s="3">
        <v>1</v>
      </c>
      <c r="H29" s="3" t="s">
        <v>15</v>
      </c>
      <c r="I29" s="4">
        <v>44959.400358796294</v>
      </c>
      <c r="J29" s="3" t="str">
        <f t="shared" si="5"/>
        <v>运行</v>
      </c>
      <c r="K29" s="3" t="str">
        <f t="shared" si="1"/>
        <v/>
      </c>
      <c r="L29" t="str">
        <f t="shared" si="2"/>
        <v>结束</v>
      </c>
      <c r="M29" s="5">
        <f t="shared" si="3"/>
        <v>0</v>
      </c>
      <c r="N29" s="3">
        <f t="shared" si="4"/>
        <v>5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</row>
    <row r="30" spans="1:2483">
      <c r="A30" s="3">
        <v>97916955</v>
      </c>
      <c r="B30" s="3" t="s">
        <v>8</v>
      </c>
      <c r="C30" s="3" t="s">
        <v>16</v>
      </c>
      <c r="D30" s="3">
        <v>1.33197754662656E+17</v>
      </c>
      <c r="E30" s="4">
        <v>44959.401226851849</v>
      </c>
      <c r="F30" s="3" t="s">
        <v>10</v>
      </c>
      <c r="G30" s="3">
        <v>80010922001</v>
      </c>
      <c r="H30" s="3" t="s">
        <v>20</v>
      </c>
      <c r="I30" s="4">
        <v>44959.401226851849</v>
      </c>
      <c r="J30" s="3" t="str">
        <f t="shared" si="5"/>
        <v>报警</v>
      </c>
      <c r="K30" s="3" t="str">
        <f t="shared" si="1"/>
        <v>开始</v>
      </c>
      <c r="L30" t="str">
        <f t="shared" si="2"/>
        <v/>
      </c>
      <c r="M30" s="5">
        <f t="shared" si="3"/>
        <v>0.20000000484287739</v>
      </c>
      <c r="N30" s="3">
        <f t="shared" si="4"/>
        <v>5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</row>
    <row r="31" spans="1:2483">
      <c r="A31" s="3">
        <v>97916973</v>
      </c>
      <c r="B31" s="3" t="s">
        <v>89</v>
      </c>
      <c r="C31" s="3" t="s">
        <v>16</v>
      </c>
      <c r="D31" s="3">
        <v>1.33197754786954E+17</v>
      </c>
      <c r="E31" s="4">
        <v>44959.401365740741</v>
      </c>
      <c r="F31" s="3" t="s">
        <v>10</v>
      </c>
      <c r="G31" s="3">
        <v>1</v>
      </c>
      <c r="H31" s="3" t="s">
        <v>15</v>
      </c>
      <c r="I31" s="4">
        <v>44959.401365740741</v>
      </c>
      <c r="J31" s="3" t="str">
        <f t="shared" si="5"/>
        <v>运行</v>
      </c>
      <c r="K31" s="3" t="str">
        <f t="shared" si="1"/>
        <v/>
      </c>
      <c r="L31" t="str">
        <f t="shared" si="2"/>
        <v>结束</v>
      </c>
      <c r="M31" s="5">
        <f t="shared" si="3"/>
        <v>0</v>
      </c>
      <c r="N31" s="3">
        <f t="shared" si="4"/>
        <v>5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  <c r="AQM31"/>
      <c r="AQN31"/>
      <c r="AQO31"/>
      <c r="AQP31"/>
      <c r="AQQ31"/>
      <c r="AQR31"/>
      <c r="AQS31"/>
      <c r="AQT31"/>
      <c r="AQU31"/>
      <c r="AQV31"/>
      <c r="AQW31"/>
      <c r="AQX31"/>
      <c r="AQY31"/>
      <c r="AQZ31"/>
      <c r="ARA31"/>
      <c r="ARB31"/>
      <c r="ARC31"/>
      <c r="ARD31"/>
      <c r="ARE31"/>
      <c r="ARF31"/>
      <c r="ARG31"/>
      <c r="ARH31"/>
      <c r="ARI31"/>
      <c r="ARJ31"/>
      <c r="ARK31"/>
      <c r="ARL31"/>
      <c r="ARM31"/>
      <c r="ARN31"/>
      <c r="ARO31"/>
      <c r="ARP31"/>
      <c r="ARQ31"/>
      <c r="ARR31"/>
      <c r="ARS31"/>
      <c r="ART31"/>
      <c r="ARU31"/>
      <c r="ARV31"/>
      <c r="ARW31"/>
      <c r="ARX31"/>
      <c r="ARY31"/>
      <c r="ARZ31"/>
      <c r="ASA31"/>
      <c r="ASB31"/>
      <c r="ASC31"/>
      <c r="ASD31"/>
      <c r="ASE31"/>
      <c r="ASF31"/>
      <c r="ASG31"/>
      <c r="ASH31"/>
      <c r="ASI31"/>
      <c r="ASJ31"/>
      <c r="ASK31"/>
      <c r="ASL31"/>
      <c r="ASM31"/>
      <c r="ASN31"/>
      <c r="ASO31"/>
      <c r="ASP31"/>
      <c r="ASQ31"/>
      <c r="ASR31"/>
      <c r="ASS31"/>
      <c r="AST31"/>
      <c r="ASU31"/>
      <c r="ASV31"/>
      <c r="ASW31"/>
      <c r="ASX31"/>
      <c r="ASY31"/>
      <c r="ASZ31"/>
      <c r="ATA31"/>
      <c r="ATB31"/>
      <c r="ATC31"/>
      <c r="ATD31"/>
      <c r="ATE31"/>
      <c r="ATF31"/>
      <c r="ATG31"/>
      <c r="ATH31"/>
      <c r="ATI31"/>
      <c r="ATJ31"/>
      <c r="ATK31"/>
      <c r="ATL31"/>
      <c r="ATM31"/>
      <c r="ATN31"/>
      <c r="ATO31"/>
      <c r="ATP31"/>
      <c r="ATQ31"/>
      <c r="ATR31"/>
      <c r="ATS31"/>
      <c r="ATT31"/>
      <c r="ATU31"/>
      <c r="ATV31"/>
      <c r="ATW31"/>
      <c r="ATX31"/>
      <c r="ATY31"/>
      <c r="ATZ31"/>
      <c r="AUA31"/>
      <c r="AUB31"/>
      <c r="AUC31"/>
      <c r="AUD31"/>
      <c r="AUE31"/>
      <c r="AUF31"/>
      <c r="AUG31"/>
      <c r="AUH31"/>
      <c r="AUI31"/>
      <c r="AUJ31"/>
      <c r="AUK31"/>
      <c r="AUL31"/>
      <c r="AUM31"/>
      <c r="AUN31"/>
      <c r="AUO31"/>
      <c r="AUP31"/>
      <c r="AUQ31"/>
      <c r="AUR31"/>
      <c r="AUS31"/>
      <c r="AUT31"/>
      <c r="AUU31"/>
      <c r="AUV31"/>
      <c r="AUW31"/>
      <c r="AUX31"/>
      <c r="AUY31"/>
      <c r="AUZ31"/>
      <c r="AVA31"/>
      <c r="AVB31"/>
      <c r="AVC31"/>
      <c r="AVD31"/>
      <c r="AVE31"/>
      <c r="AVF31"/>
      <c r="AVG31"/>
      <c r="AVH31"/>
      <c r="AVI31"/>
      <c r="AVJ31"/>
      <c r="AVK31"/>
      <c r="AVL31"/>
      <c r="AVM31"/>
      <c r="AVN31"/>
      <c r="AVO31"/>
      <c r="AVP31"/>
      <c r="AVQ31"/>
      <c r="AVR31"/>
      <c r="AVS31"/>
      <c r="AVT31"/>
      <c r="AVU31"/>
      <c r="AVV31"/>
      <c r="AVW31"/>
      <c r="AVX31"/>
      <c r="AVY31"/>
      <c r="AVZ31"/>
      <c r="AWA31"/>
      <c r="AWB31"/>
      <c r="AWC31"/>
      <c r="AWD31"/>
      <c r="AWE31"/>
      <c r="AWF31"/>
      <c r="AWG31"/>
      <c r="AWH31"/>
      <c r="AWI31"/>
      <c r="AWJ31"/>
      <c r="AWK31"/>
      <c r="AWL31"/>
      <c r="AWM31"/>
      <c r="AWN31"/>
      <c r="AWO31"/>
      <c r="AWP31"/>
      <c r="AWQ31"/>
      <c r="AWR31"/>
      <c r="AWS31"/>
      <c r="AWT31"/>
      <c r="AWU31"/>
      <c r="AWV31"/>
      <c r="AWW31"/>
      <c r="AWX31"/>
      <c r="AWY31"/>
      <c r="AWZ31"/>
      <c r="AXA31"/>
      <c r="AXB31"/>
      <c r="AXC31"/>
      <c r="AXD31"/>
      <c r="AXE31"/>
      <c r="AXF31"/>
      <c r="AXG31"/>
      <c r="AXH31"/>
      <c r="AXI31"/>
      <c r="AXJ31"/>
      <c r="AXK31"/>
      <c r="AXL31"/>
      <c r="AXM31"/>
      <c r="AXN31"/>
      <c r="AXO31"/>
      <c r="AXP31"/>
      <c r="AXQ31"/>
      <c r="AXR31"/>
      <c r="AXS31"/>
      <c r="AXT31"/>
      <c r="AXU31"/>
      <c r="AXV31"/>
      <c r="AXW31"/>
      <c r="AXX31"/>
      <c r="AXY31"/>
      <c r="AXZ31"/>
      <c r="AYA31"/>
      <c r="AYB31"/>
      <c r="AYC31"/>
      <c r="AYD31"/>
      <c r="AYE31"/>
      <c r="AYF31"/>
      <c r="AYG31"/>
      <c r="AYH31"/>
      <c r="AYI31"/>
      <c r="AYJ31"/>
      <c r="AYK31"/>
      <c r="AYL31"/>
      <c r="AYM31"/>
      <c r="AYN31"/>
      <c r="AYO31"/>
      <c r="AYP31"/>
      <c r="AYQ31"/>
      <c r="AYR31"/>
      <c r="AYS31"/>
      <c r="AYT31"/>
      <c r="AYU31"/>
      <c r="AYV31"/>
      <c r="AYW31"/>
      <c r="AYX31"/>
      <c r="AYY31"/>
      <c r="AYZ31"/>
      <c r="AZA31"/>
      <c r="AZB31"/>
      <c r="AZC31"/>
      <c r="AZD31"/>
      <c r="AZE31"/>
      <c r="AZF31"/>
      <c r="AZG31"/>
      <c r="AZH31"/>
      <c r="AZI31"/>
      <c r="AZJ31"/>
      <c r="AZK31"/>
      <c r="AZL31"/>
      <c r="AZM31"/>
      <c r="AZN31"/>
      <c r="AZO31"/>
      <c r="AZP31"/>
      <c r="AZQ31"/>
      <c r="AZR31"/>
      <c r="AZS31"/>
      <c r="AZT31"/>
      <c r="AZU31"/>
      <c r="AZV31"/>
      <c r="AZW31"/>
      <c r="AZX31"/>
      <c r="AZY31"/>
      <c r="AZZ31"/>
      <c r="BAA31"/>
      <c r="BAB31"/>
      <c r="BAC31"/>
      <c r="BAD31"/>
      <c r="BAE31"/>
      <c r="BAF31"/>
      <c r="BAG31"/>
      <c r="BAH31"/>
      <c r="BAI31"/>
      <c r="BAJ31"/>
      <c r="BAK31"/>
      <c r="BAL31"/>
      <c r="BAM31"/>
      <c r="BAN31"/>
      <c r="BAO31"/>
      <c r="BAP31"/>
      <c r="BAQ31"/>
      <c r="BAR31"/>
      <c r="BAS31"/>
      <c r="BAT31"/>
      <c r="BAU31"/>
      <c r="BAV31"/>
      <c r="BAW31"/>
      <c r="BAX31"/>
      <c r="BAY31"/>
      <c r="BAZ31"/>
      <c r="BBA31"/>
      <c r="BBB31"/>
      <c r="BBC31"/>
      <c r="BBD31"/>
      <c r="BBE31"/>
      <c r="BBF31"/>
      <c r="BBG31"/>
      <c r="BBH31"/>
      <c r="BBI31"/>
      <c r="BBJ31"/>
      <c r="BBK31"/>
      <c r="BBL31"/>
      <c r="BBM31"/>
      <c r="BBN31"/>
      <c r="BBO31"/>
      <c r="BBP31"/>
      <c r="BBQ31"/>
      <c r="BBR31"/>
      <c r="BBS31"/>
      <c r="BBT31"/>
      <c r="BBU31"/>
      <c r="BBV31"/>
      <c r="BBW31"/>
      <c r="BBX31"/>
      <c r="BBY31"/>
      <c r="BBZ31"/>
      <c r="BCA31"/>
      <c r="BCB31"/>
      <c r="BCC31"/>
      <c r="BCD31"/>
      <c r="BCE31"/>
      <c r="BCF31"/>
      <c r="BCG31"/>
      <c r="BCH31"/>
      <c r="BCI31"/>
      <c r="BCJ31"/>
      <c r="BCK31"/>
      <c r="BCL31"/>
      <c r="BCM31"/>
      <c r="BCN31"/>
      <c r="BCO31"/>
      <c r="BCP31"/>
      <c r="BCQ31"/>
      <c r="BCR31"/>
      <c r="BCS31"/>
      <c r="BCT31"/>
      <c r="BCU31"/>
      <c r="BCV31"/>
      <c r="BCW31"/>
      <c r="BCX31"/>
      <c r="BCY31"/>
      <c r="BCZ31"/>
      <c r="BDA31"/>
      <c r="BDB31"/>
      <c r="BDC31"/>
      <c r="BDD31"/>
      <c r="BDE31"/>
      <c r="BDF31"/>
      <c r="BDG31"/>
      <c r="BDH31"/>
      <c r="BDI31"/>
      <c r="BDJ31"/>
      <c r="BDK31"/>
      <c r="BDL31"/>
      <c r="BDM31"/>
      <c r="BDN31"/>
      <c r="BDO31"/>
      <c r="BDP31"/>
      <c r="BDQ31"/>
      <c r="BDR31"/>
      <c r="BDS31"/>
      <c r="BDT31"/>
      <c r="BDU31"/>
      <c r="BDV31"/>
      <c r="BDW31"/>
      <c r="BDX31"/>
      <c r="BDY31"/>
      <c r="BDZ31"/>
      <c r="BEA31"/>
      <c r="BEB31"/>
      <c r="BEC31"/>
      <c r="BED31"/>
      <c r="BEE31"/>
      <c r="BEF31"/>
      <c r="BEG31"/>
      <c r="BEH31"/>
      <c r="BEI31"/>
      <c r="BEJ31"/>
      <c r="BEK31"/>
      <c r="BEL31"/>
      <c r="BEM31"/>
      <c r="BEN31"/>
      <c r="BEO31"/>
      <c r="BEP31"/>
      <c r="BEQ31"/>
      <c r="BER31"/>
      <c r="BES31"/>
      <c r="BET31"/>
      <c r="BEU31"/>
      <c r="BEV31"/>
      <c r="BEW31"/>
      <c r="BEX31"/>
      <c r="BEY31"/>
      <c r="BEZ31"/>
      <c r="BFA31"/>
      <c r="BFB31"/>
      <c r="BFC31"/>
      <c r="BFD31"/>
      <c r="BFE31"/>
      <c r="BFF31"/>
      <c r="BFG31"/>
      <c r="BFH31"/>
      <c r="BFI31"/>
      <c r="BFJ31"/>
      <c r="BFK31"/>
      <c r="BFL31"/>
      <c r="BFM31"/>
      <c r="BFN31"/>
      <c r="BFO31"/>
      <c r="BFP31"/>
      <c r="BFQ31"/>
      <c r="BFR31"/>
      <c r="BFS31"/>
      <c r="BFT31"/>
      <c r="BFU31"/>
      <c r="BFV31"/>
      <c r="BFW31"/>
      <c r="BFX31"/>
      <c r="BFY31"/>
      <c r="BFZ31"/>
      <c r="BGA31"/>
      <c r="BGB31"/>
      <c r="BGC31"/>
      <c r="BGD31"/>
      <c r="BGE31"/>
      <c r="BGF31"/>
      <c r="BGG31"/>
      <c r="BGH31"/>
      <c r="BGI31"/>
      <c r="BGJ31"/>
      <c r="BGK31"/>
      <c r="BGL31"/>
      <c r="BGM31"/>
      <c r="BGN31"/>
      <c r="BGO31"/>
      <c r="BGP31"/>
      <c r="BGQ31"/>
      <c r="BGR31"/>
      <c r="BGS31"/>
      <c r="BGT31"/>
      <c r="BGU31"/>
      <c r="BGV31"/>
      <c r="BGW31"/>
      <c r="BGX31"/>
      <c r="BGY31"/>
      <c r="BGZ31"/>
      <c r="BHA31"/>
      <c r="BHB31"/>
      <c r="BHC31"/>
      <c r="BHD31"/>
      <c r="BHE31"/>
      <c r="BHF31"/>
      <c r="BHG31"/>
      <c r="BHH31"/>
      <c r="BHI31"/>
      <c r="BHJ31"/>
      <c r="BHK31"/>
      <c r="BHL31"/>
      <c r="BHM31"/>
      <c r="BHN31"/>
      <c r="BHO31"/>
      <c r="BHP31"/>
      <c r="BHQ31"/>
      <c r="BHR31"/>
      <c r="BHS31"/>
      <c r="BHT31"/>
      <c r="BHU31"/>
      <c r="BHV31"/>
      <c r="BHW31"/>
      <c r="BHX31"/>
      <c r="BHY31"/>
      <c r="BHZ31"/>
      <c r="BIA31"/>
      <c r="BIB31"/>
      <c r="BIC31"/>
      <c r="BID31"/>
      <c r="BIE31"/>
      <c r="BIF31"/>
      <c r="BIG31"/>
      <c r="BIH31"/>
      <c r="BII31"/>
      <c r="BIJ31"/>
      <c r="BIK31"/>
      <c r="BIL31"/>
      <c r="BIM31"/>
      <c r="BIN31"/>
      <c r="BIO31"/>
      <c r="BIP31"/>
      <c r="BIQ31"/>
      <c r="BIR31"/>
      <c r="BIS31"/>
      <c r="BIT31"/>
      <c r="BIU31"/>
      <c r="BIV31"/>
      <c r="BIW31"/>
      <c r="BIX31"/>
      <c r="BIY31"/>
      <c r="BIZ31"/>
      <c r="BJA31"/>
      <c r="BJB31"/>
      <c r="BJC31"/>
      <c r="BJD31"/>
      <c r="BJE31"/>
      <c r="BJF31"/>
      <c r="BJG31"/>
      <c r="BJH31"/>
      <c r="BJI31"/>
      <c r="BJJ31"/>
      <c r="BJK31"/>
      <c r="BJL31"/>
      <c r="BJM31"/>
      <c r="BJN31"/>
      <c r="BJO31"/>
      <c r="BJP31"/>
      <c r="BJQ31"/>
      <c r="BJR31"/>
      <c r="BJS31"/>
      <c r="BJT31"/>
      <c r="BJU31"/>
      <c r="BJV31"/>
      <c r="BJW31"/>
      <c r="BJX31"/>
      <c r="BJY31"/>
      <c r="BJZ31"/>
      <c r="BKA31"/>
      <c r="BKB31"/>
      <c r="BKC31"/>
      <c r="BKD31"/>
      <c r="BKE31"/>
      <c r="BKF31"/>
      <c r="BKG31"/>
      <c r="BKH31"/>
      <c r="BKI31"/>
      <c r="BKJ31"/>
      <c r="BKK31"/>
      <c r="BKL31"/>
      <c r="BKM31"/>
      <c r="BKN31"/>
      <c r="BKO31"/>
      <c r="BKP31"/>
      <c r="BKQ31"/>
      <c r="BKR31"/>
      <c r="BKS31"/>
      <c r="BKT31"/>
      <c r="BKU31"/>
      <c r="BKV31"/>
      <c r="BKW31"/>
      <c r="BKX31"/>
      <c r="BKY31"/>
      <c r="BKZ31"/>
      <c r="BLA31"/>
      <c r="BLB31"/>
      <c r="BLC31"/>
      <c r="BLD31"/>
      <c r="BLE31"/>
      <c r="BLF31"/>
      <c r="BLG31"/>
      <c r="BLH31"/>
      <c r="BLI31"/>
      <c r="BLJ31"/>
      <c r="BLK31"/>
      <c r="BLL31"/>
      <c r="BLM31"/>
      <c r="BLN31"/>
      <c r="BLO31"/>
      <c r="BLP31"/>
      <c r="BLQ31"/>
      <c r="BLR31"/>
      <c r="BLS31"/>
      <c r="BLT31"/>
      <c r="BLU31"/>
      <c r="BLV31"/>
      <c r="BLW31"/>
      <c r="BLX31"/>
      <c r="BLY31"/>
      <c r="BLZ31"/>
      <c r="BMA31"/>
      <c r="BMB31"/>
      <c r="BMC31"/>
      <c r="BMD31"/>
      <c r="BME31"/>
      <c r="BMF31"/>
      <c r="BMG31"/>
      <c r="BMH31"/>
      <c r="BMI31"/>
      <c r="BMJ31"/>
      <c r="BMK31"/>
      <c r="BML31"/>
      <c r="BMM31"/>
      <c r="BMN31"/>
      <c r="BMO31"/>
      <c r="BMP31"/>
      <c r="BMQ31"/>
      <c r="BMR31"/>
      <c r="BMS31"/>
      <c r="BMT31"/>
      <c r="BMU31"/>
      <c r="BMV31"/>
      <c r="BMW31"/>
      <c r="BMX31"/>
      <c r="BMY31"/>
      <c r="BMZ31"/>
      <c r="BNA31"/>
      <c r="BNB31"/>
      <c r="BNC31"/>
      <c r="BND31"/>
      <c r="BNE31"/>
      <c r="BNF31"/>
      <c r="BNG31"/>
      <c r="BNH31"/>
      <c r="BNI31"/>
      <c r="BNJ31"/>
      <c r="BNK31"/>
      <c r="BNL31"/>
      <c r="BNM31"/>
      <c r="BNN31"/>
      <c r="BNO31"/>
      <c r="BNP31"/>
      <c r="BNQ31"/>
      <c r="BNR31"/>
      <c r="BNS31"/>
      <c r="BNT31"/>
      <c r="BNU31"/>
      <c r="BNV31"/>
      <c r="BNW31"/>
      <c r="BNX31"/>
      <c r="BNY31"/>
      <c r="BNZ31"/>
      <c r="BOA31"/>
      <c r="BOB31"/>
      <c r="BOC31"/>
      <c r="BOD31"/>
      <c r="BOE31"/>
      <c r="BOF31"/>
      <c r="BOG31"/>
      <c r="BOH31"/>
      <c r="BOI31"/>
      <c r="BOJ31"/>
      <c r="BOK31"/>
      <c r="BOL31"/>
      <c r="BOM31"/>
      <c r="BON31"/>
      <c r="BOO31"/>
      <c r="BOP31"/>
      <c r="BOQ31"/>
      <c r="BOR31"/>
      <c r="BOS31"/>
      <c r="BOT31"/>
      <c r="BOU31"/>
      <c r="BOV31"/>
      <c r="BOW31"/>
      <c r="BOX31"/>
      <c r="BOY31"/>
      <c r="BOZ31"/>
      <c r="BPA31"/>
      <c r="BPB31"/>
      <c r="BPC31"/>
      <c r="BPD31"/>
      <c r="BPE31"/>
      <c r="BPF31"/>
      <c r="BPG31"/>
      <c r="BPH31"/>
      <c r="BPI31"/>
      <c r="BPJ31"/>
      <c r="BPK31"/>
      <c r="BPL31"/>
      <c r="BPM31"/>
      <c r="BPN31"/>
      <c r="BPO31"/>
      <c r="BPP31"/>
      <c r="BPQ31"/>
      <c r="BPR31"/>
      <c r="BPS31"/>
      <c r="BPT31"/>
      <c r="BPU31"/>
      <c r="BPV31"/>
      <c r="BPW31"/>
      <c r="BPX31"/>
      <c r="BPY31"/>
      <c r="BPZ31"/>
      <c r="BQA31"/>
      <c r="BQB31"/>
      <c r="BQC31"/>
      <c r="BQD31"/>
      <c r="BQE31"/>
      <c r="BQF31"/>
      <c r="BQG31"/>
      <c r="BQH31"/>
      <c r="BQI31"/>
      <c r="BQJ31"/>
      <c r="BQK31"/>
      <c r="BQL31"/>
      <c r="BQM31"/>
      <c r="BQN31"/>
      <c r="BQO31"/>
      <c r="BQP31"/>
      <c r="BQQ31"/>
      <c r="BQR31"/>
      <c r="BQS31"/>
      <c r="BQT31"/>
      <c r="BQU31"/>
      <c r="BQV31"/>
      <c r="BQW31"/>
      <c r="BQX31"/>
      <c r="BQY31"/>
      <c r="BQZ31"/>
      <c r="BRA31"/>
      <c r="BRB31"/>
      <c r="BRC31"/>
      <c r="BRD31"/>
      <c r="BRE31"/>
      <c r="BRF31"/>
      <c r="BRG31"/>
      <c r="BRH31"/>
      <c r="BRI31"/>
      <c r="BRJ31"/>
      <c r="BRK31"/>
      <c r="BRL31"/>
      <c r="BRM31"/>
      <c r="BRN31"/>
      <c r="BRO31"/>
      <c r="BRP31"/>
      <c r="BRQ31"/>
      <c r="BRR31"/>
      <c r="BRS31"/>
      <c r="BRT31"/>
      <c r="BRU31"/>
      <c r="BRV31"/>
      <c r="BRW31"/>
      <c r="BRX31"/>
      <c r="BRY31"/>
      <c r="BRZ31"/>
      <c r="BSA31"/>
      <c r="BSB31"/>
      <c r="BSC31"/>
      <c r="BSD31"/>
      <c r="BSE31"/>
      <c r="BSF31"/>
      <c r="BSG31"/>
      <c r="BSH31"/>
      <c r="BSI31"/>
      <c r="BSJ31"/>
      <c r="BSK31"/>
      <c r="BSL31"/>
      <c r="BSM31"/>
      <c r="BSN31"/>
      <c r="BSO31"/>
      <c r="BSP31"/>
      <c r="BSQ31"/>
      <c r="BSR31"/>
      <c r="BSS31"/>
      <c r="BST31"/>
      <c r="BSU31"/>
      <c r="BSV31"/>
      <c r="BSW31"/>
      <c r="BSX31"/>
      <c r="BSY31"/>
      <c r="BSZ31"/>
      <c r="BTA31"/>
      <c r="BTB31"/>
      <c r="BTC31"/>
      <c r="BTD31"/>
      <c r="BTE31"/>
      <c r="BTF31"/>
      <c r="BTG31"/>
      <c r="BTH31"/>
      <c r="BTI31"/>
      <c r="BTJ31"/>
      <c r="BTK31"/>
      <c r="BTL31"/>
      <c r="BTM31"/>
      <c r="BTN31"/>
      <c r="BTO31"/>
      <c r="BTP31"/>
      <c r="BTQ31"/>
      <c r="BTR31"/>
      <c r="BTS31"/>
      <c r="BTT31"/>
      <c r="BTU31"/>
      <c r="BTV31"/>
      <c r="BTW31"/>
      <c r="BTX31"/>
      <c r="BTY31"/>
      <c r="BTZ31"/>
      <c r="BUA31"/>
      <c r="BUB31"/>
      <c r="BUC31"/>
      <c r="BUD31"/>
      <c r="BUE31"/>
      <c r="BUF31"/>
      <c r="BUG31"/>
      <c r="BUH31"/>
      <c r="BUI31"/>
      <c r="BUJ31"/>
      <c r="BUK31"/>
      <c r="BUL31"/>
      <c r="BUM31"/>
      <c r="BUN31"/>
      <c r="BUO31"/>
      <c r="BUP31"/>
      <c r="BUQ31"/>
      <c r="BUR31"/>
      <c r="BUS31"/>
      <c r="BUT31"/>
      <c r="BUU31"/>
      <c r="BUV31"/>
      <c r="BUW31"/>
      <c r="BUX31"/>
      <c r="BUY31"/>
      <c r="BUZ31"/>
      <c r="BVA31"/>
      <c r="BVB31"/>
      <c r="BVC31"/>
      <c r="BVD31"/>
      <c r="BVE31"/>
      <c r="BVF31"/>
      <c r="BVG31"/>
      <c r="BVH31"/>
      <c r="BVI31"/>
      <c r="BVJ31"/>
      <c r="BVK31"/>
      <c r="BVL31"/>
      <c r="BVM31"/>
      <c r="BVN31"/>
      <c r="BVO31"/>
      <c r="BVP31"/>
      <c r="BVQ31"/>
      <c r="BVR31"/>
      <c r="BVS31"/>
      <c r="BVT31"/>
      <c r="BVU31"/>
      <c r="BVV31"/>
      <c r="BVW31"/>
      <c r="BVX31"/>
      <c r="BVY31"/>
      <c r="BVZ31"/>
      <c r="BWA31"/>
      <c r="BWB31"/>
      <c r="BWC31"/>
      <c r="BWD31"/>
      <c r="BWE31"/>
      <c r="BWF31"/>
      <c r="BWG31"/>
      <c r="BWH31"/>
      <c r="BWI31"/>
      <c r="BWJ31"/>
      <c r="BWK31"/>
      <c r="BWL31"/>
      <c r="BWM31"/>
      <c r="BWN31"/>
      <c r="BWO31"/>
      <c r="BWP31"/>
      <c r="BWQ31"/>
      <c r="BWR31"/>
      <c r="BWS31"/>
      <c r="BWT31"/>
      <c r="BWU31"/>
      <c r="BWV31"/>
      <c r="BWW31"/>
      <c r="BWX31"/>
      <c r="BWY31"/>
      <c r="BWZ31"/>
      <c r="BXA31"/>
      <c r="BXB31"/>
      <c r="BXC31"/>
      <c r="BXD31"/>
      <c r="BXE31"/>
      <c r="BXF31"/>
      <c r="BXG31"/>
      <c r="BXH31"/>
      <c r="BXI31"/>
      <c r="BXJ31"/>
      <c r="BXK31"/>
      <c r="BXL31"/>
      <c r="BXM31"/>
      <c r="BXN31"/>
      <c r="BXO31"/>
      <c r="BXP31"/>
      <c r="BXQ31"/>
      <c r="BXR31"/>
      <c r="BXS31"/>
      <c r="BXT31"/>
      <c r="BXU31"/>
      <c r="BXV31"/>
      <c r="BXW31"/>
      <c r="BXX31"/>
      <c r="BXY31"/>
      <c r="BXZ31"/>
      <c r="BYA31"/>
      <c r="BYB31"/>
      <c r="BYC31"/>
      <c r="BYD31"/>
      <c r="BYE31"/>
      <c r="BYF31"/>
      <c r="BYG31"/>
      <c r="BYH31"/>
      <c r="BYI31"/>
      <c r="BYJ31"/>
      <c r="BYK31"/>
      <c r="BYL31"/>
      <c r="BYM31"/>
      <c r="BYN31"/>
      <c r="BYO31"/>
      <c r="BYP31"/>
      <c r="BYQ31"/>
      <c r="BYR31"/>
      <c r="BYS31"/>
      <c r="BYT31"/>
      <c r="BYU31"/>
      <c r="BYV31"/>
      <c r="BYW31"/>
      <c r="BYX31"/>
      <c r="BYY31"/>
      <c r="BYZ31"/>
      <c r="BZA31"/>
      <c r="BZB31"/>
      <c r="BZC31"/>
      <c r="BZD31"/>
      <c r="BZE31"/>
      <c r="BZF31"/>
      <c r="BZG31"/>
      <c r="BZH31"/>
      <c r="BZI31"/>
      <c r="BZJ31"/>
      <c r="BZK31"/>
      <c r="BZL31"/>
      <c r="BZM31"/>
      <c r="BZN31"/>
      <c r="BZO31"/>
      <c r="BZP31"/>
      <c r="BZQ31"/>
      <c r="BZR31"/>
      <c r="BZS31"/>
      <c r="BZT31"/>
      <c r="BZU31"/>
      <c r="BZV31"/>
      <c r="BZW31"/>
      <c r="BZX31"/>
      <c r="BZY31"/>
      <c r="BZZ31"/>
      <c r="CAA31"/>
      <c r="CAB31"/>
      <c r="CAC31"/>
      <c r="CAD31"/>
      <c r="CAE31"/>
      <c r="CAF31"/>
      <c r="CAG31"/>
      <c r="CAH31"/>
      <c r="CAI31"/>
      <c r="CAJ31"/>
      <c r="CAK31"/>
      <c r="CAL31"/>
      <c r="CAM31"/>
      <c r="CAN31"/>
      <c r="CAO31"/>
      <c r="CAP31"/>
      <c r="CAQ31"/>
      <c r="CAR31"/>
      <c r="CAS31"/>
      <c r="CAT31"/>
      <c r="CAU31"/>
      <c r="CAV31"/>
      <c r="CAW31"/>
      <c r="CAX31"/>
      <c r="CAY31"/>
      <c r="CAZ31"/>
      <c r="CBA31"/>
      <c r="CBB31"/>
      <c r="CBC31"/>
      <c r="CBD31"/>
      <c r="CBE31"/>
      <c r="CBF31"/>
      <c r="CBG31"/>
      <c r="CBH31"/>
      <c r="CBI31"/>
      <c r="CBJ31"/>
      <c r="CBK31"/>
      <c r="CBL31"/>
      <c r="CBM31"/>
      <c r="CBN31"/>
      <c r="CBO31"/>
      <c r="CBP31"/>
      <c r="CBQ31"/>
      <c r="CBR31"/>
      <c r="CBS31"/>
      <c r="CBT31"/>
      <c r="CBU31"/>
      <c r="CBV31"/>
      <c r="CBW31"/>
      <c r="CBX31"/>
      <c r="CBY31"/>
      <c r="CBZ31"/>
      <c r="CCA31"/>
      <c r="CCB31"/>
      <c r="CCC31"/>
      <c r="CCD31"/>
      <c r="CCE31"/>
      <c r="CCF31"/>
      <c r="CCG31"/>
      <c r="CCH31"/>
      <c r="CCI31"/>
      <c r="CCJ31"/>
      <c r="CCK31"/>
      <c r="CCL31"/>
      <c r="CCM31"/>
      <c r="CCN31"/>
      <c r="CCO31"/>
      <c r="CCP31"/>
      <c r="CCQ31"/>
      <c r="CCR31"/>
      <c r="CCS31"/>
      <c r="CCT31"/>
      <c r="CCU31"/>
      <c r="CCV31"/>
      <c r="CCW31"/>
      <c r="CCX31"/>
      <c r="CCY31"/>
      <c r="CCZ31"/>
      <c r="CDA31"/>
      <c r="CDB31"/>
      <c r="CDC31"/>
      <c r="CDD31"/>
      <c r="CDE31"/>
      <c r="CDF31"/>
      <c r="CDG31"/>
      <c r="CDH31"/>
      <c r="CDI31"/>
      <c r="CDJ31"/>
      <c r="CDK31"/>
      <c r="CDL31"/>
      <c r="CDM31"/>
      <c r="CDN31"/>
      <c r="CDO31"/>
      <c r="CDP31"/>
      <c r="CDQ31"/>
      <c r="CDR31"/>
      <c r="CDS31"/>
      <c r="CDT31"/>
      <c r="CDU31"/>
      <c r="CDV31"/>
      <c r="CDW31"/>
      <c r="CDX31"/>
      <c r="CDY31"/>
      <c r="CDZ31"/>
      <c r="CEA31"/>
      <c r="CEB31"/>
      <c r="CEC31"/>
      <c r="CED31"/>
      <c r="CEE31"/>
      <c r="CEF31"/>
      <c r="CEG31"/>
      <c r="CEH31"/>
      <c r="CEI31"/>
      <c r="CEJ31"/>
      <c r="CEK31"/>
      <c r="CEL31"/>
      <c r="CEM31"/>
      <c r="CEN31"/>
      <c r="CEO31"/>
      <c r="CEP31"/>
      <c r="CEQ31"/>
      <c r="CER31"/>
      <c r="CES31"/>
      <c r="CET31"/>
      <c r="CEU31"/>
      <c r="CEV31"/>
      <c r="CEW31"/>
      <c r="CEX31"/>
      <c r="CEY31"/>
      <c r="CEZ31"/>
      <c r="CFA31"/>
      <c r="CFB31"/>
      <c r="CFC31"/>
      <c r="CFD31"/>
      <c r="CFE31"/>
      <c r="CFF31"/>
      <c r="CFG31"/>
      <c r="CFH31"/>
      <c r="CFI31"/>
      <c r="CFJ31"/>
      <c r="CFK31"/>
      <c r="CFL31"/>
      <c r="CFM31"/>
      <c r="CFN31"/>
      <c r="CFO31"/>
      <c r="CFP31"/>
      <c r="CFQ31"/>
      <c r="CFR31"/>
      <c r="CFS31"/>
      <c r="CFT31"/>
      <c r="CFU31"/>
      <c r="CFV31"/>
      <c r="CFW31"/>
      <c r="CFX31"/>
      <c r="CFY31"/>
      <c r="CFZ31"/>
      <c r="CGA31"/>
      <c r="CGB31"/>
      <c r="CGC31"/>
      <c r="CGD31"/>
      <c r="CGE31"/>
      <c r="CGF31"/>
      <c r="CGG31"/>
      <c r="CGH31"/>
      <c r="CGI31"/>
      <c r="CGJ31"/>
      <c r="CGK31"/>
      <c r="CGL31"/>
      <c r="CGM31"/>
      <c r="CGN31"/>
      <c r="CGO31"/>
      <c r="CGP31"/>
      <c r="CGQ31"/>
      <c r="CGR31"/>
      <c r="CGS31"/>
      <c r="CGT31"/>
      <c r="CGU31"/>
      <c r="CGV31"/>
      <c r="CGW31"/>
      <c r="CGX31"/>
      <c r="CGY31"/>
      <c r="CGZ31"/>
      <c r="CHA31"/>
      <c r="CHB31"/>
      <c r="CHC31"/>
      <c r="CHD31"/>
      <c r="CHE31"/>
      <c r="CHF31"/>
      <c r="CHG31"/>
      <c r="CHH31"/>
      <c r="CHI31"/>
      <c r="CHJ31"/>
      <c r="CHK31"/>
      <c r="CHL31"/>
      <c r="CHM31"/>
      <c r="CHN31"/>
      <c r="CHO31"/>
      <c r="CHP31"/>
      <c r="CHQ31"/>
      <c r="CHR31"/>
      <c r="CHS31"/>
      <c r="CHT31"/>
      <c r="CHU31"/>
      <c r="CHV31"/>
      <c r="CHW31"/>
      <c r="CHX31"/>
      <c r="CHY31"/>
      <c r="CHZ31"/>
      <c r="CIA31"/>
      <c r="CIB31"/>
      <c r="CIC31"/>
      <c r="CID31"/>
      <c r="CIE31"/>
      <c r="CIF31"/>
      <c r="CIG31"/>
      <c r="CIH31"/>
      <c r="CII31"/>
      <c r="CIJ31"/>
      <c r="CIK31"/>
      <c r="CIL31"/>
      <c r="CIM31"/>
      <c r="CIN31"/>
      <c r="CIO31"/>
      <c r="CIP31"/>
      <c r="CIQ31"/>
      <c r="CIR31"/>
      <c r="CIS31"/>
      <c r="CIT31"/>
      <c r="CIU31"/>
      <c r="CIV31"/>
      <c r="CIW31"/>
      <c r="CIX31"/>
      <c r="CIY31"/>
      <c r="CIZ31"/>
      <c r="CJA31"/>
      <c r="CJB31"/>
      <c r="CJC31"/>
      <c r="CJD31"/>
      <c r="CJE31"/>
      <c r="CJF31"/>
      <c r="CJG31"/>
      <c r="CJH31"/>
      <c r="CJI31"/>
      <c r="CJJ31"/>
      <c r="CJK31"/>
      <c r="CJL31"/>
      <c r="CJM31"/>
      <c r="CJN31"/>
      <c r="CJO31"/>
      <c r="CJP31"/>
      <c r="CJQ31"/>
      <c r="CJR31"/>
      <c r="CJS31"/>
      <c r="CJT31"/>
      <c r="CJU31"/>
      <c r="CJV31"/>
      <c r="CJW31"/>
      <c r="CJX31"/>
      <c r="CJY31"/>
      <c r="CJZ31"/>
      <c r="CKA31"/>
      <c r="CKB31"/>
      <c r="CKC31"/>
      <c r="CKD31"/>
      <c r="CKE31"/>
      <c r="CKF31"/>
      <c r="CKG31"/>
      <c r="CKH31"/>
      <c r="CKI31"/>
      <c r="CKJ31"/>
      <c r="CKK31"/>
      <c r="CKL31"/>
      <c r="CKM31"/>
      <c r="CKN31"/>
      <c r="CKO31"/>
      <c r="CKP31"/>
      <c r="CKQ31"/>
      <c r="CKR31"/>
      <c r="CKS31"/>
      <c r="CKT31"/>
      <c r="CKU31"/>
      <c r="CKV31"/>
      <c r="CKW31"/>
      <c r="CKX31"/>
      <c r="CKY31"/>
      <c r="CKZ31"/>
      <c r="CLA31"/>
      <c r="CLB31"/>
      <c r="CLC31"/>
      <c r="CLD31"/>
      <c r="CLE31"/>
      <c r="CLF31"/>
      <c r="CLG31"/>
      <c r="CLH31"/>
      <c r="CLI31"/>
      <c r="CLJ31"/>
      <c r="CLK31"/>
      <c r="CLL31"/>
      <c r="CLM31"/>
      <c r="CLN31"/>
      <c r="CLO31"/>
      <c r="CLP31"/>
      <c r="CLQ31"/>
      <c r="CLR31"/>
      <c r="CLS31"/>
      <c r="CLT31"/>
      <c r="CLU31"/>
      <c r="CLV31"/>
      <c r="CLW31"/>
      <c r="CLX31"/>
      <c r="CLY31"/>
      <c r="CLZ31"/>
      <c r="CMA31"/>
      <c r="CMB31"/>
      <c r="CMC31"/>
      <c r="CMD31"/>
      <c r="CME31"/>
      <c r="CMF31"/>
      <c r="CMG31"/>
      <c r="CMH31"/>
      <c r="CMI31"/>
      <c r="CMJ31"/>
      <c r="CMK31"/>
      <c r="CML31"/>
      <c r="CMM31"/>
      <c r="CMN31"/>
      <c r="CMO31"/>
      <c r="CMP31"/>
      <c r="CMQ31"/>
      <c r="CMR31"/>
      <c r="CMS31"/>
      <c r="CMT31"/>
      <c r="CMU31"/>
      <c r="CMV31"/>
      <c r="CMW31"/>
      <c r="CMX31"/>
      <c r="CMY31"/>
      <c r="CMZ31"/>
      <c r="CNA31"/>
      <c r="CNB31"/>
      <c r="CNC31"/>
      <c r="CND31"/>
      <c r="CNE31"/>
      <c r="CNF31"/>
      <c r="CNG31"/>
      <c r="CNH31"/>
      <c r="CNI31"/>
      <c r="CNJ31"/>
      <c r="CNK31"/>
      <c r="CNL31"/>
      <c r="CNM31"/>
      <c r="CNN31"/>
      <c r="CNO31"/>
      <c r="CNP31"/>
      <c r="CNQ31"/>
      <c r="CNR31"/>
      <c r="CNS31"/>
      <c r="CNT31"/>
      <c r="CNU31"/>
      <c r="CNV31"/>
      <c r="CNW31"/>
      <c r="CNX31"/>
      <c r="CNY31"/>
      <c r="CNZ31"/>
      <c r="COA31"/>
      <c r="COB31"/>
      <c r="COC31"/>
      <c r="COD31"/>
      <c r="COE31"/>
      <c r="COF31"/>
      <c r="COG31"/>
      <c r="COH31"/>
      <c r="COI31"/>
      <c r="COJ31"/>
      <c r="COK31"/>
      <c r="COL31"/>
      <c r="COM31"/>
      <c r="CON31"/>
      <c r="COO31"/>
      <c r="COP31"/>
      <c r="COQ31"/>
      <c r="COR31"/>
      <c r="COS31"/>
      <c r="COT31"/>
      <c r="COU31"/>
      <c r="COV31"/>
      <c r="COW31"/>
      <c r="COX31"/>
      <c r="COY31"/>
      <c r="COZ31"/>
      <c r="CPA31"/>
      <c r="CPB31"/>
      <c r="CPC31"/>
      <c r="CPD31"/>
      <c r="CPE31"/>
      <c r="CPF31"/>
      <c r="CPG31"/>
      <c r="CPH31"/>
      <c r="CPI31"/>
      <c r="CPJ31"/>
      <c r="CPK31"/>
      <c r="CPL31"/>
      <c r="CPM31"/>
      <c r="CPN31"/>
      <c r="CPO31"/>
      <c r="CPP31"/>
      <c r="CPQ31"/>
      <c r="CPR31"/>
      <c r="CPS31"/>
      <c r="CPT31"/>
      <c r="CPU31"/>
      <c r="CPV31"/>
      <c r="CPW31"/>
      <c r="CPX31"/>
      <c r="CPY31"/>
      <c r="CPZ31"/>
      <c r="CQA31"/>
      <c r="CQB31"/>
      <c r="CQC31"/>
      <c r="CQD31"/>
      <c r="CQE31"/>
      <c r="CQF31"/>
      <c r="CQG31"/>
      <c r="CQH31"/>
      <c r="CQI31"/>
      <c r="CQJ31"/>
      <c r="CQK31"/>
      <c r="CQL31"/>
      <c r="CQM31"/>
    </row>
    <row r="32" spans="1:2483">
      <c r="A32" s="3">
        <v>97917117</v>
      </c>
      <c r="B32" s="3" t="s">
        <v>8</v>
      </c>
      <c r="C32" s="3" t="s">
        <v>16</v>
      </c>
      <c r="D32" s="3">
        <v>1.33197755100406E+17</v>
      </c>
      <c r="E32" s="4">
        <v>44959.401736111111</v>
      </c>
      <c r="F32" s="3" t="s">
        <v>10</v>
      </c>
      <c r="G32" s="3">
        <v>80010922001</v>
      </c>
      <c r="H32" s="3" t="s">
        <v>20</v>
      </c>
      <c r="I32" s="4">
        <v>44959.401736111111</v>
      </c>
      <c r="J32" s="3" t="str">
        <f t="shared" si="5"/>
        <v>报警</v>
      </c>
      <c r="K32" s="3" t="str">
        <f t="shared" si="1"/>
        <v>开始</v>
      </c>
      <c r="L32" t="str">
        <f t="shared" si="2"/>
        <v/>
      </c>
      <c r="M32" s="5">
        <f t="shared" si="3"/>
        <v>0.50000000162981451</v>
      </c>
      <c r="N32" s="3">
        <f t="shared" si="4"/>
        <v>5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</row>
    <row r="33" spans="1:2483">
      <c r="A33" s="3">
        <v>97917213</v>
      </c>
      <c r="B33" s="3" t="s">
        <v>8</v>
      </c>
      <c r="C33" s="3" t="s">
        <v>16</v>
      </c>
      <c r="D33" s="3">
        <v>1.3319775540478301E+17</v>
      </c>
      <c r="E33" s="4">
        <v>44959.402083333334</v>
      </c>
      <c r="F33" s="3" t="s">
        <v>10</v>
      </c>
      <c r="G33" s="3">
        <v>1</v>
      </c>
      <c r="H33" s="3" t="s">
        <v>15</v>
      </c>
      <c r="I33" s="4">
        <v>44959.402083333334</v>
      </c>
      <c r="J33" s="3" t="str">
        <f t="shared" si="5"/>
        <v>运行</v>
      </c>
      <c r="K33" s="3" t="str">
        <f t="shared" si="1"/>
        <v/>
      </c>
      <c r="L33" t="str">
        <f t="shared" si="2"/>
        <v>结束</v>
      </c>
      <c r="M33" s="5">
        <f t="shared" si="3"/>
        <v>0</v>
      </c>
      <c r="N33" s="3">
        <f t="shared" si="4"/>
        <v>5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</row>
    <row r="34" spans="1:2483">
      <c r="A34" s="3">
        <v>97917325</v>
      </c>
      <c r="B34" s="3" t="s">
        <v>8</v>
      </c>
      <c r="C34" s="3" t="s">
        <v>16</v>
      </c>
      <c r="D34" s="3">
        <v>1.33197755801722E+17</v>
      </c>
      <c r="E34" s="4">
        <v>44959.402546296296</v>
      </c>
      <c r="F34" s="3" t="s">
        <v>10</v>
      </c>
      <c r="G34" s="3">
        <v>80010922002</v>
      </c>
      <c r="H34" s="3" t="s">
        <v>23</v>
      </c>
      <c r="I34" s="4">
        <v>44959.402546296296</v>
      </c>
      <c r="J34" s="3" t="str">
        <f t="shared" si="5"/>
        <v>报警</v>
      </c>
      <c r="K34" s="3" t="str">
        <f t="shared" si="1"/>
        <v>开始</v>
      </c>
      <c r="L34" t="str">
        <f t="shared" si="2"/>
        <v/>
      </c>
      <c r="M34" s="5">
        <f t="shared" si="3"/>
        <v>0.11666666250675917</v>
      </c>
      <c r="N34" s="3">
        <f t="shared" si="4"/>
        <v>5</v>
      </c>
    </row>
    <row r="35" spans="1:2483">
      <c r="A35" s="3">
        <v>97917344</v>
      </c>
      <c r="B35" s="3" t="s">
        <v>8</v>
      </c>
      <c r="C35" s="3" t="s">
        <v>16</v>
      </c>
      <c r="D35" s="3">
        <v>1.3319775587957299E+17</v>
      </c>
      <c r="E35" s="4">
        <v>44959.402627314812</v>
      </c>
      <c r="F35" s="3" t="s">
        <v>10</v>
      </c>
      <c r="G35" s="3">
        <v>1</v>
      </c>
      <c r="H35" s="3" t="s">
        <v>15</v>
      </c>
      <c r="I35" s="4">
        <v>44959.402627314812</v>
      </c>
      <c r="J35" s="3" t="str">
        <f t="shared" si="5"/>
        <v>运行</v>
      </c>
      <c r="K35" s="3" t="str">
        <f t="shared" si="1"/>
        <v/>
      </c>
      <c r="L35" t="str">
        <f t="shared" si="2"/>
        <v>结束</v>
      </c>
      <c r="M35" s="5">
        <f t="shared" si="3"/>
        <v>0</v>
      </c>
      <c r="N35" s="3">
        <f t="shared" si="4"/>
        <v>5</v>
      </c>
    </row>
    <row r="36" spans="1:2483">
      <c r="A36" s="3">
        <v>97917455</v>
      </c>
      <c r="B36" s="3" t="s">
        <v>8</v>
      </c>
      <c r="C36" s="3" t="s">
        <v>16</v>
      </c>
      <c r="D36" s="3">
        <v>1.3319775619917901E+17</v>
      </c>
      <c r="E36" s="4">
        <v>44959.402997685182</v>
      </c>
      <c r="F36" s="3" t="s">
        <v>10</v>
      </c>
      <c r="G36" s="3">
        <v>60070922002</v>
      </c>
      <c r="H36" s="3" t="s">
        <v>11</v>
      </c>
      <c r="I36" s="4">
        <v>44959.402997685182</v>
      </c>
      <c r="J36" s="3" t="str">
        <f t="shared" si="5"/>
        <v>报警</v>
      </c>
      <c r="K36" s="3" t="str">
        <f t="shared" si="1"/>
        <v>开始</v>
      </c>
      <c r="L36" t="str">
        <f t="shared" si="2"/>
        <v/>
      </c>
      <c r="M36" s="5">
        <f t="shared" si="3"/>
        <v>1.2666666693985462</v>
      </c>
      <c r="N36" s="3">
        <f t="shared" si="4"/>
        <v>5</v>
      </c>
    </row>
    <row r="37" spans="1:2483">
      <c r="A37" s="3">
        <v>97917613</v>
      </c>
      <c r="B37" s="3" t="s">
        <v>8</v>
      </c>
      <c r="C37" s="3" t="s">
        <v>16</v>
      </c>
      <c r="D37" s="3">
        <v>1.33197756959866E+17</v>
      </c>
      <c r="E37" s="4">
        <v>44959.403877314813</v>
      </c>
      <c r="F37" s="3" t="s">
        <v>10</v>
      </c>
      <c r="G37" s="3">
        <v>1</v>
      </c>
      <c r="H37" s="3" t="s">
        <v>15</v>
      </c>
      <c r="I37" s="4">
        <v>44959.403877314813</v>
      </c>
      <c r="J37" s="3" t="str">
        <f t="shared" si="5"/>
        <v>运行</v>
      </c>
      <c r="K37" s="3" t="str">
        <f t="shared" si="1"/>
        <v/>
      </c>
      <c r="L37" t="str">
        <f t="shared" si="2"/>
        <v>结束</v>
      </c>
      <c r="M37" s="5">
        <f t="shared" si="3"/>
        <v>0</v>
      </c>
      <c r="N37" s="3">
        <f t="shared" si="4"/>
        <v>5</v>
      </c>
    </row>
    <row r="38" spans="1:2483">
      <c r="A38" s="3">
        <v>97917656</v>
      </c>
      <c r="B38" s="3" t="s">
        <v>8</v>
      </c>
      <c r="C38" s="3" t="s">
        <v>16</v>
      </c>
      <c r="D38" s="3">
        <v>1.33197757213388E+17</v>
      </c>
      <c r="E38" s="4">
        <v>44959.404178240744</v>
      </c>
      <c r="F38" s="3" t="s">
        <v>10</v>
      </c>
      <c r="G38" s="3">
        <v>80010922002</v>
      </c>
      <c r="H38" s="3" t="s">
        <v>23</v>
      </c>
      <c r="I38" s="4">
        <v>44959.404178240744</v>
      </c>
      <c r="J38" s="3" t="str">
        <f t="shared" si="5"/>
        <v>报警</v>
      </c>
      <c r="K38" s="3" t="str">
        <f t="shared" si="1"/>
        <v>开始</v>
      </c>
      <c r="L38" t="str">
        <f t="shared" si="2"/>
        <v/>
      </c>
      <c r="M38" s="5">
        <f t="shared" si="3"/>
        <v>0.18333332380279899</v>
      </c>
      <c r="N38" s="3">
        <f t="shared" si="4"/>
        <v>5</v>
      </c>
    </row>
    <row r="39" spans="1:2483">
      <c r="A39" s="3">
        <v>97917680</v>
      </c>
      <c r="B39" s="3" t="s">
        <v>8</v>
      </c>
      <c r="C39" s="3" t="s">
        <v>16</v>
      </c>
      <c r="D39" s="3">
        <v>1.33197757327682E+17</v>
      </c>
      <c r="E39" s="4">
        <v>44959.404305555552</v>
      </c>
      <c r="F39" s="3" t="s">
        <v>10</v>
      </c>
      <c r="G39" s="3">
        <v>1</v>
      </c>
      <c r="H39" s="3" t="s">
        <v>15</v>
      </c>
      <c r="I39" s="4">
        <v>44959.404305555552</v>
      </c>
      <c r="J39" s="3" t="str">
        <f t="shared" si="5"/>
        <v>运行</v>
      </c>
      <c r="K39" s="3" t="str">
        <f t="shared" si="1"/>
        <v/>
      </c>
      <c r="L39" t="str">
        <f t="shared" si="2"/>
        <v>结束</v>
      </c>
      <c r="M39" s="5">
        <f t="shared" si="3"/>
        <v>0</v>
      </c>
      <c r="N39" s="3">
        <f t="shared" si="4"/>
        <v>5</v>
      </c>
    </row>
    <row r="40" spans="1:2483">
      <c r="A40" s="3">
        <v>97917707</v>
      </c>
      <c r="B40" s="3" t="s">
        <v>8</v>
      </c>
      <c r="C40" s="3" t="s">
        <v>16</v>
      </c>
      <c r="D40" s="3">
        <v>1.3319775744083E+17</v>
      </c>
      <c r="E40" s="4">
        <v>44959.404444444444</v>
      </c>
      <c r="F40" s="3" t="s">
        <v>10</v>
      </c>
      <c r="G40" s="3">
        <v>50010922019</v>
      </c>
      <c r="H40" s="3" t="s">
        <v>17</v>
      </c>
      <c r="I40" s="4">
        <v>44959.404444444444</v>
      </c>
      <c r="J40" s="3" t="str">
        <f t="shared" si="5"/>
        <v>报警</v>
      </c>
      <c r="K40" s="3" t="str">
        <f t="shared" si="1"/>
        <v>开始</v>
      </c>
      <c r="L40" t="str">
        <f t="shared" si="2"/>
        <v/>
      </c>
      <c r="M40" s="5">
        <f t="shared" si="3"/>
        <v>0.24999999557621777</v>
      </c>
      <c r="N40" s="3">
        <f t="shared" si="4"/>
        <v>5</v>
      </c>
    </row>
    <row r="41" spans="1:2483">
      <c r="A41" s="3">
        <v>97917740</v>
      </c>
      <c r="B41" s="3" t="s">
        <v>8</v>
      </c>
      <c r="C41" s="3" t="s">
        <v>16</v>
      </c>
      <c r="D41" s="3">
        <v>1.3319775759605501E+17</v>
      </c>
      <c r="E41" s="4">
        <v>44959.404618055552</v>
      </c>
      <c r="F41" s="3" t="s">
        <v>10</v>
      </c>
      <c r="G41" s="3">
        <v>1</v>
      </c>
      <c r="H41" s="3" t="s">
        <v>15</v>
      </c>
      <c r="I41" s="4">
        <v>44959.404618055552</v>
      </c>
      <c r="J41" s="3" t="str">
        <f t="shared" si="5"/>
        <v>运行</v>
      </c>
      <c r="K41" s="3" t="str">
        <f t="shared" si="1"/>
        <v/>
      </c>
      <c r="L41" t="str">
        <f t="shared" si="2"/>
        <v>结束</v>
      </c>
      <c r="M41" s="5">
        <f t="shared" si="3"/>
        <v>0</v>
      </c>
      <c r="N41" s="3">
        <f t="shared" si="4"/>
        <v>5</v>
      </c>
    </row>
    <row r="42" spans="1:2483">
      <c r="A42" s="3">
        <v>97917756</v>
      </c>
      <c r="B42" s="3" t="s">
        <v>8</v>
      </c>
      <c r="C42" s="3" t="s">
        <v>16</v>
      </c>
      <c r="D42" s="3">
        <v>1.3319775768387E+17</v>
      </c>
      <c r="E42" s="4">
        <v>44959.404722222222</v>
      </c>
      <c r="F42" s="3" t="s">
        <v>10</v>
      </c>
      <c r="G42" s="3">
        <v>3</v>
      </c>
      <c r="H42" s="3" t="s">
        <v>14</v>
      </c>
      <c r="I42" s="4">
        <v>44959.404722222222</v>
      </c>
      <c r="J42" s="3" t="str">
        <f t="shared" si="5"/>
        <v>改！</v>
      </c>
      <c r="K42" s="3" t="str">
        <f t="shared" si="1"/>
        <v>开始</v>
      </c>
      <c r="L42" t="str">
        <f t="shared" si="2"/>
        <v/>
      </c>
      <c r="M42" s="5">
        <f t="shared" si="3"/>
        <v>2.0333333371672779</v>
      </c>
      <c r="N42" s="3">
        <f t="shared" si="4"/>
        <v>5</v>
      </c>
    </row>
    <row r="43" spans="1:2483">
      <c r="A43" s="3">
        <v>97917996</v>
      </c>
      <c r="B43" s="3" t="s">
        <v>8</v>
      </c>
      <c r="C43" s="3" t="s">
        <v>16</v>
      </c>
      <c r="D43" s="3">
        <v>1.33197758906422E+17</v>
      </c>
      <c r="E43" s="4">
        <v>44959.406134259261</v>
      </c>
      <c r="F43" s="3" t="s">
        <v>10</v>
      </c>
      <c r="G43" s="3">
        <v>1</v>
      </c>
      <c r="H43" s="3" t="s">
        <v>15</v>
      </c>
      <c r="I43" s="4">
        <v>44959.406134259261</v>
      </c>
      <c r="J43" s="3" t="str">
        <f t="shared" si="5"/>
        <v>运行</v>
      </c>
      <c r="K43" s="3" t="str">
        <f t="shared" si="1"/>
        <v/>
      </c>
      <c r="L43" t="str">
        <f t="shared" si="2"/>
        <v>结束</v>
      </c>
      <c r="M43" s="5">
        <f t="shared" si="3"/>
        <v>0</v>
      </c>
      <c r="N43" s="3">
        <f t="shared" si="4"/>
        <v>5</v>
      </c>
    </row>
    <row r="44" spans="1:2483">
      <c r="A44" s="3">
        <v>97918023</v>
      </c>
      <c r="B44" s="3" t="s">
        <v>8</v>
      </c>
      <c r="C44" s="3" t="s">
        <v>16</v>
      </c>
      <c r="D44" s="3">
        <v>1.33197759040354E+17</v>
      </c>
      <c r="E44" s="4">
        <v>44959.4062962963</v>
      </c>
      <c r="F44" s="3" t="s">
        <v>10</v>
      </c>
      <c r="G44" s="3">
        <v>3</v>
      </c>
      <c r="H44" s="3" t="s">
        <v>14</v>
      </c>
      <c r="I44" s="4">
        <v>44959.4062962963</v>
      </c>
      <c r="J44" s="3" t="str">
        <f t="shared" si="5"/>
        <v>改！</v>
      </c>
      <c r="K44" s="3" t="str">
        <f t="shared" si="1"/>
        <v>开始</v>
      </c>
      <c r="L44" t="str">
        <f t="shared" si="2"/>
        <v/>
      </c>
      <c r="M44" s="5">
        <f t="shared" si="3"/>
        <v>0.53333333227783442</v>
      </c>
      <c r="N44" s="3">
        <f t="shared" si="4"/>
        <v>5</v>
      </c>
    </row>
    <row r="45" spans="1:2483">
      <c r="A45" s="3">
        <v>97918075</v>
      </c>
      <c r="B45" s="3" t="s">
        <v>8</v>
      </c>
      <c r="C45" s="3" t="s">
        <v>16</v>
      </c>
      <c r="D45" s="3">
        <v>1.33197759365674E+17</v>
      </c>
      <c r="E45" s="4">
        <v>44959.406666666669</v>
      </c>
      <c r="F45" s="3" t="s">
        <v>10</v>
      </c>
      <c r="G45" s="3">
        <v>1</v>
      </c>
      <c r="H45" s="3" t="s">
        <v>15</v>
      </c>
      <c r="I45" s="4">
        <v>44959.406666666669</v>
      </c>
      <c r="J45" s="3" t="str">
        <f t="shared" ref="J45:J77" si="6">RIGHT(H45,2)</f>
        <v>运行</v>
      </c>
      <c r="K45" s="3" t="str">
        <f t="shared" si="1"/>
        <v/>
      </c>
      <c r="L45" t="str">
        <f t="shared" si="2"/>
        <v>结束</v>
      </c>
      <c r="M45" s="5">
        <f t="shared" si="3"/>
        <v>0</v>
      </c>
      <c r="N45" s="3">
        <f t="shared" si="4"/>
        <v>5</v>
      </c>
    </row>
    <row r="46" spans="1:2483">
      <c r="A46" s="3">
        <v>97918081</v>
      </c>
      <c r="B46" s="3" t="s">
        <v>8</v>
      </c>
      <c r="C46" s="3" t="s">
        <v>16</v>
      </c>
      <c r="D46" s="3">
        <v>1.33197759406974E+17</v>
      </c>
      <c r="E46" s="4">
        <v>44959.406712962962</v>
      </c>
      <c r="F46" s="3" t="s">
        <v>10</v>
      </c>
      <c r="G46" s="3">
        <v>60070922002</v>
      </c>
      <c r="H46" s="3" t="s">
        <v>11</v>
      </c>
      <c r="I46" s="4">
        <v>44959.406712962962</v>
      </c>
      <c r="J46" s="3" t="str">
        <f t="shared" si="6"/>
        <v>报警</v>
      </c>
      <c r="K46" s="3" t="str">
        <f t="shared" si="1"/>
        <v>开始</v>
      </c>
      <c r="L46" t="str">
        <f t="shared" si="2"/>
        <v/>
      </c>
      <c r="M46" s="5">
        <f t="shared" si="3"/>
        <v>0.41666666977107525</v>
      </c>
      <c r="N46" s="3">
        <f t="shared" si="4"/>
        <v>5</v>
      </c>
    </row>
    <row r="47" spans="1:2483">
      <c r="A47" s="3">
        <v>97918141</v>
      </c>
      <c r="B47" s="3" t="s">
        <v>8</v>
      </c>
      <c r="C47" s="3" t="s">
        <v>16</v>
      </c>
      <c r="D47" s="3">
        <v>1.33197759654442E+17</v>
      </c>
      <c r="E47" s="4">
        <v>44959.407002314816</v>
      </c>
      <c r="F47" s="3" t="s">
        <v>10</v>
      </c>
      <c r="G47" s="3">
        <v>1</v>
      </c>
      <c r="H47" s="3" t="s">
        <v>15</v>
      </c>
      <c r="I47" s="4">
        <v>44959.407002314816</v>
      </c>
      <c r="J47" s="3" t="str">
        <f t="shared" si="6"/>
        <v>运行</v>
      </c>
      <c r="K47" s="3" t="str">
        <f t="shared" si="1"/>
        <v/>
      </c>
      <c r="L47" t="str">
        <f t="shared" si="2"/>
        <v>结束</v>
      </c>
      <c r="M47" s="5">
        <f t="shared" si="3"/>
        <v>0</v>
      </c>
      <c r="N47" s="3">
        <f t="shared" si="4"/>
        <v>5</v>
      </c>
    </row>
    <row r="48" spans="1:2483">
      <c r="A48" s="3">
        <v>97918142</v>
      </c>
      <c r="B48" s="3" t="s">
        <v>8</v>
      </c>
      <c r="C48" s="3" t="s">
        <v>16</v>
      </c>
      <c r="D48" s="3">
        <v>1.3319775967040899E+17</v>
      </c>
      <c r="E48" s="4">
        <v>44959.407025462962</v>
      </c>
      <c r="F48" s="3" t="s">
        <v>10</v>
      </c>
      <c r="G48" s="3">
        <v>60070922002</v>
      </c>
      <c r="H48" s="3" t="s">
        <v>11</v>
      </c>
      <c r="I48" s="4">
        <v>44959.407025462962</v>
      </c>
      <c r="J48" s="3" t="str">
        <f t="shared" si="6"/>
        <v>报警</v>
      </c>
      <c r="K48" s="3" t="str">
        <f t="shared" si="1"/>
        <v>开始</v>
      </c>
      <c r="L48" t="str">
        <f t="shared" si="2"/>
        <v/>
      </c>
      <c r="M48" s="5">
        <f t="shared" si="3"/>
        <v>0.20000000484287739</v>
      </c>
      <c r="N48" s="3">
        <f t="shared" si="4"/>
        <v>5</v>
      </c>
    </row>
    <row r="49" spans="1:14">
      <c r="A49" s="3">
        <v>97918176</v>
      </c>
      <c r="B49" s="3" t="s">
        <v>8</v>
      </c>
      <c r="C49" s="3" t="s">
        <v>16</v>
      </c>
      <c r="D49" s="3">
        <v>1.3319775979980301E+17</v>
      </c>
      <c r="E49" s="4">
        <v>44959.407164351855</v>
      </c>
      <c r="F49" s="3" t="s">
        <v>10</v>
      </c>
      <c r="G49" s="3">
        <v>1</v>
      </c>
      <c r="H49" s="3" t="s">
        <v>15</v>
      </c>
      <c r="I49" s="4">
        <v>44959.407164351855</v>
      </c>
      <c r="J49" s="3" t="str">
        <f t="shared" si="6"/>
        <v>运行</v>
      </c>
      <c r="K49" s="3" t="str">
        <f t="shared" si="1"/>
        <v/>
      </c>
      <c r="L49" t="str">
        <f t="shared" si="2"/>
        <v>结束</v>
      </c>
      <c r="M49" s="5">
        <f t="shared" si="3"/>
        <v>0</v>
      </c>
      <c r="N49" s="3">
        <f t="shared" si="4"/>
        <v>5</v>
      </c>
    </row>
    <row r="50" spans="1:14">
      <c r="A50" s="3">
        <v>97918178</v>
      </c>
      <c r="B50" s="3" t="s">
        <v>8</v>
      </c>
      <c r="C50" s="3" t="s">
        <v>16</v>
      </c>
      <c r="D50" s="3">
        <v>1.33197759836186E+17</v>
      </c>
      <c r="E50" s="4">
        <v>44959.407210648147</v>
      </c>
      <c r="F50" s="3" t="s">
        <v>10</v>
      </c>
      <c r="G50" s="3">
        <v>60070922002</v>
      </c>
      <c r="H50" s="3" t="s">
        <v>11</v>
      </c>
      <c r="I50" s="4">
        <v>44959.407210648147</v>
      </c>
      <c r="J50" s="3" t="str">
        <f t="shared" si="6"/>
        <v>报警</v>
      </c>
      <c r="K50" s="3" t="str">
        <f t="shared" si="1"/>
        <v>开始</v>
      </c>
      <c r="L50" t="str">
        <f t="shared" si="2"/>
        <v/>
      </c>
      <c r="M50" s="5">
        <f t="shared" si="3"/>
        <v>0.11666667298413813</v>
      </c>
      <c r="N50" s="3">
        <f t="shared" si="4"/>
        <v>5</v>
      </c>
    </row>
    <row r="51" spans="1:14">
      <c r="A51" s="3">
        <v>97918207</v>
      </c>
      <c r="B51" s="3" t="s">
        <v>8</v>
      </c>
      <c r="C51" s="3" t="s">
        <v>16</v>
      </c>
      <c r="D51" s="3">
        <v>1.3319775990338701E+17</v>
      </c>
      <c r="E51" s="4">
        <v>44959.40729166667</v>
      </c>
      <c r="F51" s="3" t="s">
        <v>10</v>
      </c>
      <c r="G51" s="3">
        <v>1</v>
      </c>
      <c r="H51" s="3" t="s">
        <v>15</v>
      </c>
      <c r="I51" s="4">
        <v>44959.40729166667</v>
      </c>
      <c r="J51" s="3" t="str">
        <f t="shared" si="6"/>
        <v>运行</v>
      </c>
      <c r="K51" s="3" t="str">
        <f t="shared" si="1"/>
        <v/>
      </c>
      <c r="L51" t="str">
        <f t="shared" si="2"/>
        <v>结束</v>
      </c>
      <c r="M51" s="5">
        <f t="shared" si="3"/>
        <v>0</v>
      </c>
      <c r="N51" s="3">
        <f t="shared" si="4"/>
        <v>5</v>
      </c>
    </row>
    <row r="52" spans="1:14">
      <c r="A52" s="3">
        <v>97918220</v>
      </c>
      <c r="B52" s="3" t="s">
        <v>8</v>
      </c>
      <c r="C52" s="3" t="s">
        <v>16</v>
      </c>
      <c r="D52" s="3">
        <v>1.3319775996544099E+17</v>
      </c>
      <c r="E52" s="4">
        <v>44959.407361111109</v>
      </c>
      <c r="F52" s="3" t="s">
        <v>10</v>
      </c>
      <c r="G52" s="3">
        <v>60070922002</v>
      </c>
      <c r="H52" s="3" t="s">
        <v>11</v>
      </c>
      <c r="I52" s="4">
        <v>44959.407361111109</v>
      </c>
      <c r="J52" s="3" t="str">
        <f t="shared" si="6"/>
        <v>报警</v>
      </c>
      <c r="K52" s="3" t="str">
        <f t="shared" si="1"/>
        <v>开始</v>
      </c>
      <c r="L52" t="str">
        <f t="shared" si="2"/>
        <v/>
      </c>
      <c r="M52" s="5">
        <f t="shared" si="3"/>
        <v>1.4166666730307043</v>
      </c>
      <c r="N52" s="3">
        <f t="shared" si="4"/>
        <v>5</v>
      </c>
    </row>
    <row r="53" spans="1:14">
      <c r="A53" s="3">
        <v>97918385</v>
      </c>
      <c r="B53" s="3" t="s">
        <v>8</v>
      </c>
      <c r="C53" s="3" t="s">
        <v>16</v>
      </c>
      <c r="D53" s="3">
        <v>1.33197760810142E+17</v>
      </c>
      <c r="E53" s="4">
        <v>44959.40834490741</v>
      </c>
      <c r="F53" s="3" t="s">
        <v>10</v>
      </c>
      <c r="G53" s="3">
        <v>1</v>
      </c>
      <c r="H53" s="3" t="s">
        <v>15</v>
      </c>
      <c r="I53" s="4">
        <v>44959.40834490741</v>
      </c>
      <c r="J53" s="3" t="str">
        <f t="shared" si="6"/>
        <v>运行</v>
      </c>
      <c r="K53" s="3" t="str">
        <f t="shared" si="1"/>
        <v/>
      </c>
      <c r="L53" t="str">
        <f t="shared" si="2"/>
        <v>结束</v>
      </c>
      <c r="M53" s="5">
        <f t="shared" si="3"/>
        <v>0</v>
      </c>
      <c r="N53" s="3">
        <f t="shared" si="4"/>
        <v>5</v>
      </c>
    </row>
    <row r="54" spans="1:14">
      <c r="A54" s="3">
        <v>97918456</v>
      </c>
      <c r="B54" s="3" t="s">
        <v>8</v>
      </c>
      <c r="C54" s="3" t="s">
        <v>16</v>
      </c>
      <c r="D54" s="3">
        <v>1.3319776120654301E+17</v>
      </c>
      <c r="E54" s="4">
        <v>44959.408796296295</v>
      </c>
      <c r="F54" s="3" t="s">
        <v>10</v>
      </c>
      <c r="G54" s="3">
        <v>80010922002</v>
      </c>
      <c r="H54" s="3" t="s">
        <v>23</v>
      </c>
      <c r="I54" s="4">
        <v>44959.408796296295</v>
      </c>
      <c r="J54" s="3" t="str">
        <f t="shared" si="6"/>
        <v>报警</v>
      </c>
      <c r="K54" s="3" t="str">
        <f t="shared" si="1"/>
        <v>开始</v>
      </c>
      <c r="L54" t="str">
        <f t="shared" si="2"/>
        <v/>
      </c>
      <c r="M54" s="5">
        <f t="shared" si="3"/>
        <v>0.33333333791233599</v>
      </c>
      <c r="N54" s="3">
        <f t="shared" si="4"/>
        <v>5</v>
      </c>
    </row>
    <row r="55" spans="1:14">
      <c r="A55" s="3">
        <v>97918492</v>
      </c>
      <c r="B55" s="3" t="s">
        <v>8</v>
      </c>
      <c r="C55" s="3" t="s">
        <v>16</v>
      </c>
      <c r="D55" s="3">
        <v>1.3319776140778E+17</v>
      </c>
      <c r="E55" s="4">
        <v>44959.40902777778</v>
      </c>
      <c r="F55" s="3" t="s">
        <v>10</v>
      </c>
      <c r="G55" s="3">
        <v>1</v>
      </c>
      <c r="H55" s="3" t="s">
        <v>15</v>
      </c>
      <c r="I55" s="4">
        <v>44959.40902777778</v>
      </c>
      <c r="J55" s="3" t="str">
        <f t="shared" si="6"/>
        <v>运行</v>
      </c>
      <c r="K55" s="3" t="str">
        <f t="shared" si="1"/>
        <v/>
      </c>
      <c r="L55" t="str">
        <f t="shared" si="2"/>
        <v>结束</v>
      </c>
      <c r="M55" s="5">
        <f t="shared" si="3"/>
        <v>0</v>
      </c>
      <c r="N55" s="3">
        <f t="shared" si="4"/>
        <v>5</v>
      </c>
    </row>
    <row r="56" spans="1:14">
      <c r="A56" s="3">
        <v>97918626</v>
      </c>
      <c r="B56" s="3" t="s">
        <v>8</v>
      </c>
      <c r="C56" s="3" t="s">
        <v>16</v>
      </c>
      <c r="D56" s="3">
        <v>1.3319776178872099E+17</v>
      </c>
      <c r="E56" s="4">
        <v>44959.409467592595</v>
      </c>
      <c r="F56" s="3" t="s">
        <v>10</v>
      </c>
      <c r="G56" s="3">
        <v>80010922002</v>
      </c>
      <c r="H56" s="3" t="s">
        <v>23</v>
      </c>
      <c r="I56" s="4">
        <v>44959.409467592595</v>
      </c>
      <c r="J56" s="3" t="str">
        <f t="shared" si="6"/>
        <v>报警</v>
      </c>
      <c r="K56" s="3" t="str">
        <f t="shared" si="1"/>
        <v>开始</v>
      </c>
      <c r="L56" t="str">
        <f t="shared" si="2"/>
        <v/>
      </c>
      <c r="M56" s="5">
        <f t="shared" si="3"/>
        <v>1.6999999992549419</v>
      </c>
      <c r="N56" s="3">
        <f t="shared" si="4"/>
        <v>5</v>
      </c>
    </row>
    <row r="57" spans="1:14">
      <c r="A57" s="3">
        <v>97918814</v>
      </c>
      <c r="B57" s="3" t="s">
        <v>8</v>
      </c>
      <c r="C57" s="3" t="s">
        <v>16</v>
      </c>
      <c r="D57" s="3">
        <v>1.3319776280263E+17</v>
      </c>
      <c r="E57" s="4">
        <v>44959.41064814815</v>
      </c>
      <c r="F57" s="3" t="s">
        <v>10</v>
      </c>
      <c r="G57" s="3">
        <v>1</v>
      </c>
      <c r="H57" s="3" t="s">
        <v>15</v>
      </c>
      <c r="I57" s="4">
        <v>44959.41064814815</v>
      </c>
      <c r="J57" s="3" t="str">
        <f t="shared" si="6"/>
        <v>运行</v>
      </c>
      <c r="K57" s="3" t="str">
        <f t="shared" si="1"/>
        <v/>
      </c>
      <c r="L57" t="str">
        <f t="shared" si="2"/>
        <v>结束</v>
      </c>
      <c r="M57" s="5">
        <f t="shared" si="3"/>
        <v>0</v>
      </c>
      <c r="N57" s="3">
        <f t="shared" si="4"/>
        <v>5</v>
      </c>
    </row>
    <row r="58" spans="1:14">
      <c r="A58" s="3">
        <v>97918825</v>
      </c>
      <c r="B58" s="3" t="s">
        <v>8</v>
      </c>
      <c r="C58" s="3" t="s">
        <v>16</v>
      </c>
      <c r="D58" s="3">
        <v>1.33197762813042E+17</v>
      </c>
      <c r="E58" s="4">
        <v>44959.41065972222</v>
      </c>
      <c r="F58" s="3" t="s">
        <v>10</v>
      </c>
      <c r="G58" s="3">
        <v>60070922002</v>
      </c>
      <c r="H58" s="3" t="s">
        <v>11</v>
      </c>
      <c r="I58" s="4">
        <v>44959.41065972222</v>
      </c>
      <c r="J58" s="3" t="str">
        <f t="shared" si="6"/>
        <v>报警</v>
      </c>
      <c r="K58" s="3" t="str">
        <f t="shared" si="1"/>
        <v>开始</v>
      </c>
      <c r="L58" t="str">
        <f t="shared" si="2"/>
        <v/>
      </c>
      <c r="M58" s="5">
        <f t="shared" si="3"/>
        <v>0.1333333330694586</v>
      </c>
      <c r="N58" s="3">
        <f t="shared" si="4"/>
        <v>5</v>
      </c>
    </row>
    <row r="59" spans="1:14">
      <c r="A59" s="3">
        <v>97918838</v>
      </c>
      <c r="B59" s="3" t="s">
        <v>8</v>
      </c>
      <c r="C59" s="3" t="s">
        <v>16</v>
      </c>
      <c r="D59" s="3">
        <v>1.3319776289067501E+17</v>
      </c>
      <c r="E59" s="4">
        <v>44959.410752314812</v>
      </c>
      <c r="F59" s="3" t="s">
        <v>10</v>
      </c>
      <c r="G59" s="3">
        <v>1</v>
      </c>
      <c r="H59" s="3" t="s">
        <v>15</v>
      </c>
      <c r="I59" s="4">
        <v>44959.410752314812</v>
      </c>
      <c r="J59" s="3" t="str">
        <f t="shared" si="6"/>
        <v>运行</v>
      </c>
      <c r="K59" s="3" t="str">
        <f t="shared" si="1"/>
        <v/>
      </c>
      <c r="L59" t="str">
        <f t="shared" si="2"/>
        <v>结束</v>
      </c>
      <c r="M59" s="5">
        <f t="shared" si="3"/>
        <v>0</v>
      </c>
      <c r="N59" s="3">
        <f t="shared" si="4"/>
        <v>5</v>
      </c>
    </row>
    <row r="60" spans="1:14">
      <c r="A60" s="3">
        <v>97918849</v>
      </c>
      <c r="B60" s="3" t="s">
        <v>8</v>
      </c>
      <c r="C60" s="3" t="s">
        <v>16</v>
      </c>
      <c r="D60" s="3">
        <v>1.3319776295785501E+17</v>
      </c>
      <c r="E60" s="4">
        <v>44959.410821759258</v>
      </c>
      <c r="F60" s="3" t="s">
        <v>10</v>
      </c>
      <c r="G60" s="3">
        <v>60070922002</v>
      </c>
      <c r="H60" s="3" t="s">
        <v>11</v>
      </c>
      <c r="I60" s="4">
        <v>44959.410821759258</v>
      </c>
      <c r="J60" s="3" t="str">
        <f t="shared" si="6"/>
        <v>报警</v>
      </c>
      <c r="K60" s="3" t="str">
        <f t="shared" si="1"/>
        <v>开始</v>
      </c>
      <c r="L60" t="str">
        <f t="shared" si="2"/>
        <v/>
      </c>
      <c r="M60" s="5">
        <f t="shared" si="3"/>
        <v>1.183333337539807</v>
      </c>
      <c r="N60" s="3">
        <f t="shared" si="4"/>
        <v>5</v>
      </c>
    </row>
    <row r="61" spans="1:14">
      <c r="A61" s="3">
        <v>97919003</v>
      </c>
      <c r="B61" s="3" t="s">
        <v>8</v>
      </c>
      <c r="C61" s="3" t="s">
        <v>16</v>
      </c>
      <c r="D61" s="3">
        <v>1.33197763663908E+17</v>
      </c>
      <c r="E61" s="4">
        <v>44959.411643518521</v>
      </c>
      <c r="F61" s="3" t="s">
        <v>10</v>
      </c>
      <c r="G61" s="3">
        <v>1</v>
      </c>
      <c r="H61" s="3" t="s">
        <v>15</v>
      </c>
      <c r="I61" s="4">
        <v>44959.411643518521</v>
      </c>
      <c r="J61" s="3" t="str">
        <f t="shared" si="6"/>
        <v>运行</v>
      </c>
      <c r="K61" s="3" t="str">
        <f t="shared" ref="K61:K124" si="7">IF(AND(J60="运行",J61&lt;&gt;"运行"),"开始","")</f>
        <v/>
      </c>
      <c r="L61" t="str">
        <f t="shared" ref="L61:L124" si="8">IF(J61="运行","结束","")</f>
        <v>结束</v>
      </c>
      <c r="M61" s="5">
        <f t="shared" ref="M61:M124" si="9">IF(K61="开始",((IF(L62="结束",INDEX(I62,,),0)-IF(K61="开始",INDEX(I61,,),0)))*24*60,0)</f>
        <v>0</v>
      </c>
      <c r="N61" s="3">
        <f t="shared" ref="N61:N124" si="10">WEEKNUM(I61)</f>
        <v>5</v>
      </c>
    </row>
    <row r="62" spans="1:14">
      <c r="A62" s="3">
        <v>97919017</v>
      </c>
      <c r="B62" s="3" t="s">
        <v>8</v>
      </c>
      <c r="C62" s="3" t="s">
        <v>16</v>
      </c>
      <c r="D62" s="3">
        <v>1.3319776373651299E+17</v>
      </c>
      <c r="E62" s="4">
        <v>44959.411724537036</v>
      </c>
      <c r="F62" s="3" t="s">
        <v>10</v>
      </c>
      <c r="G62" s="3">
        <v>60070922002</v>
      </c>
      <c r="H62" s="3" t="s">
        <v>11</v>
      </c>
      <c r="I62" s="4">
        <v>44959.411724537036</v>
      </c>
      <c r="J62" s="3" t="str">
        <f t="shared" si="6"/>
        <v>报警</v>
      </c>
      <c r="K62" s="3" t="str">
        <f t="shared" si="7"/>
        <v>开始</v>
      </c>
      <c r="L62" t="str">
        <f t="shared" si="8"/>
        <v/>
      </c>
      <c r="M62" s="5">
        <f t="shared" si="9"/>
        <v>6.6666671773418784E-2</v>
      </c>
      <c r="N62" s="3">
        <f t="shared" si="10"/>
        <v>5</v>
      </c>
    </row>
    <row r="63" spans="1:14">
      <c r="A63" s="3">
        <v>97919026</v>
      </c>
      <c r="B63" s="3" t="s">
        <v>8</v>
      </c>
      <c r="C63" s="3" t="s">
        <v>16</v>
      </c>
      <c r="D63" s="3">
        <v>1.33197763773016E+17</v>
      </c>
      <c r="E63" s="4">
        <v>44959.411770833336</v>
      </c>
      <c r="F63" s="3" t="s">
        <v>10</v>
      </c>
      <c r="G63" s="3">
        <v>1</v>
      </c>
      <c r="H63" s="3" t="s">
        <v>15</v>
      </c>
      <c r="I63" s="4">
        <v>44959.411770833336</v>
      </c>
      <c r="J63" s="3" t="str">
        <f t="shared" si="6"/>
        <v>运行</v>
      </c>
      <c r="K63" s="3" t="str">
        <f t="shared" si="7"/>
        <v/>
      </c>
      <c r="L63" t="str">
        <f t="shared" si="8"/>
        <v>结束</v>
      </c>
      <c r="M63" s="5">
        <f t="shared" si="9"/>
        <v>0</v>
      </c>
      <c r="N63" s="3">
        <f t="shared" si="10"/>
        <v>5</v>
      </c>
    </row>
    <row r="64" spans="1:14">
      <c r="A64" s="3">
        <v>97919047</v>
      </c>
      <c r="B64" s="3" t="s">
        <v>8</v>
      </c>
      <c r="C64" s="3" t="s">
        <v>16</v>
      </c>
      <c r="D64" s="3">
        <v>1.33197763850628E+17</v>
      </c>
      <c r="E64" s="4">
        <v>44959.411863425928</v>
      </c>
      <c r="F64" s="3" t="s">
        <v>10</v>
      </c>
      <c r="G64" s="3">
        <v>60070922002</v>
      </c>
      <c r="H64" s="3" t="s">
        <v>11</v>
      </c>
      <c r="I64" s="4">
        <v>44959.411863425928</v>
      </c>
      <c r="J64" s="3" t="str">
        <f t="shared" si="6"/>
        <v>报警</v>
      </c>
      <c r="K64" s="3" t="str">
        <f t="shared" si="7"/>
        <v>开始</v>
      </c>
      <c r="L64" t="str">
        <f t="shared" si="8"/>
        <v/>
      </c>
      <c r="M64" s="5">
        <f t="shared" si="9"/>
        <v>0.16666666371747851</v>
      </c>
      <c r="N64" s="3">
        <f t="shared" si="10"/>
        <v>5</v>
      </c>
    </row>
    <row r="65" spans="1:14">
      <c r="A65" s="3">
        <v>97919073</v>
      </c>
      <c r="B65" s="3" t="s">
        <v>8</v>
      </c>
      <c r="C65" s="3" t="s">
        <v>16</v>
      </c>
      <c r="D65" s="3">
        <v>1.3319776395961699E+17</v>
      </c>
      <c r="E65" s="4">
        <v>44959.411979166667</v>
      </c>
      <c r="F65" s="3" t="s">
        <v>10</v>
      </c>
      <c r="G65" s="3">
        <v>1</v>
      </c>
      <c r="H65" s="3" t="s">
        <v>15</v>
      </c>
      <c r="I65" s="4">
        <v>44959.411979166667</v>
      </c>
      <c r="J65" s="3" t="str">
        <f t="shared" si="6"/>
        <v>运行</v>
      </c>
      <c r="K65" s="3" t="str">
        <f t="shared" si="7"/>
        <v/>
      </c>
      <c r="L65" t="str">
        <f t="shared" si="8"/>
        <v>结束</v>
      </c>
      <c r="M65" s="5">
        <f t="shared" si="9"/>
        <v>0</v>
      </c>
      <c r="N65" s="3">
        <f t="shared" si="10"/>
        <v>5</v>
      </c>
    </row>
    <row r="66" spans="1:14">
      <c r="A66" s="3">
        <v>97919074</v>
      </c>
      <c r="B66" s="3" t="s">
        <v>8</v>
      </c>
      <c r="C66" s="3" t="s">
        <v>16</v>
      </c>
      <c r="D66" s="3">
        <v>1.3319776398573699E+17</v>
      </c>
      <c r="E66" s="4">
        <v>44959.41201388889</v>
      </c>
      <c r="F66" s="3" t="s">
        <v>10</v>
      </c>
      <c r="G66" s="3">
        <v>60070922002</v>
      </c>
      <c r="H66" s="3" t="s">
        <v>11</v>
      </c>
      <c r="I66" s="4">
        <v>44959.41201388889</v>
      </c>
      <c r="J66" s="3" t="str">
        <f t="shared" si="6"/>
        <v>报警</v>
      </c>
      <c r="K66" s="3" t="str">
        <f t="shared" si="7"/>
        <v>开始</v>
      </c>
      <c r="L66" t="str">
        <f t="shared" si="8"/>
        <v/>
      </c>
      <c r="M66" s="5">
        <f t="shared" si="9"/>
        <v>0.1333333330694586</v>
      </c>
      <c r="N66" s="3">
        <f t="shared" si="10"/>
        <v>5</v>
      </c>
    </row>
    <row r="67" spans="1:14">
      <c r="A67" s="3">
        <v>97919093</v>
      </c>
      <c r="B67" s="3" t="s">
        <v>8</v>
      </c>
      <c r="C67" s="3" t="s">
        <v>16</v>
      </c>
      <c r="D67" s="3">
        <v>1.3319776406867501E+17</v>
      </c>
      <c r="E67" s="4">
        <v>44959.412106481483</v>
      </c>
      <c r="F67" s="3" t="s">
        <v>10</v>
      </c>
      <c r="G67" s="3">
        <v>1</v>
      </c>
      <c r="H67" s="3" t="s">
        <v>15</v>
      </c>
      <c r="I67" s="4">
        <v>44959.412106481483</v>
      </c>
      <c r="J67" s="3" t="str">
        <f t="shared" si="6"/>
        <v>运行</v>
      </c>
      <c r="K67" s="3" t="str">
        <f t="shared" si="7"/>
        <v/>
      </c>
      <c r="L67" t="str">
        <f t="shared" si="8"/>
        <v>结束</v>
      </c>
      <c r="M67" s="5">
        <f t="shared" si="9"/>
        <v>0</v>
      </c>
      <c r="N67" s="3">
        <f t="shared" si="10"/>
        <v>5</v>
      </c>
    </row>
    <row r="68" spans="1:14">
      <c r="A68" s="3">
        <v>97919117</v>
      </c>
      <c r="B68" s="3" t="s">
        <v>8</v>
      </c>
      <c r="C68" s="3" t="s">
        <v>16</v>
      </c>
      <c r="D68" s="3">
        <v>1.33197764218166E+17</v>
      </c>
      <c r="E68" s="4">
        <v>44959.412280092591</v>
      </c>
      <c r="F68" s="3" t="s">
        <v>10</v>
      </c>
      <c r="G68" s="3">
        <v>60070922002</v>
      </c>
      <c r="H68" s="3" t="s">
        <v>11</v>
      </c>
      <c r="I68" s="4">
        <v>44959.412280092591</v>
      </c>
      <c r="J68" s="3" t="str">
        <f t="shared" si="6"/>
        <v>报警</v>
      </c>
      <c r="K68" s="3" t="str">
        <f t="shared" si="7"/>
        <v>开始</v>
      </c>
      <c r="L68" t="str">
        <f t="shared" si="8"/>
        <v/>
      </c>
      <c r="M68" s="5">
        <f t="shared" si="9"/>
        <v>0.66666666534729302</v>
      </c>
      <c r="N68" s="3">
        <f t="shared" si="10"/>
        <v>5</v>
      </c>
    </row>
    <row r="69" spans="1:14">
      <c r="A69" s="3">
        <v>97919222</v>
      </c>
      <c r="B69" s="3" t="s">
        <v>8</v>
      </c>
      <c r="C69" s="3" t="s">
        <v>16</v>
      </c>
      <c r="D69" s="3">
        <v>1.3319776461476499E+17</v>
      </c>
      <c r="E69" s="4">
        <v>44959.412743055553</v>
      </c>
      <c r="F69" s="3" t="s">
        <v>10</v>
      </c>
      <c r="G69" s="3">
        <v>1</v>
      </c>
      <c r="H69" s="3" t="s">
        <v>15</v>
      </c>
      <c r="I69" s="4">
        <v>44959.412743055553</v>
      </c>
      <c r="J69" s="3" t="str">
        <f t="shared" si="6"/>
        <v>运行</v>
      </c>
      <c r="K69" s="3" t="str">
        <f t="shared" si="7"/>
        <v/>
      </c>
      <c r="L69" t="str">
        <f t="shared" si="8"/>
        <v>结束</v>
      </c>
      <c r="M69" s="5">
        <f t="shared" si="9"/>
        <v>0</v>
      </c>
      <c r="N69" s="3">
        <f t="shared" si="10"/>
        <v>5</v>
      </c>
    </row>
    <row r="70" spans="1:14">
      <c r="A70" s="3">
        <v>97919257</v>
      </c>
      <c r="B70" s="3" t="s">
        <v>8</v>
      </c>
      <c r="C70" s="3" t="s">
        <v>16</v>
      </c>
      <c r="D70" s="3">
        <v>1.3319776471761E+17</v>
      </c>
      <c r="E70" s="4">
        <v>44959.412858796299</v>
      </c>
      <c r="F70" s="3" t="s">
        <v>10</v>
      </c>
      <c r="G70" s="3">
        <v>60070922002</v>
      </c>
      <c r="H70" s="3" t="s">
        <v>11</v>
      </c>
      <c r="I70" s="4">
        <v>44959.412858796299</v>
      </c>
      <c r="J70" s="3" t="str">
        <f t="shared" si="6"/>
        <v>报警</v>
      </c>
      <c r="K70" s="3" t="str">
        <f t="shared" si="7"/>
        <v>开始</v>
      </c>
      <c r="L70" t="str">
        <f t="shared" si="8"/>
        <v/>
      </c>
      <c r="M70" s="5">
        <f t="shared" si="9"/>
        <v>0.64999999478459358</v>
      </c>
      <c r="N70" s="3">
        <f t="shared" si="10"/>
        <v>5</v>
      </c>
    </row>
    <row r="71" spans="1:14">
      <c r="A71" s="3">
        <v>97919393</v>
      </c>
      <c r="B71" s="3" t="s">
        <v>8</v>
      </c>
      <c r="C71" s="3" t="s">
        <v>16</v>
      </c>
      <c r="D71" s="3">
        <v>1.3319776510320899E+17</v>
      </c>
      <c r="E71" s="4">
        <v>44959.413310185184</v>
      </c>
      <c r="F71" s="3" t="s">
        <v>10</v>
      </c>
      <c r="G71" s="3">
        <v>1</v>
      </c>
      <c r="H71" s="3" t="s">
        <v>15</v>
      </c>
      <c r="I71" s="4">
        <v>44959.413310185184</v>
      </c>
      <c r="J71" s="3" t="str">
        <f t="shared" si="6"/>
        <v>运行</v>
      </c>
      <c r="K71" s="3" t="str">
        <f t="shared" si="7"/>
        <v/>
      </c>
      <c r="L71" t="str">
        <f t="shared" si="8"/>
        <v>结束</v>
      </c>
      <c r="M71" s="5">
        <f t="shared" si="9"/>
        <v>0</v>
      </c>
      <c r="N71" s="3">
        <f t="shared" si="10"/>
        <v>5</v>
      </c>
    </row>
    <row r="72" spans="1:14">
      <c r="A72" s="3">
        <v>97919408</v>
      </c>
      <c r="B72" s="3" t="s">
        <v>8</v>
      </c>
      <c r="C72" s="3" t="s">
        <v>16</v>
      </c>
      <c r="D72" s="3">
        <v>1.3319776516535299E+17</v>
      </c>
      <c r="E72" s="4">
        <v>44959.41337962963</v>
      </c>
      <c r="F72" s="3" t="s">
        <v>10</v>
      </c>
      <c r="G72" s="3">
        <v>60070922002</v>
      </c>
      <c r="H72" s="3" t="s">
        <v>11</v>
      </c>
      <c r="I72" s="4">
        <v>44959.41337962963</v>
      </c>
      <c r="J72" s="3" t="str">
        <f t="shared" si="6"/>
        <v>报警</v>
      </c>
      <c r="K72" s="3" t="str">
        <f t="shared" si="7"/>
        <v>开始</v>
      </c>
      <c r="L72" t="str">
        <f t="shared" si="8"/>
        <v/>
      </c>
      <c r="M72" s="5">
        <f t="shared" si="9"/>
        <v>0.4666666709817946</v>
      </c>
      <c r="N72" s="3">
        <f t="shared" si="10"/>
        <v>5</v>
      </c>
    </row>
    <row r="73" spans="1:14">
      <c r="A73" s="3">
        <v>97919454</v>
      </c>
      <c r="B73" s="3" t="s">
        <v>8</v>
      </c>
      <c r="C73" s="3" t="s">
        <v>16</v>
      </c>
      <c r="D73" s="3">
        <v>1.33197765448626E+17</v>
      </c>
      <c r="E73" s="4">
        <v>44959.413703703707</v>
      </c>
      <c r="F73" s="3" t="s">
        <v>10</v>
      </c>
      <c r="G73" s="3">
        <v>1</v>
      </c>
      <c r="H73" s="3" t="s">
        <v>15</v>
      </c>
      <c r="I73" s="4">
        <v>44959.413703703707</v>
      </c>
      <c r="J73" s="3" t="str">
        <f t="shared" si="6"/>
        <v>运行</v>
      </c>
      <c r="K73" s="3" t="str">
        <f t="shared" si="7"/>
        <v/>
      </c>
      <c r="L73" t="str">
        <f t="shared" si="8"/>
        <v>结束</v>
      </c>
      <c r="M73" s="5">
        <f t="shared" si="9"/>
        <v>0</v>
      </c>
      <c r="N73" s="3">
        <f t="shared" si="10"/>
        <v>5</v>
      </c>
    </row>
    <row r="74" spans="1:14">
      <c r="A74" s="3">
        <v>97919541</v>
      </c>
      <c r="B74" s="3" t="s">
        <v>8</v>
      </c>
      <c r="C74" s="3" t="s">
        <v>16</v>
      </c>
      <c r="D74" s="3">
        <v>1.3319776569060899E+17</v>
      </c>
      <c r="E74" s="4">
        <v>44959.413993055554</v>
      </c>
      <c r="F74" s="3" t="s">
        <v>10</v>
      </c>
      <c r="G74" s="3">
        <v>80010922003</v>
      </c>
      <c r="H74" s="3" t="s">
        <v>21</v>
      </c>
      <c r="I74" s="4">
        <v>44959.413993055554</v>
      </c>
      <c r="J74" s="3" t="str">
        <f t="shared" si="6"/>
        <v>报警</v>
      </c>
      <c r="K74" s="3" t="str">
        <f t="shared" si="7"/>
        <v>开始</v>
      </c>
      <c r="L74" t="str">
        <f t="shared" si="8"/>
        <v/>
      </c>
      <c r="M74" s="5">
        <f t="shared" si="9"/>
        <v>0.55000000284053385</v>
      </c>
      <c r="N74" s="3">
        <f t="shared" si="10"/>
        <v>5</v>
      </c>
    </row>
    <row r="75" spans="1:14">
      <c r="A75" s="3">
        <v>97919624</v>
      </c>
      <c r="B75" s="3" t="s">
        <v>8</v>
      </c>
      <c r="C75" s="3" t="s">
        <v>16</v>
      </c>
      <c r="D75" s="3">
        <v>1.3319776602558301E+17</v>
      </c>
      <c r="E75" s="4">
        <v>44959.414375</v>
      </c>
      <c r="F75" s="3" t="s">
        <v>10</v>
      </c>
      <c r="G75" s="3">
        <v>1</v>
      </c>
      <c r="H75" s="3" t="s">
        <v>15</v>
      </c>
      <c r="I75" s="4">
        <v>44959.414375</v>
      </c>
      <c r="J75" s="3" t="str">
        <f t="shared" si="6"/>
        <v>运行</v>
      </c>
      <c r="K75" s="3" t="str">
        <f t="shared" si="7"/>
        <v/>
      </c>
      <c r="L75" t="str">
        <f t="shared" si="8"/>
        <v>结束</v>
      </c>
      <c r="M75" s="5">
        <f t="shared" si="9"/>
        <v>0</v>
      </c>
      <c r="N75" s="3">
        <f t="shared" si="10"/>
        <v>5</v>
      </c>
    </row>
    <row r="76" spans="1:14">
      <c r="A76" s="3">
        <v>97920025</v>
      </c>
      <c r="B76" s="3" t="s">
        <v>8</v>
      </c>
      <c r="C76" s="3" t="s">
        <v>16</v>
      </c>
      <c r="D76" s="3">
        <v>1.33197768209254E+17</v>
      </c>
      <c r="E76" s="4">
        <v>44959.416898148149</v>
      </c>
      <c r="F76" s="3" t="s">
        <v>10</v>
      </c>
      <c r="G76" s="3">
        <v>80010922003</v>
      </c>
      <c r="H76" s="3" t="s">
        <v>21</v>
      </c>
      <c r="I76" s="4">
        <v>44959.416898148149</v>
      </c>
      <c r="J76" s="3" t="str">
        <f t="shared" si="6"/>
        <v>报警</v>
      </c>
      <c r="K76" s="3" t="str">
        <f t="shared" si="7"/>
        <v>开始</v>
      </c>
      <c r="L76" t="str">
        <f t="shared" si="8"/>
        <v/>
      </c>
      <c r="M76" s="5">
        <f t="shared" si="9"/>
        <v>1.0333333339076489</v>
      </c>
      <c r="N76" s="3">
        <f t="shared" si="10"/>
        <v>5</v>
      </c>
    </row>
    <row r="77" spans="1:14">
      <c r="A77" s="3">
        <v>97920194</v>
      </c>
      <c r="B77" s="3" t="s">
        <v>8</v>
      </c>
      <c r="C77" s="3" t="s">
        <v>16</v>
      </c>
      <c r="D77" s="3">
        <v>1.3319776882156701E+17</v>
      </c>
      <c r="E77" s="4">
        <v>44959.417615740742</v>
      </c>
      <c r="F77" s="3" t="s">
        <v>10</v>
      </c>
      <c r="G77" s="3">
        <v>1</v>
      </c>
      <c r="H77" s="3" t="s">
        <v>15</v>
      </c>
      <c r="I77" s="4">
        <v>44959.417615740742</v>
      </c>
      <c r="J77" s="3" t="str">
        <f t="shared" si="6"/>
        <v>运行</v>
      </c>
      <c r="K77" s="3" t="str">
        <f t="shared" si="7"/>
        <v/>
      </c>
      <c r="L77" t="str">
        <f t="shared" si="8"/>
        <v>结束</v>
      </c>
      <c r="M77" s="5">
        <f t="shared" si="9"/>
        <v>0</v>
      </c>
      <c r="N77" s="3">
        <f t="shared" si="10"/>
        <v>5</v>
      </c>
    </row>
    <row r="78" spans="1:14">
      <c r="A78" s="3">
        <v>97920225</v>
      </c>
      <c r="B78" s="3" t="s">
        <v>8</v>
      </c>
      <c r="C78" s="3" t="s">
        <v>16</v>
      </c>
      <c r="D78" s="3">
        <v>1.33197769043134E+17</v>
      </c>
      <c r="E78" s="4">
        <v>44959.417870370373</v>
      </c>
      <c r="F78" s="3" t="s">
        <v>10</v>
      </c>
      <c r="G78" s="3">
        <v>80010922003</v>
      </c>
      <c r="H78" s="3" t="s">
        <v>21</v>
      </c>
      <c r="I78" s="4">
        <v>44959.417870370373</v>
      </c>
      <c r="J78" s="3" t="str">
        <f t="shared" ref="J78:J115" si="11">RIGHT(H78,2)</f>
        <v>报警</v>
      </c>
      <c r="K78" s="3" t="str">
        <f t="shared" si="7"/>
        <v>开始</v>
      </c>
      <c r="L78" t="str">
        <f t="shared" si="8"/>
        <v/>
      </c>
      <c r="M78" s="5">
        <f t="shared" si="9"/>
        <v>0.21666666492819786</v>
      </c>
      <c r="N78" s="3">
        <f t="shared" si="10"/>
        <v>5</v>
      </c>
    </row>
    <row r="79" spans="1:14">
      <c r="A79" s="3">
        <v>97920239</v>
      </c>
      <c r="B79" s="3" t="s">
        <v>8</v>
      </c>
      <c r="C79" s="3" t="s">
        <v>16</v>
      </c>
      <c r="D79" s="3">
        <v>1.3319776917235901E+17</v>
      </c>
      <c r="E79" s="4">
        <v>44959.418020833335</v>
      </c>
      <c r="F79" s="3" t="s">
        <v>10</v>
      </c>
      <c r="G79" s="3">
        <v>1</v>
      </c>
      <c r="H79" s="3" t="s">
        <v>15</v>
      </c>
      <c r="I79" s="4">
        <v>44959.418020833335</v>
      </c>
      <c r="J79" s="3" t="str">
        <f t="shared" si="11"/>
        <v>运行</v>
      </c>
      <c r="K79" s="3" t="str">
        <f t="shared" si="7"/>
        <v/>
      </c>
      <c r="L79" t="str">
        <f t="shared" si="8"/>
        <v>结束</v>
      </c>
      <c r="M79" s="5">
        <f t="shared" si="9"/>
        <v>0</v>
      </c>
      <c r="N79" s="3">
        <f t="shared" si="10"/>
        <v>5</v>
      </c>
    </row>
    <row r="80" spans="1:14">
      <c r="A80" s="3">
        <v>97920545</v>
      </c>
      <c r="B80" s="3" t="s">
        <v>8</v>
      </c>
      <c r="C80" s="3" t="s">
        <v>16</v>
      </c>
      <c r="D80" s="3">
        <v>1.3319777116519E+17</v>
      </c>
      <c r="E80" s="4">
        <v>44959.420324074075</v>
      </c>
      <c r="F80" s="3" t="s">
        <v>10</v>
      </c>
      <c r="G80" s="3">
        <v>60070922002</v>
      </c>
      <c r="H80" s="3" t="s">
        <v>11</v>
      </c>
      <c r="I80" s="4">
        <v>44959.420324074075</v>
      </c>
      <c r="J80" s="3" t="str">
        <f t="shared" si="11"/>
        <v>报警</v>
      </c>
      <c r="K80" s="3" t="str">
        <f t="shared" si="7"/>
        <v>开始</v>
      </c>
      <c r="L80" t="str">
        <f t="shared" si="8"/>
        <v/>
      </c>
      <c r="M80" s="5">
        <f t="shared" si="9"/>
        <v>0.1333333330694586</v>
      </c>
      <c r="N80" s="3">
        <f t="shared" si="10"/>
        <v>5</v>
      </c>
    </row>
    <row r="81" spans="1:14">
      <c r="A81" s="3">
        <v>97920558</v>
      </c>
      <c r="B81" s="3" t="s">
        <v>8</v>
      </c>
      <c r="C81" s="3" t="s">
        <v>16</v>
      </c>
      <c r="D81" s="3">
        <v>1.33197771248188E+17</v>
      </c>
      <c r="E81" s="4">
        <v>44959.420416666668</v>
      </c>
      <c r="F81" s="3" t="s">
        <v>10</v>
      </c>
      <c r="G81" s="3">
        <v>1</v>
      </c>
      <c r="H81" s="3" t="s">
        <v>15</v>
      </c>
      <c r="I81" s="4">
        <v>44959.420416666668</v>
      </c>
      <c r="J81" s="3" t="str">
        <f t="shared" si="11"/>
        <v>运行</v>
      </c>
      <c r="K81" s="3" t="str">
        <f t="shared" si="7"/>
        <v/>
      </c>
      <c r="L81" t="str">
        <f t="shared" si="8"/>
        <v>结束</v>
      </c>
      <c r="M81" s="5">
        <f t="shared" si="9"/>
        <v>0</v>
      </c>
      <c r="N81" s="3">
        <f t="shared" si="10"/>
        <v>5</v>
      </c>
    </row>
    <row r="82" spans="1:14">
      <c r="A82" s="3">
        <v>97920605</v>
      </c>
      <c r="B82" s="3" t="s">
        <v>8</v>
      </c>
      <c r="C82" s="3" t="s">
        <v>16</v>
      </c>
      <c r="D82" s="3">
        <v>1.3319777155205501E+17</v>
      </c>
      <c r="E82" s="4">
        <v>44959.420775462961</v>
      </c>
      <c r="F82" s="3" t="s">
        <v>10</v>
      </c>
      <c r="G82" s="3">
        <v>60070922002</v>
      </c>
      <c r="H82" s="3" t="s">
        <v>11</v>
      </c>
      <c r="I82" s="4">
        <v>44959.420775462961</v>
      </c>
      <c r="J82" s="3" t="str">
        <f t="shared" si="11"/>
        <v>报警</v>
      </c>
      <c r="K82" s="3" t="str">
        <f t="shared" si="7"/>
        <v>开始</v>
      </c>
      <c r="L82" t="str">
        <f t="shared" si="8"/>
        <v/>
      </c>
      <c r="M82" s="5">
        <f t="shared" si="9"/>
        <v>0.18333333428017795</v>
      </c>
      <c r="N82" s="3">
        <f t="shared" si="10"/>
        <v>5</v>
      </c>
    </row>
    <row r="83" spans="1:14">
      <c r="A83" s="3">
        <v>97920628</v>
      </c>
      <c r="B83" s="3" t="s">
        <v>8</v>
      </c>
      <c r="C83" s="3" t="s">
        <v>16</v>
      </c>
      <c r="D83" s="3">
        <v>1.3319777166576099E+17</v>
      </c>
      <c r="E83" s="4">
        <v>44959.420902777776</v>
      </c>
      <c r="F83" s="3" t="s">
        <v>10</v>
      </c>
      <c r="G83" s="3">
        <v>1</v>
      </c>
      <c r="H83" s="3" t="s">
        <v>15</v>
      </c>
      <c r="I83" s="4">
        <v>44959.420902777776</v>
      </c>
      <c r="J83" s="3" t="str">
        <f t="shared" si="11"/>
        <v>运行</v>
      </c>
      <c r="K83" s="3" t="str">
        <f t="shared" si="7"/>
        <v/>
      </c>
      <c r="L83" t="str">
        <f t="shared" si="8"/>
        <v>结束</v>
      </c>
      <c r="M83" s="5">
        <f t="shared" si="9"/>
        <v>0</v>
      </c>
      <c r="N83" s="3">
        <f t="shared" si="10"/>
        <v>5</v>
      </c>
    </row>
    <row r="84" spans="1:14">
      <c r="A84" s="3">
        <v>97920979</v>
      </c>
      <c r="B84" s="3" t="s">
        <v>8</v>
      </c>
      <c r="C84" s="3" t="s">
        <v>16</v>
      </c>
      <c r="D84" s="3">
        <v>1.33197774080564E+17</v>
      </c>
      <c r="E84" s="4">
        <v>44959.423703703702</v>
      </c>
      <c r="F84" s="3" t="s">
        <v>10</v>
      </c>
      <c r="G84" s="3">
        <v>80010922001</v>
      </c>
      <c r="H84" s="3" t="s">
        <v>20</v>
      </c>
      <c r="I84" s="4">
        <v>44959.423703703702</v>
      </c>
      <c r="J84" s="3" t="str">
        <f t="shared" si="11"/>
        <v>报警</v>
      </c>
      <c r="K84" s="3" t="str">
        <f t="shared" si="7"/>
        <v>开始</v>
      </c>
      <c r="L84" t="str">
        <f t="shared" si="8"/>
        <v/>
      </c>
      <c r="M84" s="5">
        <f t="shared" si="9"/>
        <v>0.16666667419485748</v>
      </c>
      <c r="N84" s="3">
        <f t="shared" si="10"/>
        <v>5</v>
      </c>
    </row>
    <row r="85" spans="1:14">
      <c r="A85" s="3">
        <v>97920990</v>
      </c>
      <c r="B85" s="3" t="s">
        <v>8</v>
      </c>
      <c r="C85" s="3" t="s">
        <v>16</v>
      </c>
      <c r="D85" s="3">
        <v>1.3319777418022701E+17</v>
      </c>
      <c r="E85" s="4">
        <v>44959.423819444448</v>
      </c>
      <c r="F85" s="3" t="s">
        <v>10</v>
      </c>
      <c r="G85" s="3">
        <v>1</v>
      </c>
      <c r="H85" s="3" t="s">
        <v>15</v>
      </c>
      <c r="I85" s="4">
        <v>44959.423819444448</v>
      </c>
      <c r="J85" s="3" t="str">
        <f t="shared" si="11"/>
        <v>运行</v>
      </c>
      <c r="K85" s="3" t="str">
        <f t="shared" si="7"/>
        <v/>
      </c>
      <c r="L85" t="str">
        <f t="shared" si="8"/>
        <v>结束</v>
      </c>
      <c r="M85" s="5">
        <f t="shared" si="9"/>
        <v>0</v>
      </c>
      <c r="N85" s="3">
        <f t="shared" si="10"/>
        <v>5</v>
      </c>
    </row>
    <row r="86" spans="1:14">
      <c r="A86" s="3">
        <v>97921016</v>
      </c>
      <c r="B86" s="3" t="s">
        <v>8</v>
      </c>
      <c r="C86" s="3" t="s">
        <v>16</v>
      </c>
      <c r="D86" s="3">
        <v>1.33197774324142E+17</v>
      </c>
      <c r="E86" s="4">
        <v>44959.423981481479</v>
      </c>
      <c r="F86" s="3" t="s">
        <v>10</v>
      </c>
      <c r="G86" s="3">
        <v>80010922001</v>
      </c>
      <c r="H86" s="3" t="s">
        <v>20</v>
      </c>
      <c r="I86" s="4">
        <v>44959.423981481479</v>
      </c>
      <c r="J86" s="3" t="str">
        <f t="shared" si="11"/>
        <v>报警</v>
      </c>
      <c r="K86" s="3" t="str">
        <f t="shared" si="7"/>
        <v>开始</v>
      </c>
      <c r="L86" t="str">
        <f t="shared" si="8"/>
        <v/>
      </c>
      <c r="M86" s="5">
        <f t="shared" si="9"/>
        <v>0.53333333227783442</v>
      </c>
      <c r="N86" s="3">
        <f t="shared" si="10"/>
        <v>5</v>
      </c>
    </row>
    <row r="87" spans="1:14">
      <c r="A87" s="3">
        <v>97921089</v>
      </c>
      <c r="B87" s="3" t="s">
        <v>8</v>
      </c>
      <c r="C87" s="3" t="s">
        <v>16</v>
      </c>
      <c r="D87" s="3">
        <v>1.33197774643478E+17</v>
      </c>
      <c r="E87" s="4">
        <v>44959.424351851849</v>
      </c>
      <c r="F87" s="3" t="s">
        <v>10</v>
      </c>
      <c r="G87" s="3">
        <v>1</v>
      </c>
      <c r="H87" s="3" t="s">
        <v>15</v>
      </c>
      <c r="I87" s="4">
        <v>44959.424351851849</v>
      </c>
      <c r="J87" s="3" t="str">
        <f t="shared" si="11"/>
        <v>运行</v>
      </c>
      <c r="K87" s="3" t="str">
        <f t="shared" si="7"/>
        <v/>
      </c>
      <c r="L87" t="str">
        <f t="shared" si="8"/>
        <v>结束</v>
      </c>
      <c r="M87" s="5">
        <f t="shared" si="9"/>
        <v>0</v>
      </c>
      <c r="N87" s="3">
        <f t="shared" si="10"/>
        <v>5</v>
      </c>
    </row>
    <row r="88" spans="1:14">
      <c r="A88" s="3">
        <v>97922165</v>
      </c>
      <c r="B88" s="3" t="s">
        <v>8</v>
      </c>
      <c r="C88" s="3" t="s">
        <v>16</v>
      </c>
      <c r="D88" s="3">
        <v>1.33197781453026E+17</v>
      </c>
      <c r="E88" s="4">
        <v>44959.432233796295</v>
      </c>
      <c r="F88" s="3" t="s">
        <v>10</v>
      </c>
      <c r="G88" s="3">
        <v>80010922001</v>
      </c>
      <c r="H88" s="3" t="s">
        <v>20</v>
      </c>
      <c r="I88" s="4">
        <v>44959.432233796295</v>
      </c>
      <c r="J88" s="3" t="str">
        <f t="shared" si="11"/>
        <v>报警</v>
      </c>
      <c r="K88" s="3" t="str">
        <f t="shared" si="7"/>
        <v>开始</v>
      </c>
      <c r="L88" t="str">
        <f t="shared" si="8"/>
        <v/>
      </c>
      <c r="M88" s="5">
        <f t="shared" si="9"/>
        <v>0.33333333791233599</v>
      </c>
      <c r="N88" s="3">
        <f t="shared" si="10"/>
        <v>5</v>
      </c>
    </row>
    <row r="89" spans="1:14">
      <c r="A89" s="3">
        <v>97922221</v>
      </c>
      <c r="B89" s="3" t="s">
        <v>8</v>
      </c>
      <c r="C89" s="3" t="s">
        <v>16</v>
      </c>
      <c r="D89" s="3">
        <v>1.3319778165458701E+17</v>
      </c>
      <c r="E89" s="4">
        <v>44959.43246527778</v>
      </c>
      <c r="F89" s="3" t="s">
        <v>10</v>
      </c>
      <c r="G89" s="3">
        <v>1</v>
      </c>
      <c r="H89" s="3" t="s">
        <v>15</v>
      </c>
      <c r="I89" s="4">
        <v>44959.43246527778</v>
      </c>
      <c r="J89" s="3" t="str">
        <f t="shared" si="11"/>
        <v>运行</v>
      </c>
      <c r="K89" s="3" t="str">
        <f t="shared" si="7"/>
        <v/>
      </c>
      <c r="L89" t="str">
        <f t="shared" si="8"/>
        <v>结束</v>
      </c>
      <c r="M89" s="5">
        <f t="shared" si="9"/>
        <v>0</v>
      </c>
      <c r="N89" s="3">
        <f t="shared" si="10"/>
        <v>5</v>
      </c>
    </row>
    <row r="90" spans="1:14">
      <c r="A90" s="3">
        <v>97922245</v>
      </c>
      <c r="B90" s="3" t="s">
        <v>8</v>
      </c>
      <c r="C90" s="3" t="s">
        <v>16</v>
      </c>
      <c r="D90" s="3">
        <v>1.3319778180403699E+17</v>
      </c>
      <c r="E90" s="4">
        <v>44959.432638888888</v>
      </c>
      <c r="F90" s="3" t="s">
        <v>10</v>
      </c>
      <c r="G90" s="3">
        <v>80010922001</v>
      </c>
      <c r="H90" s="3" t="s">
        <v>20</v>
      </c>
      <c r="I90" s="4">
        <v>44959.432638888888</v>
      </c>
      <c r="J90" s="3" t="str">
        <f t="shared" si="11"/>
        <v>报警</v>
      </c>
      <c r="K90" s="3" t="str">
        <f t="shared" si="7"/>
        <v>开始</v>
      </c>
      <c r="L90" t="str">
        <f t="shared" si="8"/>
        <v/>
      </c>
      <c r="M90" s="5">
        <f t="shared" si="9"/>
        <v>0.29999999678693712</v>
      </c>
      <c r="N90" s="3">
        <f t="shared" si="10"/>
        <v>5</v>
      </c>
    </row>
    <row r="91" spans="1:14">
      <c r="A91" s="3">
        <v>97922269</v>
      </c>
      <c r="B91" s="3" t="s">
        <v>8</v>
      </c>
      <c r="C91" s="3" t="s">
        <v>16</v>
      </c>
      <c r="D91" s="3">
        <v>1.3319778198478301E+17</v>
      </c>
      <c r="E91" s="4">
        <v>44959.432847222219</v>
      </c>
      <c r="F91" s="3" t="s">
        <v>10</v>
      </c>
      <c r="G91" s="3">
        <v>1</v>
      </c>
      <c r="H91" s="3" t="s">
        <v>15</v>
      </c>
      <c r="I91" s="4">
        <v>44959.432847222219</v>
      </c>
      <c r="J91" s="3" t="str">
        <f t="shared" si="11"/>
        <v>运行</v>
      </c>
      <c r="K91" s="3" t="str">
        <f t="shared" si="7"/>
        <v/>
      </c>
      <c r="L91" t="str">
        <f t="shared" si="8"/>
        <v>结束</v>
      </c>
      <c r="M91" s="5">
        <f t="shared" si="9"/>
        <v>0</v>
      </c>
      <c r="N91" s="3">
        <f t="shared" si="10"/>
        <v>5</v>
      </c>
    </row>
    <row r="92" spans="1:14">
      <c r="A92" s="3">
        <v>97922330</v>
      </c>
      <c r="B92" s="3" t="s">
        <v>8</v>
      </c>
      <c r="C92" s="3" t="s">
        <v>16</v>
      </c>
      <c r="D92" s="3">
        <v>1.33197782375758E+17</v>
      </c>
      <c r="E92" s="4">
        <v>44959.433298611111</v>
      </c>
      <c r="F92" s="3" t="s">
        <v>10</v>
      </c>
      <c r="G92" s="3">
        <v>50010922018</v>
      </c>
      <c r="H92" s="3" t="s">
        <v>25</v>
      </c>
      <c r="I92" s="4">
        <v>44959.433298611111</v>
      </c>
      <c r="J92" s="3" t="str">
        <f t="shared" si="11"/>
        <v>报警</v>
      </c>
      <c r="K92" s="3" t="str">
        <f t="shared" si="7"/>
        <v>开始</v>
      </c>
      <c r="L92" t="str">
        <f t="shared" si="8"/>
        <v/>
      </c>
      <c r="M92" s="5">
        <f t="shared" si="9"/>
        <v>1.6333333379589021</v>
      </c>
      <c r="N92" s="3">
        <f t="shared" si="10"/>
        <v>5</v>
      </c>
    </row>
    <row r="93" spans="1:14">
      <c r="A93" s="3">
        <v>97922508</v>
      </c>
      <c r="B93" s="3" t="s">
        <v>8</v>
      </c>
      <c r="C93" s="3" t="s">
        <v>16</v>
      </c>
      <c r="D93" s="3">
        <v>1.33197783353602E+17</v>
      </c>
      <c r="E93" s="4">
        <v>44959.434432870374</v>
      </c>
      <c r="F93" s="3" t="s">
        <v>10</v>
      </c>
      <c r="G93" s="3">
        <v>1</v>
      </c>
      <c r="H93" s="3" t="s">
        <v>15</v>
      </c>
      <c r="I93" s="4">
        <v>44959.434432870374</v>
      </c>
      <c r="J93" s="3" t="str">
        <f t="shared" si="11"/>
        <v>运行</v>
      </c>
      <c r="K93" s="3" t="str">
        <f t="shared" si="7"/>
        <v/>
      </c>
      <c r="L93" t="str">
        <f t="shared" si="8"/>
        <v>结束</v>
      </c>
      <c r="M93" s="5">
        <f t="shared" si="9"/>
        <v>0</v>
      </c>
      <c r="N93" s="3">
        <f t="shared" si="10"/>
        <v>5</v>
      </c>
    </row>
    <row r="94" spans="1:14">
      <c r="A94" s="3">
        <v>97922774</v>
      </c>
      <c r="B94" s="3" t="s">
        <v>8</v>
      </c>
      <c r="C94" s="3" t="s">
        <v>16</v>
      </c>
      <c r="D94" s="3">
        <v>1.3319778517535E+17</v>
      </c>
      <c r="E94" s="4">
        <v>44959.436539351853</v>
      </c>
      <c r="F94" s="3" t="s">
        <v>10</v>
      </c>
      <c r="G94" s="3">
        <v>50010922018</v>
      </c>
      <c r="H94" s="3" t="s">
        <v>25</v>
      </c>
      <c r="I94" s="4">
        <v>44959.436539351853</v>
      </c>
      <c r="J94" s="3" t="str">
        <f t="shared" si="11"/>
        <v>报警</v>
      </c>
      <c r="K94" s="3" t="str">
        <f t="shared" si="7"/>
        <v>开始</v>
      </c>
      <c r="L94" t="str">
        <f t="shared" si="8"/>
        <v/>
      </c>
      <c r="M94" s="5">
        <f t="shared" si="9"/>
        <v>0.15000000363215804</v>
      </c>
      <c r="N94" s="3">
        <f t="shared" si="10"/>
        <v>5</v>
      </c>
    </row>
    <row r="95" spans="1:14">
      <c r="A95" s="3">
        <v>97922782</v>
      </c>
      <c r="B95" s="3" t="s">
        <v>8</v>
      </c>
      <c r="C95" s="3" t="s">
        <v>16</v>
      </c>
      <c r="D95" s="3">
        <v>1.3319778526278301E+17</v>
      </c>
      <c r="E95" s="4">
        <v>44959.436643518522</v>
      </c>
      <c r="F95" s="3" t="s">
        <v>10</v>
      </c>
      <c r="G95" s="3">
        <v>1</v>
      </c>
      <c r="H95" s="3" t="s">
        <v>15</v>
      </c>
      <c r="I95" s="4">
        <v>44959.436643518522</v>
      </c>
      <c r="J95" s="3" t="str">
        <f t="shared" si="11"/>
        <v>运行</v>
      </c>
      <c r="K95" s="3" t="str">
        <f t="shared" si="7"/>
        <v/>
      </c>
      <c r="L95" t="str">
        <f t="shared" si="8"/>
        <v>结束</v>
      </c>
      <c r="M95" s="5">
        <f t="shared" si="9"/>
        <v>0</v>
      </c>
      <c r="N95" s="3">
        <f t="shared" si="10"/>
        <v>5</v>
      </c>
    </row>
    <row r="96" spans="1:14">
      <c r="A96" s="3">
        <v>97922794</v>
      </c>
      <c r="B96" s="3" t="s">
        <v>8</v>
      </c>
      <c r="C96" s="3" t="s">
        <v>16</v>
      </c>
      <c r="D96" s="3">
        <v>1.3319778536574099E+17</v>
      </c>
      <c r="E96" s="4">
        <v>44959.436759259261</v>
      </c>
      <c r="F96" s="3" t="s">
        <v>10</v>
      </c>
      <c r="G96" s="3">
        <v>50010922018</v>
      </c>
      <c r="H96" s="3" t="s">
        <v>25</v>
      </c>
      <c r="I96" s="4">
        <v>44959.436759259261</v>
      </c>
      <c r="J96" s="3" t="str">
        <f t="shared" si="11"/>
        <v>报警</v>
      </c>
      <c r="K96" s="3" t="str">
        <f t="shared" si="7"/>
        <v>开始</v>
      </c>
      <c r="L96" t="str">
        <f t="shared" si="8"/>
        <v/>
      </c>
      <c r="M96" s="5">
        <f t="shared" si="9"/>
        <v>0.18333333428017795</v>
      </c>
      <c r="N96" s="3">
        <f t="shared" si="10"/>
        <v>5</v>
      </c>
    </row>
    <row r="97" spans="1:14">
      <c r="A97" s="3">
        <v>97922814</v>
      </c>
      <c r="B97" s="3" t="s">
        <v>8</v>
      </c>
      <c r="C97" s="3" t="s">
        <v>16</v>
      </c>
      <c r="D97" s="3">
        <v>1.3319778547969901E+17</v>
      </c>
      <c r="E97" s="4">
        <v>44959.436886574076</v>
      </c>
      <c r="F97" s="3" t="s">
        <v>10</v>
      </c>
      <c r="G97" s="3">
        <v>1</v>
      </c>
      <c r="H97" s="3" t="s">
        <v>15</v>
      </c>
      <c r="I97" s="4">
        <v>44959.436886574076</v>
      </c>
      <c r="J97" s="3" t="str">
        <f t="shared" si="11"/>
        <v>运行</v>
      </c>
      <c r="K97" s="3" t="str">
        <f t="shared" si="7"/>
        <v/>
      </c>
      <c r="L97" t="str">
        <f t="shared" si="8"/>
        <v>结束</v>
      </c>
      <c r="M97" s="5">
        <f t="shared" si="9"/>
        <v>0</v>
      </c>
      <c r="N97" s="3">
        <f t="shared" si="10"/>
        <v>5</v>
      </c>
    </row>
    <row r="98" spans="1:14">
      <c r="A98" s="3">
        <v>97923363</v>
      </c>
      <c r="B98" s="3" t="s">
        <v>8</v>
      </c>
      <c r="C98" s="3" t="s">
        <v>16</v>
      </c>
      <c r="D98" s="3">
        <v>1.33197796545324E+17</v>
      </c>
      <c r="E98" s="4">
        <v>44959.449699074074</v>
      </c>
      <c r="F98" s="3" t="s">
        <v>10</v>
      </c>
      <c r="G98" s="3">
        <v>60070922002</v>
      </c>
      <c r="H98" s="3" t="s">
        <v>11</v>
      </c>
      <c r="I98" s="4">
        <v>44959.449699074074</v>
      </c>
      <c r="J98" s="3" t="str">
        <f t="shared" si="11"/>
        <v>报警</v>
      </c>
      <c r="K98" s="3" t="str">
        <f t="shared" si="7"/>
        <v>开始</v>
      </c>
      <c r="L98" t="str">
        <f t="shared" si="8"/>
        <v/>
      </c>
      <c r="M98" s="5">
        <f t="shared" si="9"/>
        <v>0.15000000363215804</v>
      </c>
      <c r="N98" s="3">
        <f t="shared" si="10"/>
        <v>5</v>
      </c>
    </row>
    <row r="99" spans="1:14">
      <c r="A99" s="3">
        <v>97923367</v>
      </c>
      <c r="B99" s="3" t="s">
        <v>8</v>
      </c>
      <c r="C99" s="3" t="s">
        <v>16</v>
      </c>
      <c r="D99" s="3">
        <v>1.3319779663849699E+17</v>
      </c>
      <c r="E99" s="4">
        <v>44959.449803240743</v>
      </c>
      <c r="F99" s="3" t="s">
        <v>10</v>
      </c>
      <c r="G99" s="3">
        <v>1</v>
      </c>
      <c r="H99" s="3" t="s">
        <v>15</v>
      </c>
      <c r="I99" s="4">
        <v>44959.449803240743</v>
      </c>
      <c r="J99" s="3" t="str">
        <f t="shared" si="11"/>
        <v>运行</v>
      </c>
      <c r="K99" s="3" t="str">
        <f t="shared" si="7"/>
        <v/>
      </c>
      <c r="L99" t="str">
        <f t="shared" si="8"/>
        <v>结束</v>
      </c>
      <c r="M99" s="5">
        <f t="shared" si="9"/>
        <v>0</v>
      </c>
      <c r="N99" s="3">
        <f t="shared" si="10"/>
        <v>5</v>
      </c>
    </row>
    <row r="100" spans="1:14">
      <c r="A100" s="3">
        <v>97923418</v>
      </c>
      <c r="B100" s="3" t="s">
        <v>8</v>
      </c>
      <c r="C100" s="3" t="s">
        <v>16</v>
      </c>
      <c r="D100" s="3">
        <v>1.3319780318693299E+17</v>
      </c>
      <c r="E100" s="4">
        <v>44959.457384259258</v>
      </c>
      <c r="F100" s="3" t="s">
        <v>10</v>
      </c>
      <c r="G100" s="3">
        <v>60070922002</v>
      </c>
      <c r="H100" s="3" t="s">
        <v>11</v>
      </c>
      <c r="I100" s="4">
        <v>44959.457384259258</v>
      </c>
      <c r="J100" s="3" t="str">
        <f t="shared" si="11"/>
        <v>报警</v>
      </c>
      <c r="K100" s="3" t="str">
        <f t="shared" si="7"/>
        <v>开始</v>
      </c>
      <c r="L100" t="str">
        <f t="shared" si="8"/>
        <v/>
      </c>
      <c r="M100" s="5">
        <f t="shared" si="9"/>
        <v>0.74999999720603228</v>
      </c>
      <c r="N100" s="3">
        <f t="shared" si="10"/>
        <v>5</v>
      </c>
    </row>
    <row r="101" spans="1:14">
      <c r="A101" s="3">
        <v>97923423</v>
      </c>
      <c r="B101" s="3" t="s">
        <v>8</v>
      </c>
      <c r="C101" s="3" t="s">
        <v>16</v>
      </c>
      <c r="D101" s="3">
        <v>1.3319780363524301E+17</v>
      </c>
      <c r="E101" s="4">
        <v>44959.457905092589</v>
      </c>
      <c r="F101" s="3" t="s">
        <v>10</v>
      </c>
      <c r="G101" s="3">
        <v>1</v>
      </c>
      <c r="H101" s="3" t="s">
        <v>15</v>
      </c>
      <c r="I101" s="4">
        <v>44959.457905092589</v>
      </c>
      <c r="J101" s="3" t="str">
        <f t="shared" si="11"/>
        <v>运行</v>
      </c>
      <c r="K101" s="3" t="str">
        <f t="shared" si="7"/>
        <v/>
      </c>
      <c r="L101" t="str">
        <f t="shared" si="8"/>
        <v>结束</v>
      </c>
      <c r="M101" s="5">
        <f t="shared" si="9"/>
        <v>0</v>
      </c>
      <c r="N101" s="3">
        <f t="shared" si="10"/>
        <v>5</v>
      </c>
    </row>
    <row r="102" spans="1:14">
      <c r="A102" s="3">
        <v>97923571</v>
      </c>
      <c r="B102" s="3" t="s">
        <v>8</v>
      </c>
      <c r="C102" s="3" t="s">
        <v>16</v>
      </c>
      <c r="D102" s="3">
        <v>1.33197809830474E+17</v>
      </c>
      <c r="E102" s="4">
        <v>44959.465081018519</v>
      </c>
      <c r="F102" s="3" t="s">
        <v>10</v>
      </c>
      <c r="G102" s="3">
        <v>60070922002</v>
      </c>
      <c r="H102" s="3" t="s">
        <v>11</v>
      </c>
      <c r="I102" s="4">
        <v>44959.465081018519</v>
      </c>
      <c r="J102" s="3" t="str">
        <f t="shared" si="11"/>
        <v>报警</v>
      </c>
      <c r="K102" s="3" t="str">
        <f t="shared" si="7"/>
        <v>开始</v>
      </c>
      <c r="L102" t="str">
        <f t="shared" si="8"/>
        <v/>
      </c>
      <c r="M102" s="5">
        <f t="shared" si="9"/>
        <v>0.26666666613891721</v>
      </c>
      <c r="N102" s="3">
        <f t="shared" si="10"/>
        <v>5</v>
      </c>
    </row>
    <row r="103" spans="1:14">
      <c r="A103" s="3">
        <v>97923577</v>
      </c>
      <c r="B103" s="3" t="s">
        <v>8</v>
      </c>
      <c r="C103" s="3" t="s">
        <v>16</v>
      </c>
      <c r="D103" s="3">
        <v>1.3319780999009E+17</v>
      </c>
      <c r="E103" s="4">
        <v>44959.465266203704</v>
      </c>
      <c r="F103" s="3" t="s">
        <v>10</v>
      </c>
      <c r="G103" s="3">
        <v>1</v>
      </c>
      <c r="H103" s="3" t="s">
        <v>15</v>
      </c>
      <c r="I103" s="4">
        <v>44959.465266203704</v>
      </c>
      <c r="J103" s="3" t="str">
        <f t="shared" si="11"/>
        <v>运行</v>
      </c>
      <c r="K103" s="3" t="str">
        <f t="shared" si="7"/>
        <v/>
      </c>
      <c r="L103" t="str">
        <f t="shared" si="8"/>
        <v>结束</v>
      </c>
      <c r="M103" s="5">
        <f t="shared" si="9"/>
        <v>0</v>
      </c>
      <c r="N103" s="3">
        <f t="shared" si="10"/>
        <v>5</v>
      </c>
    </row>
    <row r="104" spans="1:14">
      <c r="A104" s="3">
        <v>97923581</v>
      </c>
      <c r="B104" s="3" t="s">
        <v>8</v>
      </c>
      <c r="C104" s="3" t="s">
        <v>16</v>
      </c>
      <c r="D104" s="3">
        <v>1.3319781005211501E+17</v>
      </c>
      <c r="E104" s="4">
        <v>44959.46533564815</v>
      </c>
      <c r="F104" s="3" t="s">
        <v>10</v>
      </c>
      <c r="G104" s="3">
        <v>60070922002</v>
      </c>
      <c r="H104" s="3" t="s">
        <v>11</v>
      </c>
      <c r="I104" s="4">
        <v>44959.46533564815</v>
      </c>
      <c r="J104" s="3" t="str">
        <f t="shared" si="11"/>
        <v>报警</v>
      </c>
      <c r="K104" s="3" t="str">
        <f t="shared" si="7"/>
        <v>开始</v>
      </c>
      <c r="L104" t="str">
        <f t="shared" si="8"/>
        <v/>
      </c>
      <c r="M104" s="5">
        <f t="shared" si="9"/>
        <v>0.59999999357387424</v>
      </c>
      <c r="N104" s="3">
        <f t="shared" si="10"/>
        <v>5</v>
      </c>
    </row>
    <row r="105" spans="1:14">
      <c r="A105" s="3">
        <v>97923609</v>
      </c>
      <c r="B105" s="3" t="s">
        <v>8</v>
      </c>
      <c r="C105" s="3" t="s">
        <v>16</v>
      </c>
      <c r="D105" s="3">
        <v>1.33197810413036E+17</v>
      </c>
      <c r="E105" s="4">
        <v>44959.465752314813</v>
      </c>
      <c r="F105" s="3" t="s">
        <v>10</v>
      </c>
      <c r="G105" s="3">
        <v>1</v>
      </c>
      <c r="H105" s="3" t="s">
        <v>15</v>
      </c>
      <c r="I105" s="4">
        <v>44959.465752314813</v>
      </c>
      <c r="J105" s="3" t="str">
        <f t="shared" si="11"/>
        <v>运行</v>
      </c>
      <c r="K105" s="3" t="str">
        <f t="shared" si="7"/>
        <v/>
      </c>
      <c r="L105" t="str">
        <f t="shared" si="8"/>
        <v>结束</v>
      </c>
      <c r="M105" s="5">
        <f t="shared" si="9"/>
        <v>0</v>
      </c>
      <c r="N105" s="3">
        <f t="shared" si="10"/>
        <v>5</v>
      </c>
    </row>
    <row r="106" spans="1:14">
      <c r="A106" s="3">
        <v>97924189</v>
      </c>
      <c r="B106" s="3" t="s">
        <v>8</v>
      </c>
      <c r="C106" s="3" t="s">
        <v>16</v>
      </c>
      <c r="D106" s="3">
        <v>1.3319781520581299E+17</v>
      </c>
      <c r="E106" s="4">
        <v>44959.471296296295</v>
      </c>
      <c r="F106" s="3" t="s">
        <v>10</v>
      </c>
      <c r="G106" s="3">
        <v>50010922018</v>
      </c>
      <c r="H106" s="3" t="s">
        <v>25</v>
      </c>
      <c r="I106" s="4">
        <v>44959.471296296295</v>
      </c>
      <c r="J106" s="3" t="str">
        <f t="shared" si="11"/>
        <v>报警</v>
      </c>
      <c r="K106" s="3" t="str">
        <f t="shared" si="7"/>
        <v>开始</v>
      </c>
      <c r="L106" t="str">
        <f t="shared" si="8"/>
        <v/>
      </c>
      <c r="M106" s="5">
        <f t="shared" si="9"/>
        <v>0.20000000484287739</v>
      </c>
      <c r="N106" s="3">
        <f t="shared" si="10"/>
        <v>5</v>
      </c>
    </row>
    <row r="107" spans="1:14">
      <c r="A107" s="3">
        <v>97924213</v>
      </c>
      <c r="B107" s="3" t="s">
        <v>8</v>
      </c>
      <c r="C107" s="3" t="s">
        <v>16</v>
      </c>
      <c r="D107" s="3">
        <v>1.33197815324976E+17</v>
      </c>
      <c r="E107" s="4">
        <v>44959.471435185187</v>
      </c>
      <c r="F107" s="3" t="s">
        <v>10</v>
      </c>
      <c r="G107" s="3">
        <v>1</v>
      </c>
      <c r="H107" s="3" t="s">
        <v>15</v>
      </c>
      <c r="I107" s="4">
        <v>44959.471435185187</v>
      </c>
      <c r="J107" s="3" t="str">
        <f t="shared" si="11"/>
        <v>运行</v>
      </c>
      <c r="K107" s="3" t="str">
        <f t="shared" si="7"/>
        <v/>
      </c>
      <c r="L107" t="str">
        <f t="shared" si="8"/>
        <v>结束</v>
      </c>
      <c r="M107" s="5">
        <f t="shared" si="9"/>
        <v>0</v>
      </c>
      <c r="N107" s="3">
        <f t="shared" si="10"/>
        <v>5</v>
      </c>
    </row>
    <row r="108" spans="1:14">
      <c r="A108" s="3">
        <v>97924242</v>
      </c>
      <c r="B108" s="3" t="s">
        <v>8</v>
      </c>
      <c r="C108" s="3" t="s">
        <v>16</v>
      </c>
      <c r="D108" s="3">
        <v>1.33197815505736E+17</v>
      </c>
      <c r="E108" s="4">
        <v>44959.471643518518</v>
      </c>
      <c r="F108" s="3" t="s">
        <v>10</v>
      </c>
      <c r="G108" s="3">
        <v>50010922018</v>
      </c>
      <c r="H108" s="3" t="s">
        <v>25</v>
      </c>
      <c r="I108" s="4">
        <v>44959.471643518518</v>
      </c>
      <c r="J108" s="3" t="str">
        <f t="shared" si="11"/>
        <v>报警</v>
      </c>
      <c r="K108" s="3" t="str">
        <f t="shared" si="7"/>
        <v>开始</v>
      </c>
      <c r="L108" t="str">
        <f t="shared" si="8"/>
        <v/>
      </c>
      <c r="M108" s="5">
        <f t="shared" si="9"/>
        <v>0.28333333670161664</v>
      </c>
      <c r="N108" s="3">
        <f t="shared" si="10"/>
        <v>5</v>
      </c>
    </row>
    <row r="109" spans="1:14">
      <c r="A109" s="3">
        <v>97924280</v>
      </c>
      <c r="B109" s="3" t="s">
        <v>8</v>
      </c>
      <c r="C109" s="3" t="s">
        <v>16</v>
      </c>
      <c r="D109" s="3">
        <v>1.33197815670996E+17</v>
      </c>
      <c r="E109" s="4">
        <v>44959.47184027778</v>
      </c>
      <c r="F109" s="3" t="s">
        <v>10</v>
      </c>
      <c r="G109" s="3">
        <v>1</v>
      </c>
      <c r="H109" s="3" t="s">
        <v>15</v>
      </c>
      <c r="I109" s="4">
        <v>44959.47184027778</v>
      </c>
      <c r="J109" s="3" t="str">
        <f t="shared" si="11"/>
        <v>运行</v>
      </c>
      <c r="K109" s="3" t="str">
        <f t="shared" si="7"/>
        <v/>
      </c>
      <c r="L109" t="str">
        <f t="shared" si="8"/>
        <v>结束</v>
      </c>
      <c r="M109" s="5">
        <f t="shared" si="9"/>
        <v>0</v>
      </c>
      <c r="N109" s="3">
        <f t="shared" si="10"/>
        <v>5</v>
      </c>
    </row>
    <row r="110" spans="1:14">
      <c r="A110" s="3">
        <v>97924640</v>
      </c>
      <c r="B110" s="3" t="s">
        <v>8</v>
      </c>
      <c r="C110" s="3" t="s">
        <v>16</v>
      </c>
      <c r="D110" s="3">
        <v>1.33197817683208E+17</v>
      </c>
      <c r="E110" s="4">
        <v>44959.474166666667</v>
      </c>
      <c r="F110" s="3" t="s">
        <v>10</v>
      </c>
      <c r="G110" s="3">
        <v>60070922002</v>
      </c>
      <c r="H110" s="3" t="s">
        <v>11</v>
      </c>
      <c r="I110" s="4">
        <v>44959.474166666667</v>
      </c>
      <c r="J110" s="3" t="str">
        <f t="shared" si="11"/>
        <v>报警</v>
      </c>
      <c r="K110" s="3" t="str">
        <f t="shared" si="7"/>
        <v>开始</v>
      </c>
      <c r="L110" t="str">
        <f t="shared" si="8"/>
        <v/>
      </c>
      <c r="M110" s="5">
        <f t="shared" si="9"/>
        <v>0.16666666371747851</v>
      </c>
      <c r="N110" s="3">
        <f t="shared" si="10"/>
        <v>5</v>
      </c>
    </row>
    <row r="111" spans="1:14">
      <c r="A111" s="3">
        <v>97924651</v>
      </c>
      <c r="B111" s="3" t="s">
        <v>8</v>
      </c>
      <c r="C111" s="3" t="s">
        <v>16</v>
      </c>
      <c r="D111" s="3">
        <v>1.33197817787022E+17</v>
      </c>
      <c r="E111" s="4">
        <v>44959.474282407406</v>
      </c>
      <c r="F111" s="3" t="s">
        <v>10</v>
      </c>
      <c r="G111" s="3">
        <v>1</v>
      </c>
      <c r="H111" s="3" t="s">
        <v>15</v>
      </c>
      <c r="I111" s="4">
        <v>44959.474282407406</v>
      </c>
      <c r="J111" s="3" t="str">
        <f t="shared" si="11"/>
        <v>运行</v>
      </c>
      <c r="K111" s="3" t="str">
        <f t="shared" si="7"/>
        <v/>
      </c>
      <c r="L111" t="str">
        <f t="shared" si="8"/>
        <v>结束</v>
      </c>
      <c r="M111" s="5">
        <f t="shared" si="9"/>
        <v>0</v>
      </c>
      <c r="N111" s="3">
        <f t="shared" si="10"/>
        <v>5</v>
      </c>
    </row>
    <row r="112" spans="1:14">
      <c r="A112" s="3">
        <v>97924658</v>
      </c>
      <c r="B112" s="3" t="s">
        <v>8</v>
      </c>
      <c r="C112" s="3" t="s">
        <v>16</v>
      </c>
      <c r="D112" s="3">
        <v>1.3319781780271E+17</v>
      </c>
      <c r="E112" s="4">
        <v>44959.474305555559</v>
      </c>
      <c r="F112" s="3" t="s">
        <v>10</v>
      </c>
      <c r="G112" s="3">
        <v>60070922002</v>
      </c>
      <c r="H112" s="3" t="s">
        <v>11</v>
      </c>
      <c r="I112" s="4">
        <v>44959.474305555559</v>
      </c>
      <c r="J112" s="3" t="str">
        <f t="shared" si="11"/>
        <v>报警</v>
      </c>
      <c r="K112" s="3" t="str">
        <f t="shared" si="7"/>
        <v>开始</v>
      </c>
      <c r="L112" t="str">
        <f t="shared" si="8"/>
        <v/>
      </c>
      <c r="M112" s="5">
        <f t="shared" si="9"/>
        <v>0.26666666613891721</v>
      </c>
      <c r="N112" s="3">
        <f t="shared" si="10"/>
        <v>5</v>
      </c>
    </row>
    <row r="113" spans="1:14">
      <c r="A113" s="3">
        <v>97924690</v>
      </c>
      <c r="B113" s="3" t="s">
        <v>8</v>
      </c>
      <c r="C113" s="3" t="s">
        <v>16</v>
      </c>
      <c r="D113" s="3">
        <v>1.3319781796256499E+17</v>
      </c>
      <c r="E113" s="4">
        <v>44959.474490740744</v>
      </c>
      <c r="F113" s="3" t="s">
        <v>10</v>
      </c>
      <c r="G113" s="3">
        <v>1</v>
      </c>
      <c r="H113" s="3" t="s">
        <v>15</v>
      </c>
      <c r="I113" s="4">
        <v>44959.474490740744</v>
      </c>
      <c r="J113" s="3" t="str">
        <f t="shared" si="11"/>
        <v>运行</v>
      </c>
      <c r="K113" s="3" t="str">
        <f t="shared" si="7"/>
        <v/>
      </c>
      <c r="L113" t="str">
        <f t="shared" si="8"/>
        <v>结束</v>
      </c>
      <c r="M113" s="5">
        <f t="shared" si="9"/>
        <v>0</v>
      </c>
      <c r="N113" s="3">
        <f t="shared" si="10"/>
        <v>5</v>
      </c>
    </row>
    <row r="114" spans="1:14">
      <c r="A114" s="3">
        <v>97924832</v>
      </c>
      <c r="B114" s="3" t="s">
        <v>8</v>
      </c>
      <c r="C114" s="3" t="s">
        <v>16</v>
      </c>
      <c r="D114" s="3">
        <v>1.3319781868322E+17</v>
      </c>
      <c r="E114" s="4">
        <v>44959.475324074076</v>
      </c>
      <c r="F114" s="3" t="s">
        <v>10</v>
      </c>
      <c r="G114" s="3">
        <v>1</v>
      </c>
      <c r="H114" s="3" t="s">
        <v>15</v>
      </c>
      <c r="I114" s="4">
        <v>44959.475324074076</v>
      </c>
      <c r="J114" s="3" t="str">
        <f t="shared" si="11"/>
        <v>运行</v>
      </c>
      <c r="K114" s="3" t="str">
        <f t="shared" si="7"/>
        <v/>
      </c>
      <c r="L114" t="str">
        <f t="shared" si="8"/>
        <v>结束</v>
      </c>
      <c r="M114" s="5">
        <f t="shared" si="9"/>
        <v>0</v>
      </c>
      <c r="N114" s="3">
        <f t="shared" si="10"/>
        <v>5</v>
      </c>
    </row>
    <row r="115" spans="1:14">
      <c r="A115" s="3">
        <v>97924878</v>
      </c>
      <c r="B115" s="3" t="s">
        <v>8</v>
      </c>
      <c r="C115" s="3" t="s">
        <v>16</v>
      </c>
      <c r="D115" s="3">
        <v>1.3319781888977E+17</v>
      </c>
      <c r="E115" s="4">
        <v>44959.475555555553</v>
      </c>
      <c r="F115" s="3" t="s">
        <v>10</v>
      </c>
      <c r="G115" s="3">
        <v>3</v>
      </c>
      <c r="H115" s="3" t="s">
        <v>14</v>
      </c>
      <c r="I115" s="4">
        <v>44959.475555555553</v>
      </c>
      <c r="J115" s="3" t="str">
        <f t="shared" si="11"/>
        <v>改！</v>
      </c>
      <c r="K115" s="3" t="str">
        <f t="shared" si="7"/>
        <v>开始</v>
      </c>
      <c r="L115" t="str">
        <f t="shared" si="8"/>
        <v/>
      </c>
      <c r="M115" s="5">
        <f t="shared" si="9"/>
        <v>14.766666671494022</v>
      </c>
      <c r="N115" s="3">
        <f t="shared" si="10"/>
        <v>5</v>
      </c>
    </row>
    <row r="116" spans="1:14">
      <c r="A116" s="3">
        <v>97926349</v>
      </c>
      <c r="B116" s="3" t="s">
        <v>8</v>
      </c>
      <c r="C116" s="3" t="s">
        <v>16</v>
      </c>
      <c r="D116" s="3">
        <v>1.3319782774669501E+17</v>
      </c>
      <c r="E116" s="4">
        <v>44959.485810185186</v>
      </c>
      <c r="F116" s="3" t="s">
        <v>10</v>
      </c>
      <c r="G116" s="3">
        <v>1</v>
      </c>
      <c r="H116" s="3" t="s">
        <v>15</v>
      </c>
      <c r="I116" s="4">
        <v>44959.485810185186</v>
      </c>
      <c r="J116" s="3" t="str">
        <f t="shared" ref="J116:J147" si="12">RIGHT(H116,2)</f>
        <v>运行</v>
      </c>
      <c r="K116" s="3" t="str">
        <f t="shared" si="7"/>
        <v/>
      </c>
      <c r="L116" t="str">
        <f t="shared" si="8"/>
        <v>结束</v>
      </c>
      <c r="M116" s="5">
        <f t="shared" si="9"/>
        <v>0</v>
      </c>
      <c r="N116" s="3">
        <f t="shared" si="10"/>
        <v>5</v>
      </c>
    </row>
    <row r="117" spans="1:14">
      <c r="A117" s="3">
        <v>97926415</v>
      </c>
      <c r="B117" s="3" t="s">
        <v>8</v>
      </c>
      <c r="C117" s="3" t="s">
        <v>16</v>
      </c>
      <c r="D117" s="3">
        <v>1.3319782812321299E+17</v>
      </c>
      <c r="E117" s="4">
        <v>44959.486250000002</v>
      </c>
      <c r="F117" s="3" t="s">
        <v>10</v>
      </c>
      <c r="G117" s="3">
        <v>60070922002</v>
      </c>
      <c r="H117" s="3" t="s">
        <v>11</v>
      </c>
      <c r="I117" s="4">
        <v>44959.486250000002</v>
      </c>
      <c r="J117" s="3" t="str">
        <f t="shared" si="12"/>
        <v>报警</v>
      </c>
      <c r="K117" s="3" t="str">
        <f t="shared" si="7"/>
        <v>开始</v>
      </c>
      <c r="L117" t="str">
        <f t="shared" si="8"/>
        <v/>
      </c>
      <c r="M117" s="5">
        <f t="shared" si="9"/>
        <v>0.11666666250675917</v>
      </c>
      <c r="N117" s="3">
        <f t="shared" si="10"/>
        <v>5</v>
      </c>
    </row>
    <row r="118" spans="1:14">
      <c r="A118" s="3">
        <v>97926432</v>
      </c>
      <c r="B118" s="3" t="s">
        <v>8</v>
      </c>
      <c r="C118" s="3" t="s">
        <v>16</v>
      </c>
      <c r="D118" s="3">
        <v>1.331978281958E+17</v>
      </c>
      <c r="E118" s="4">
        <v>44959.486331018517</v>
      </c>
      <c r="F118" s="3" t="s">
        <v>10</v>
      </c>
      <c r="G118" s="3">
        <v>1</v>
      </c>
      <c r="H118" s="3" t="s">
        <v>15</v>
      </c>
      <c r="I118" s="4">
        <v>44959.486331018517</v>
      </c>
      <c r="J118" s="3" t="str">
        <f t="shared" si="12"/>
        <v>运行</v>
      </c>
      <c r="K118" s="3" t="str">
        <f t="shared" si="7"/>
        <v/>
      </c>
      <c r="L118" t="str">
        <f t="shared" si="8"/>
        <v>结束</v>
      </c>
      <c r="M118" s="5">
        <f t="shared" si="9"/>
        <v>0</v>
      </c>
      <c r="N118" s="3">
        <f t="shared" si="10"/>
        <v>5</v>
      </c>
    </row>
    <row r="119" spans="1:14">
      <c r="A119" s="3">
        <v>97926627</v>
      </c>
      <c r="B119" s="3" t="s">
        <v>8</v>
      </c>
      <c r="C119" s="3" t="s">
        <v>16</v>
      </c>
      <c r="D119" s="3">
        <v>1.3319782944635299E+17</v>
      </c>
      <c r="E119" s="4">
        <v>44959.48777777778</v>
      </c>
      <c r="F119" s="3" t="s">
        <v>10</v>
      </c>
      <c r="G119" s="3">
        <v>60070922002</v>
      </c>
      <c r="H119" s="3" t="s">
        <v>11</v>
      </c>
      <c r="I119" s="4">
        <v>44959.48777777778</v>
      </c>
      <c r="J119" s="3" t="str">
        <f t="shared" si="12"/>
        <v>报警</v>
      </c>
      <c r="K119" s="3" t="str">
        <f t="shared" si="7"/>
        <v>开始</v>
      </c>
      <c r="L119" t="str">
        <f t="shared" si="8"/>
        <v/>
      </c>
      <c r="M119" s="5">
        <f t="shared" si="9"/>
        <v>8.3333331858739257E-2</v>
      </c>
      <c r="N119" s="3">
        <f t="shared" si="10"/>
        <v>5</v>
      </c>
    </row>
    <row r="120" spans="1:14">
      <c r="A120" s="3">
        <v>97926637</v>
      </c>
      <c r="B120" s="3" t="s">
        <v>8</v>
      </c>
      <c r="C120" s="3" t="s">
        <v>16</v>
      </c>
      <c r="D120" s="3">
        <v>1.33197829498334E+17</v>
      </c>
      <c r="E120" s="4">
        <v>44959.487835648149</v>
      </c>
      <c r="F120" s="3" t="s">
        <v>10</v>
      </c>
      <c r="G120" s="3">
        <v>1</v>
      </c>
      <c r="H120" s="3" t="s">
        <v>15</v>
      </c>
      <c r="I120" s="4">
        <v>44959.487835648149</v>
      </c>
      <c r="J120" s="3" t="str">
        <f t="shared" si="12"/>
        <v>运行</v>
      </c>
      <c r="K120" s="3" t="str">
        <f t="shared" si="7"/>
        <v/>
      </c>
      <c r="L120" t="str">
        <f t="shared" si="8"/>
        <v>结束</v>
      </c>
      <c r="M120" s="5">
        <f t="shared" si="9"/>
        <v>0</v>
      </c>
      <c r="N120" s="3">
        <f t="shared" si="10"/>
        <v>5</v>
      </c>
    </row>
    <row r="121" spans="1:14">
      <c r="A121" s="3">
        <v>97926758</v>
      </c>
      <c r="B121" s="3" t="s">
        <v>8</v>
      </c>
      <c r="C121" s="3" t="s">
        <v>16</v>
      </c>
      <c r="D121" s="3">
        <v>1.3319783019791299E+17</v>
      </c>
      <c r="E121" s="4">
        <v>44959.488645833335</v>
      </c>
      <c r="F121" s="3" t="s">
        <v>10</v>
      </c>
      <c r="G121" s="3">
        <v>80010922001</v>
      </c>
      <c r="H121" s="3" t="s">
        <v>20</v>
      </c>
      <c r="I121" s="4">
        <v>44959.488645833335</v>
      </c>
      <c r="J121" s="3" t="str">
        <f t="shared" si="12"/>
        <v>报警</v>
      </c>
      <c r="K121" s="3" t="str">
        <f t="shared" si="7"/>
        <v>开始</v>
      </c>
      <c r="L121" t="str">
        <f t="shared" si="8"/>
        <v/>
      </c>
      <c r="M121" s="5">
        <f t="shared" si="9"/>
        <v>6.666666129603982E-2</v>
      </c>
      <c r="N121" s="3">
        <f t="shared" si="10"/>
        <v>5</v>
      </c>
    </row>
    <row r="122" spans="1:14">
      <c r="A122" s="3">
        <v>97926767</v>
      </c>
      <c r="B122" s="3" t="s">
        <v>8</v>
      </c>
      <c r="C122" s="3" t="s">
        <v>16</v>
      </c>
      <c r="D122" s="3">
        <v>1.33197830234252E+17</v>
      </c>
      <c r="E122" s="4">
        <v>44959.488692129627</v>
      </c>
      <c r="F122" s="3" t="s">
        <v>10</v>
      </c>
      <c r="G122" s="3">
        <v>1</v>
      </c>
      <c r="H122" s="3" t="s">
        <v>15</v>
      </c>
      <c r="I122" s="4">
        <v>44959.488692129627</v>
      </c>
      <c r="J122" s="3" t="str">
        <f t="shared" si="12"/>
        <v>运行</v>
      </c>
      <c r="K122" s="3" t="str">
        <f t="shared" si="7"/>
        <v/>
      </c>
      <c r="L122" t="str">
        <f t="shared" si="8"/>
        <v>结束</v>
      </c>
      <c r="M122" s="5">
        <f t="shared" si="9"/>
        <v>0</v>
      </c>
      <c r="N122" s="3">
        <f t="shared" si="10"/>
        <v>5</v>
      </c>
    </row>
    <row r="123" spans="1:14">
      <c r="A123" s="3">
        <v>97926804</v>
      </c>
      <c r="B123" s="3" t="s">
        <v>8</v>
      </c>
      <c r="C123" s="3" t="s">
        <v>16</v>
      </c>
      <c r="D123" s="3">
        <v>1.33197830440234E+17</v>
      </c>
      <c r="E123" s="4">
        <v>44959.488935185182</v>
      </c>
      <c r="F123" s="3" t="s">
        <v>10</v>
      </c>
      <c r="G123" s="3">
        <v>80010922001</v>
      </c>
      <c r="H123" s="3" t="s">
        <v>20</v>
      </c>
      <c r="I123" s="4">
        <v>44959.488935185182</v>
      </c>
      <c r="J123" s="3" t="str">
        <f t="shared" si="12"/>
        <v>报警</v>
      </c>
      <c r="K123" s="3" t="str">
        <f t="shared" si="7"/>
        <v>开始</v>
      </c>
      <c r="L123" t="str">
        <f t="shared" si="8"/>
        <v/>
      </c>
      <c r="M123" s="5">
        <f t="shared" si="9"/>
        <v>0.45000000041909516</v>
      </c>
      <c r="N123" s="3">
        <f t="shared" si="10"/>
        <v>5</v>
      </c>
    </row>
    <row r="124" spans="1:14">
      <c r="A124" s="3">
        <v>97926840</v>
      </c>
      <c r="B124" s="3" t="s">
        <v>8</v>
      </c>
      <c r="C124" s="3" t="s">
        <v>16</v>
      </c>
      <c r="D124" s="3">
        <v>1.3319783071858301E+17</v>
      </c>
      <c r="E124" s="4">
        <v>44959.489247685182</v>
      </c>
      <c r="F124" s="3" t="s">
        <v>10</v>
      </c>
      <c r="G124" s="3">
        <v>1</v>
      </c>
      <c r="H124" s="3" t="s">
        <v>15</v>
      </c>
      <c r="I124" s="4">
        <v>44959.489247685182</v>
      </c>
      <c r="J124" s="3" t="str">
        <f t="shared" si="12"/>
        <v>运行</v>
      </c>
      <c r="K124" s="3" t="str">
        <f t="shared" si="7"/>
        <v/>
      </c>
      <c r="L124" t="str">
        <f t="shared" si="8"/>
        <v>结束</v>
      </c>
      <c r="M124" s="5">
        <f t="shared" si="9"/>
        <v>0</v>
      </c>
      <c r="N124" s="3">
        <f t="shared" si="10"/>
        <v>5</v>
      </c>
    </row>
    <row r="125" spans="1:14">
      <c r="A125" s="3">
        <v>97926865</v>
      </c>
      <c r="B125" s="3" t="s">
        <v>8</v>
      </c>
      <c r="C125" s="3" t="s">
        <v>16</v>
      </c>
      <c r="D125" s="3">
        <v>1.33197830852536E+17</v>
      </c>
      <c r="E125" s="4">
        <v>44959.48940972222</v>
      </c>
      <c r="F125" s="3" t="s">
        <v>10</v>
      </c>
      <c r="G125" s="3">
        <v>3</v>
      </c>
      <c r="H125" s="3" t="s">
        <v>14</v>
      </c>
      <c r="I125" s="4">
        <v>44959.48940972222</v>
      </c>
      <c r="J125" s="3" t="str">
        <f t="shared" si="12"/>
        <v>改！</v>
      </c>
      <c r="K125" s="3" t="str">
        <f t="shared" ref="K125:K188" si="13">IF(AND(J124="运行",J125&lt;&gt;"运行"),"开始","")</f>
        <v>开始</v>
      </c>
      <c r="L125" t="str">
        <f t="shared" ref="L125:L188" si="14">IF(J125="运行","结束","")</f>
        <v/>
      </c>
      <c r="M125" s="5">
        <f t="shared" ref="M125:M188" si="15">IF(K125="开始",((IF(L126="结束",INDEX(I126,,),0)-IF(K125="开始",INDEX(I125,,),0)))*24*60,0)</f>
        <v>15.983333339681849</v>
      </c>
      <c r="N125" s="3">
        <f t="shared" ref="N125:N188" si="16">WEEKNUM(I125)</f>
        <v>5</v>
      </c>
    </row>
    <row r="126" spans="1:14">
      <c r="A126" s="3">
        <v>97928702</v>
      </c>
      <c r="B126" s="3" t="s">
        <v>8</v>
      </c>
      <c r="C126" s="3" t="s">
        <v>16</v>
      </c>
      <c r="D126" s="3">
        <v>1.33197840449786E+17</v>
      </c>
      <c r="E126" s="4">
        <v>44959.500509259262</v>
      </c>
      <c r="F126" s="3" t="s">
        <v>10</v>
      </c>
      <c r="G126" s="3">
        <v>1</v>
      </c>
      <c r="H126" s="3" t="s">
        <v>15</v>
      </c>
      <c r="I126" s="4">
        <v>44959.500509259262</v>
      </c>
      <c r="J126" s="3" t="str">
        <f t="shared" si="12"/>
        <v>运行</v>
      </c>
      <c r="K126" s="3" t="str">
        <f t="shared" si="13"/>
        <v/>
      </c>
      <c r="L126" t="str">
        <f t="shared" si="14"/>
        <v>结束</v>
      </c>
      <c r="M126" s="5">
        <f t="shared" si="15"/>
        <v>0</v>
      </c>
      <c r="N126" s="3">
        <f t="shared" si="16"/>
        <v>5</v>
      </c>
    </row>
    <row r="127" spans="1:14">
      <c r="A127" s="3">
        <v>97929224</v>
      </c>
      <c r="B127" s="3" t="s">
        <v>8</v>
      </c>
      <c r="C127" s="3" t="s">
        <v>16</v>
      </c>
      <c r="D127" s="3">
        <v>1.33197843341524E+17</v>
      </c>
      <c r="E127" s="4">
        <v>44959.503865740742</v>
      </c>
      <c r="F127" s="3" t="s">
        <v>10</v>
      </c>
      <c r="G127" s="3">
        <v>80010922001</v>
      </c>
      <c r="H127" s="3" t="s">
        <v>20</v>
      </c>
      <c r="I127" s="4">
        <v>44959.503865740742</v>
      </c>
      <c r="J127" s="3" t="str">
        <f t="shared" si="12"/>
        <v>报警</v>
      </c>
      <c r="K127" s="3" t="str">
        <f t="shared" si="13"/>
        <v>开始</v>
      </c>
      <c r="L127" t="str">
        <f t="shared" si="14"/>
        <v/>
      </c>
      <c r="M127" s="5">
        <f t="shared" si="15"/>
        <v>0.14999999315477908</v>
      </c>
      <c r="N127" s="3">
        <f t="shared" si="16"/>
        <v>5</v>
      </c>
    </row>
    <row r="128" spans="1:14">
      <c r="A128" s="3">
        <v>97929243</v>
      </c>
      <c r="B128" s="3" t="s">
        <v>8</v>
      </c>
      <c r="C128" s="3" t="s">
        <v>16</v>
      </c>
      <c r="D128" s="3">
        <v>1.3319784343500499E+17</v>
      </c>
      <c r="E128" s="4">
        <v>44959.503969907404</v>
      </c>
      <c r="F128" s="3" t="s">
        <v>10</v>
      </c>
      <c r="G128" s="3">
        <v>1</v>
      </c>
      <c r="H128" s="3" t="s">
        <v>15</v>
      </c>
      <c r="I128" s="4">
        <v>44959.503969907404</v>
      </c>
      <c r="J128" s="3" t="str">
        <f t="shared" si="12"/>
        <v>运行</v>
      </c>
      <c r="K128" s="3" t="str">
        <f t="shared" si="13"/>
        <v/>
      </c>
      <c r="L128" t="str">
        <f t="shared" si="14"/>
        <v>结束</v>
      </c>
      <c r="M128" s="5">
        <f t="shared" si="15"/>
        <v>0</v>
      </c>
      <c r="N128" s="3">
        <f t="shared" si="16"/>
        <v>5</v>
      </c>
    </row>
    <row r="129" spans="1:14">
      <c r="A129" s="3">
        <v>97929291</v>
      </c>
      <c r="B129" s="3" t="s">
        <v>8</v>
      </c>
      <c r="C129" s="3" t="s">
        <v>16</v>
      </c>
      <c r="D129" s="3">
        <v>1.3319784367192301E+17</v>
      </c>
      <c r="E129" s="4">
        <v>44959.504247685189</v>
      </c>
      <c r="F129" s="3" t="s">
        <v>10</v>
      </c>
      <c r="G129" s="3">
        <v>80010922001</v>
      </c>
      <c r="H129" s="3" t="s">
        <v>20</v>
      </c>
      <c r="I129" s="4">
        <v>44959.504247685189</v>
      </c>
      <c r="J129" s="3" t="str">
        <f t="shared" si="12"/>
        <v>报警</v>
      </c>
      <c r="K129" s="3" t="str">
        <f t="shared" si="13"/>
        <v>开始</v>
      </c>
      <c r="L129" t="str">
        <f t="shared" si="14"/>
        <v/>
      </c>
      <c r="M129" s="5">
        <f t="shared" si="15"/>
        <v>0.24999999557621777</v>
      </c>
      <c r="N129" s="3">
        <f t="shared" si="16"/>
        <v>5</v>
      </c>
    </row>
    <row r="130" spans="1:14">
      <c r="A130" s="3">
        <v>97929336</v>
      </c>
      <c r="B130" s="3" t="s">
        <v>8</v>
      </c>
      <c r="C130" s="3" t="s">
        <v>16</v>
      </c>
      <c r="D130" s="3">
        <v>1.3319784382166499E+17</v>
      </c>
      <c r="E130" s="4">
        <v>44959.504421296297</v>
      </c>
      <c r="F130" s="3" t="s">
        <v>10</v>
      </c>
      <c r="G130" s="3">
        <v>1</v>
      </c>
      <c r="H130" s="3" t="s">
        <v>15</v>
      </c>
      <c r="I130" s="4">
        <v>44959.504421296297</v>
      </c>
      <c r="J130" s="3" t="str">
        <f t="shared" si="12"/>
        <v>运行</v>
      </c>
      <c r="K130" s="3" t="str">
        <f t="shared" si="13"/>
        <v/>
      </c>
      <c r="L130" t="str">
        <f t="shared" si="14"/>
        <v>结束</v>
      </c>
      <c r="M130" s="5">
        <f t="shared" si="15"/>
        <v>0</v>
      </c>
      <c r="N130" s="3">
        <f t="shared" si="16"/>
        <v>5</v>
      </c>
    </row>
    <row r="131" spans="1:14">
      <c r="A131" s="3">
        <v>97929975</v>
      </c>
      <c r="B131" s="3" t="s">
        <v>8</v>
      </c>
      <c r="C131" s="3" t="s">
        <v>16</v>
      </c>
      <c r="D131" s="3">
        <v>1.3319784709982099E+17</v>
      </c>
      <c r="E131" s="4">
        <v>44959.508206018516</v>
      </c>
      <c r="F131" s="3" t="s">
        <v>10</v>
      </c>
      <c r="G131" s="3">
        <v>80010922001</v>
      </c>
      <c r="H131" s="3" t="s">
        <v>20</v>
      </c>
      <c r="I131" s="4">
        <v>44959.508206018516</v>
      </c>
      <c r="J131" s="3" t="str">
        <f t="shared" si="12"/>
        <v>报警</v>
      </c>
      <c r="K131" s="3" t="str">
        <f t="shared" si="13"/>
        <v>开始</v>
      </c>
      <c r="L131" t="str">
        <f t="shared" si="14"/>
        <v/>
      </c>
      <c r="M131" s="5">
        <f t="shared" si="15"/>
        <v>0.58333333348855376</v>
      </c>
      <c r="N131" s="3">
        <f t="shared" si="16"/>
        <v>5</v>
      </c>
    </row>
    <row r="132" spans="1:14">
      <c r="A132" s="3">
        <v>97930039</v>
      </c>
      <c r="B132" s="3" t="s">
        <v>8</v>
      </c>
      <c r="C132" s="3" t="s">
        <v>16</v>
      </c>
      <c r="D132" s="3">
        <v>1.33197847440274E+17</v>
      </c>
      <c r="E132" s="4">
        <v>44959.508611111109</v>
      </c>
      <c r="F132" s="3" t="s">
        <v>10</v>
      </c>
      <c r="G132" s="3">
        <v>1</v>
      </c>
      <c r="H132" s="3" t="s">
        <v>15</v>
      </c>
      <c r="I132" s="4">
        <v>44959.508611111109</v>
      </c>
      <c r="J132" s="3" t="str">
        <f t="shared" si="12"/>
        <v>运行</v>
      </c>
      <c r="K132" s="3" t="str">
        <f t="shared" si="13"/>
        <v/>
      </c>
      <c r="L132" t="str">
        <f t="shared" si="14"/>
        <v>结束</v>
      </c>
      <c r="M132" s="5">
        <f t="shared" si="15"/>
        <v>0</v>
      </c>
      <c r="N132" s="3">
        <f t="shared" si="16"/>
        <v>5</v>
      </c>
    </row>
    <row r="133" spans="1:14">
      <c r="A133" s="3">
        <v>97930823</v>
      </c>
      <c r="B133" s="3" t="s">
        <v>8</v>
      </c>
      <c r="C133" s="3" t="s">
        <v>16</v>
      </c>
      <c r="D133" s="3">
        <v>1.3319785229250301E+17</v>
      </c>
      <c r="E133" s="4">
        <v>44959.514224537037</v>
      </c>
      <c r="F133" s="3" t="s">
        <v>10</v>
      </c>
      <c r="G133" s="3">
        <v>80010922001</v>
      </c>
      <c r="H133" s="3" t="s">
        <v>20</v>
      </c>
      <c r="I133" s="4">
        <v>44959.514224537037</v>
      </c>
      <c r="J133" s="3" t="str">
        <f t="shared" si="12"/>
        <v>报警</v>
      </c>
      <c r="K133" s="3" t="str">
        <f t="shared" si="13"/>
        <v>开始</v>
      </c>
      <c r="L133" t="str">
        <f t="shared" si="14"/>
        <v/>
      </c>
      <c r="M133" s="5">
        <f t="shared" si="15"/>
        <v>5.3333333332557231</v>
      </c>
      <c r="N133" s="3">
        <f t="shared" si="16"/>
        <v>5</v>
      </c>
    </row>
    <row r="134" spans="1:14">
      <c r="A134" s="3">
        <v>97931315</v>
      </c>
      <c r="B134" s="3" t="s">
        <v>8</v>
      </c>
      <c r="C134" s="3" t="s">
        <v>16</v>
      </c>
      <c r="D134" s="3">
        <v>1.3319785549018899E+17</v>
      </c>
      <c r="E134" s="4">
        <v>44959.517928240741</v>
      </c>
      <c r="F134" s="3" t="s">
        <v>10</v>
      </c>
      <c r="G134" s="3">
        <v>1</v>
      </c>
      <c r="H134" s="3" t="s">
        <v>15</v>
      </c>
      <c r="I134" s="4">
        <v>44959.517928240741</v>
      </c>
      <c r="J134" s="3" t="str">
        <f t="shared" si="12"/>
        <v>运行</v>
      </c>
      <c r="K134" s="3" t="str">
        <f t="shared" si="13"/>
        <v/>
      </c>
      <c r="L134" t="str">
        <f t="shared" si="14"/>
        <v>结束</v>
      </c>
      <c r="M134" s="5">
        <f t="shared" si="15"/>
        <v>0</v>
      </c>
      <c r="N134" s="3">
        <f t="shared" si="16"/>
        <v>5</v>
      </c>
    </row>
    <row r="135" spans="1:14">
      <c r="A135" s="3">
        <v>97931728</v>
      </c>
      <c r="B135" s="3" t="s">
        <v>8</v>
      </c>
      <c r="C135" s="3" t="s">
        <v>16</v>
      </c>
      <c r="D135" s="3">
        <v>1.33197858580958E+17</v>
      </c>
      <c r="E135" s="4">
        <v>44959.521504629629</v>
      </c>
      <c r="F135" s="3" t="s">
        <v>10</v>
      </c>
      <c r="G135" s="3">
        <v>80010922001</v>
      </c>
      <c r="H135" s="3" t="s">
        <v>20</v>
      </c>
      <c r="I135" s="4">
        <v>44959.521504629629</v>
      </c>
      <c r="J135" s="3" t="str">
        <f t="shared" si="12"/>
        <v>报警</v>
      </c>
      <c r="K135" s="3" t="str">
        <f t="shared" si="13"/>
        <v>开始</v>
      </c>
      <c r="L135" t="str">
        <f t="shared" si="14"/>
        <v/>
      </c>
      <c r="M135" s="5">
        <f t="shared" si="15"/>
        <v>6.6666671773418784E-2</v>
      </c>
      <c r="N135" s="3">
        <f t="shared" si="16"/>
        <v>5</v>
      </c>
    </row>
    <row r="136" spans="1:14">
      <c r="A136" s="3">
        <v>97931735</v>
      </c>
      <c r="B136" s="3" t="s">
        <v>8</v>
      </c>
      <c r="C136" s="3" t="s">
        <v>16</v>
      </c>
      <c r="D136" s="3">
        <v>1.33197858628232E+17</v>
      </c>
      <c r="E136" s="4">
        <v>44959.521550925929</v>
      </c>
      <c r="F136" s="3" t="s">
        <v>10</v>
      </c>
      <c r="G136" s="3">
        <v>1</v>
      </c>
      <c r="H136" s="3" t="s">
        <v>15</v>
      </c>
      <c r="I136" s="4">
        <v>44959.521550925929</v>
      </c>
      <c r="J136" s="3" t="str">
        <f t="shared" si="12"/>
        <v>运行</v>
      </c>
      <c r="K136" s="3" t="str">
        <f t="shared" si="13"/>
        <v/>
      </c>
      <c r="L136" t="str">
        <f t="shared" si="14"/>
        <v>结束</v>
      </c>
      <c r="M136" s="5">
        <f t="shared" si="15"/>
        <v>0</v>
      </c>
      <c r="N136" s="3">
        <f t="shared" si="16"/>
        <v>5</v>
      </c>
    </row>
    <row r="137" spans="1:14">
      <c r="A137" s="3">
        <v>97931755</v>
      </c>
      <c r="B137" s="3" t="s">
        <v>8</v>
      </c>
      <c r="C137" s="3" t="s">
        <v>16</v>
      </c>
      <c r="D137" s="3">
        <v>1.33197858777664E+17</v>
      </c>
      <c r="E137" s="4">
        <v>44959.521724537037</v>
      </c>
      <c r="F137" s="3" t="s">
        <v>10</v>
      </c>
      <c r="G137" s="3">
        <v>80010922001</v>
      </c>
      <c r="H137" s="3" t="s">
        <v>20</v>
      </c>
      <c r="I137" s="4">
        <v>44959.521724537037</v>
      </c>
      <c r="J137" s="3" t="str">
        <f t="shared" si="12"/>
        <v>报警</v>
      </c>
      <c r="K137" s="3" t="str">
        <f t="shared" si="13"/>
        <v>开始</v>
      </c>
      <c r="L137" t="str">
        <f t="shared" si="14"/>
        <v/>
      </c>
      <c r="M137" s="5">
        <f t="shared" si="15"/>
        <v>0.24999999557621777</v>
      </c>
      <c r="N137" s="3">
        <f t="shared" si="16"/>
        <v>5</v>
      </c>
    </row>
    <row r="138" spans="1:14">
      <c r="A138" s="3">
        <v>97931777</v>
      </c>
      <c r="B138" s="3" t="s">
        <v>8</v>
      </c>
      <c r="C138" s="3" t="s">
        <v>16</v>
      </c>
      <c r="D138" s="3">
        <v>1.3319785892814301E+17</v>
      </c>
      <c r="E138" s="4">
        <v>44959.521898148145</v>
      </c>
      <c r="F138" s="3" t="s">
        <v>10</v>
      </c>
      <c r="G138" s="3">
        <v>1</v>
      </c>
      <c r="H138" s="3" t="s">
        <v>15</v>
      </c>
      <c r="I138" s="4">
        <v>44959.521898148145</v>
      </c>
      <c r="J138" s="3" t="str">
        <f t="shared" si="12"/>
        <v>运行</v>
      </c>
      <c r="K138" s="3" t="str">
        <f t="shared" si="13"/>
        <v/>
      </c>
      <c r="L138" t="str">
        <f t="shared" si="14"/>
        <v>结束</v>
      </c>
      <c r="M138" s="5">
        <f t="shared" si="15"/>
        <v>0</v>
      </c>
      <c r="N138" s="3">
        <f t="shared" si="16"/>
        <v>5</v>
      </c>
    </row>
    <row r="139" spans="1:14">
      <c r="A139" s="3">
        <v>97932903</v>
      </c>
      <c r="B139" s="3" t="s">
        <v>8</v>
      </c>
      <c r="C139" s="3" t="s">
        <v>16</v>
      </c>
      <c r="D139" s="3">
        <v>1.3319786385649E+17</v>
      </c>
      <c r="E139" s="4">
        <v>44959.527604166666</v>
      </c>
      <c r="F139" s="3" t="s">
        <v>10</v>
      </c>
      <c r="G139" s="3">
        <v>80010922001</v>
      </c>
      <c r="H139" s="3" t="s">
        <v>20</v>
      </c>
      <c r="I139" s="4">
        <v>44959.527604166666</v>
      </c>
      <c r="J139" s="3" t="str">
        <f t="shared" si="12"/>
        <v>报警</v>
      </c>
      <c r="K139" s="3" t="str">
        <f t="shared" si="13"/>
        <v>开始</v>
      </c>
      <c r="L139" t="str">
        <f t="shared" si="14"/>
        <v/>
      </c>
      <c r="M139" s="5">
        <f t="shared" si="15"/>
        <v>2.183333330322057</v>
      </c>
      <c r="N139" s="3">
        <f t="shared" si="16"/>
        <v>5</v>
      </c>
    </row>
    <row r="140" spans="1:14">
      <c r="A140" s="3">
        <v>97933346</v>
      </c>
      <c r="B140" s="3" t="s">
        <v>8</v>
      </c>
      <c r="C140" s="3" t="s">
        <v>16</v>
      </c>
      <c r="D140" s="3">
        <v>1.3319786516807101E+17</v>
      </c>
      <c r="E140" s="4">
        <v>44959.529120370367</v>
      </c>
      <c r="F140" s="3" t="s">
        <v>10</v>
      </c>
      <c r="G140" s="3">
        <v>1</v>
      </c>
      <c r="H140" s="3" t="s">
        <v>15</v>
      </c>
      <c r="I140" s="4">
        <v>44959.529120370367</v>
      </c>
      <c r="J140" s="3" t="str">
        <f t="shared" si="12"/>
        <v>运行</v>
      </c>
      <c r="K140" s="3" t="str">
        <f t="shared" si="13"/>
        <v/>
      </c>
      <c r="L140" t="str">
        <f t="shared" si="14"/>
        <v>结束</v>
      </c>
      <c r="M140" s="5">
        <f t="shared" si="15"/>
        <v>0</v>
      </c>
      <c r="N140" s="3">
        <f t="shared" si="16"/>
        <v>5</v>
      </c>
    </row>
    <row r="141" spans="1:14">
      <c r="A141" s="3">
        <v>97933471</v>
      </c>
      <c r="B141" s="3" t="s">
        <v>8</v>
      </c>
      <c r="C141" s="3" t="s">
        <v>16</v>
      </c>
      <c r="D141" s="3">
        <v>1.3319786565172099E+17</v>
      </c>
      <c r="E141" s="4">
        <v>44959.529687499999</v>
      </c>
      <c r="F141" s="3" t="s">
        <v>10</v>
      </c>
      <c r="G141" s="3">
        <v>3</v>
      </c>
      <c r="H141" s="3" t="s">
        <v>14</v>
      </c>
      <c r="I141" s="4">
        <v>44959.529687499999</v>
      </c>
      <c r="J141" s="3" t="str">
        <f t="shared" si="12"/>
        <v>改！</v>
      </c>
      <c r="K141" s="3" t="str">
        <f t="shared" si="13"/>
        <v>开始</v>
      </c>
      <c r="L141" t="str">
        <f t="shared" si="14"/>
        <v/>
      </c>
      <c r="M141" s="5">
        <f t="shared" si="15"/>
        <v>3.6500000045634806</v>
      </c>
      <c r="N141" s="3">
        <f t="shared" si="16"/>
        <v>5</v>
      </c>
    </row>
    <row r="142" spans="1:14">
      <c r="A142" s="3">
        <v>97933934</v>
      </c>
      <c r="B142" s="3" t="s">
        <v>8</v>
      </c>
      <c r="C142" s="3" t="s">
        <v>16</v>
      </c>
      <c r="D142" s="3">
        <v>1.33197867844322E+17</v>
      </c>
      <c r="E142" s="4">
        <v>44959.532222222224</v>
      </c>
      <c r="F142" s="3" t="s">
        <v>10</v>
      </c>
      <c r="G142" s="3">
        <v>1</v>
      </c>
      <c r="H142" s="3" t="s">
        <v>15</v>
      </c>
      <c r="I142" s="4">
        <v>44959.532222222224</v>
      </c>
      <c r="J142" s="3" t="str">
        <f t="shared" si="12"/>
        <v>运行</v>
      </c>
      <c r="K142" s="3" t="str">
        <f t="shared" si="13"/>
        <v/>
      </c>
      <c r="L142" t="str">
        <f t="shared" si="14"/>
        <v>结束</v>
      </c>
      <c r="M142" s="5">
        <f t="shared" si="15"/>
        <v>0</v>
      </c>
      <c r="N142" s="3">
        <f t="shared" si="16"/>
        <v>5</v>
      </c>
    </row>
    <row r="143" spans="1:14">
      <c r="A143" s="3">
        <v>97933982</v>
      </c>
      <c r="B143" s="3" t="s">
        <v>8</v>
      </c>
      <c r="C143" s="3" t="s">
        <v>16</v>
      </c>
      <c r="D143" s="3">
        <v>1.33197868034854E+17</v>
      </c>
      <c r="E143" s="4">
        <v>44959.532442129632</v>
      </c>
      <c r="F143" s="3" t="s">
        <v>10</v>
      </c>
      <c r="G143" s="3">
        <v>60070922002</v>
      </c>
      <c r="H143" s="3" t="s">
        <v>11</v>
      </c>
      <c r="I143" s="4">
        <v>44959.532442129632</v>
      </c>
      <c r="J143" s="3" t="str">
        <f t="shared" si="12"/>
        <v>报警</v>
      </c>
      <c r="K143" s="3" t="str">
        <f t="shared" si="13"/>
        <v>开始</v>
      </c>
      <c r="L143" t="str">
        <f t="shared" si="14"/>
        <v/>
      </c>
      <c r="M143" s="5">
        <f t="shared" si="15"/>
        <v>0.59999999357387424</v>
      </c>
      <c r="N143" s="3">
        <f t="shared" si="16"/>
        <v>5</v>
      </c>
    </row>
    <row r="144" spans="1:14">
      <c r="A144" s="3">
        <v>97934080</v>
      </c>
      <c r="B144" s="3" t="s">
        <v>8</v>
      </c>
      <c r="C144" s="3" t="s">
        <v>16</v>
      </c>
      <c r="D144" s="3">
        <v>1.3319786839040499E+17</v>
      </c>
      <c r="E144" s="4">
        <v>44959.532858796294</v>
      </c>
      <c r="F144" s="3" t="s">
        <v>10</v>
      </c>
      <c r="G144" s="3">
        <v>1</v>
      </c>
      <c r="H144" s="3" t="s">
        <v>15</v>
      </c>
      <c r="I144" s="4">
        <v>44959.532858796294</v>
      </c>
      <c r="J144" s="3" t="str">
        <f t="shared" si="12"/>
        <v>运行</v>
      </c>
      <c r="K144" s="3" t="str">
        <f t="shared" si="13"/>
        <v/>
      </c>
      <c r="L144" t="str">
        <f t="shared" si="14"/>
        <v>结束</v>
      </c>
      <c r="M144" s="5">
        <f t="shared" si="15"/>
        <v>0</v>
      </c>
      <c r="N144" s="3">
        <f t="shared" si="16"/>
        <v>5</v>
      </c>
    </row>
    <row r="145" spans="1:14">
      <c r="A145" s="3">
        <v>97934081</v>
      </c>
      <c r="B145" s="3" t="s">
        <v>8</v>
      </c>
      <c r="C145" s="3" t="s">
        <v>16</v>
      </c>
      <c r="D145" s="3">
        <v>1.33197868426768E+17</v>
      </c>
      <c r="E145" s="4">
        <v>44959.532893518517</v>
      </c>
      <c r="F145" s="3" t="s">
        <v>10</v>
      </c>
      <c r="G145" s="3">
        <v>60070922002</v>
      </c>
      <c r="H145" s="3" t="s">
        <v>11</v>
      </c>
      <c r="I145" s="4">
        <v>44959.532893518517</v>
      </c>
      <c r="J145" s="3" t="str">
        <f t="shared" si="12"/>
        <v>报警</v>
      </c>
      <c r="K145" s="3" t="str">
        <f t="shared" si="13"/>
        <v>开始</v>
      </c>
      <c r="L145" t="str">
        <f t="shared" si="14"/>
        <v/>
      </c>
      <c r="M145" s="5">
        <f t="shared" si="15"/>
        <v>0.15000000363215804</v>
      </c>
      <c r="N145" s="3">
        <f t="shared" si="16"/>
        <v>5</v>
      </c>
    </row>
    <row r="146" spans="1:14">
      <c r="A146" s="3">
        <v>97934115</v>
      </c>
      <c r="B146" s="3" t="s">
        <v>8</v>
      </c>
      <c r="C146" s="3" t="s">
        <v>16</v>
      </c>
      <c r="D146" s="3">
        <v>1.33197868514714E+17</v>
      </c>
      <c r="E146" s="4">
        <v>44959.532997685186</v>
      </c>
      <c r="F146" s="3" t="s">
        <v>10</v>
      </c>
      <c r="G146" s="3">
        <v>1</v>
      </c>
      <c r="H146" s="3" t="s">
        <v>15</v>
      </c>
      <c r="I146" s="4">
        <v>44959.532997685186</v>
      </c>
      <c r="J146" s="3" t="str">
        <f t="shared" si="12"/>
        <v>运行</v>
      </c>
      <c r="K146" s="3" t="str">
        <f t="shared" si="13"/>
        <v/>
      </c>
      <c r="L146" t="str">
        <f t="shared" si="14"/>
        <v>结束</v>
      </c>
      <c r="M146" s="5">
        <f t="shared" si="15"/>
        <v>0</v>
      </c>
      <c r="N146" s="3">
        <f t="shared" si="16"/>
        <v>5</v>
      </c>
    </row>
    <row r="147" spans="1:14">
      <c r="A147" s="3">
        <v>97934270</v>
      </c>
      <c r="B147" s="3" t="s">
        <v>8</v>
      </c>
      <c r="C147" s="3" t="s">
        <v>16</v>
      </c>
      <c r="D147" s="3">
        <v>1.33197869039284E+17</v>
      </c>
      <c r="E147" s="4">
        <v>44959.533599537041</v>
      </c>
      <c r="F147" s="3" t="s">
        <v>10</v>
      </c>
      <c r="G147" s="3">
        <v>60070922002</v>
      </c>
      <c r="H147" s="3" t="s">
        <v>11</v>
      </c>
      <c r="I147" s="4">
        <v>44959.533599537041</v>
      </c>
      <c r="J147" s="3" t="str">
        <f t="shared" si="12"/>
        <v>报警</v>
      </c>
      <c r="K147" s="3" t="str">
        <f t="shared" si="13"/>
        <v>开始</v>
      </c>
      <c r="L147" t="str">
        <f t="shared" si="14"/>
        <v/>
      </c>
      <c r="M147" s="5">
        <f t="shared" si="15"/>
        <v>2.0833333279006183</v>
      </c>
      <c r="N147" s="3">
        <f t="shared" si="16"/>
        <v>5</v>
      </c>
    </row>
    <row r="148" spans="1:14">
      <c r="A148" s="3">
        <v>97934546</v>
      </c>
      <c r="B148" s="3" t="s">
        <v>8</v>
      </c>
      <c r="C148" s="3" t="s">
        <v>16</v>
      </c>
      <c r="D148" s="3">
        <v>1.33197870280014E+17</v>
      </c>
      <c r="E148" s="4">
        <v>44959.535046296296</v>
      </c>
      <c r="F148" s="3" t="s">
        <v>10</v>
      </c>
      <c r="G148" s="3">
        <v>1</v>
      </c>
      <c r="H148" s="3" t="s">
        <v>15</v>
      </c>
      <c r="I148" s="4">
        <v>44959.535046296296</v>
      </c>
      <c r="J148" s="3" t="str">
        <f t="shared" ref="J148:J174" si="17">RIGHT(H148,2)</f>
        <v>运行</v>
      </c>
      <c r="K148" s="3" t="str">
        <f t="shared" si="13"/>
        <v/>
      </c>
      <c r="L148" t="str">
        <f t="shared" si="14"/>
        <v>结束</v>
      </c>
      <c r="M148" s="5">
        <f t="shared" si="15"/>
        <v>0</v>
      </c>
      <c r="N148" s="3">
        <f t="shared" si="16"/>
        <v>5</v>
      </c>
    </row>
    <row r="149" spans="1:14">
      <c r="A149" s="3">
        <v>97934585</v>
      </c>
      <c r="B149" s="3" t="s">
        <v>8</v>
      </c>
      <c r="C149" s="3" t="s">
        <v>16</v>
      </c>
      <c r="D149" s="3">
        <v>1.3319787052715501E+17</v>
      </c>
      <c r="E149" s="4">
        <v>44959.535324074073</v>
      </c>
      <c r="F149" s="3" t="s">
        <v>10</v>
      </c>
      <c r="G149" s="3">
        <v>3</v>
      </c>
      <c r="H149" s="3" t="s">
        <v>14</v>
      </c>
      <c r="I149" s="4">
        <v>44959.535324074073</v>
      </c>
      <c r="J149" s="3" t="str">
        <f t="shared" si="17"/>
        <v>改！</v>
      </c>
      <c r="K149" s="3" t="str">
        <f t="shared" si="13"/>
        <v>开始</v>
      </c>
      <c r="L149" t="str">
        <f t="shared" si="14"/>
        <v/>
      </c>
      <c r="M149" s="5">
        <f t="shared" si="15"/>
        <v>0.91666667140088975</v>
      </c>
      <c r="N149" s="3">
        <f t="shared" si="16"/>
        <v>5</v>
      </c>
    </row>
    <row r="150" spans="1:14">
      <c r="A150" s="3">
        <v>97934708</v>
      </c>
      <c r="B150" s="3" t="s">
        <v>8</v>
      </c>
      <c r="C150" s="3" t="s">
        <v>16</v>
      </c>
      <c r="D150" s="3">
        <v>1.3319787107785501E+17</v>
      </c>
      <c r="E150" s="4">
        <v>44959.535960648151</v>
      </c>
      <c r="F150" s="3" t="s">
        <v>10</v>
      </c>
      <c r="G150" s="3">
        <v>1</v>
      </c>
      <c r="H150" s="3" t="s">
        <v>15</v>
      </c>
      <c r="I150" s="4">
        <v>44959.535960648151</v>
      </c>
      <c r="J150" s="3" t="str">
        <f t="shared" si="17"/>
        <v>运行</v>
      </c>
      <c r="K150" s="3" t="str">
        <f t="shared" si="13"/>
        <v/>
      </c>
      <c r="L150" t="str">
        <f t="shared" si="14"/>
        <v>结束</v>
      </c>
      <c r="M150" s="5">
        <f t="shared" si="15"/>
        <v>0</v>
      </c>
      <c r="N150" s="3">
        <f t="shared" si="16"/>
        <v>5</v>
      </c>
    </row>
    <row r="151" spans="1:14">
      <c r="A151" s="3">
        <v>97934770</v>
      </c>
      <c r="B151" s="3" t="s">
        <v>8</v>
      </c>
      <c r="C151" s="3" t="s">
        <v>16</v>
      </c>
      <c r="D151" s="3">
        <v>1.3319787129983299E+17</v>
      </c>
      <c r="E151" s="4">
        <v>44959.536215277774</v>
      </c>
      <c r="F151" s="3" t="s">
        <v>10</v>
      </c>
      <c r="G151" s="3">
        <v>60070922002</v>
      </c>
      <c r="H151" s="3" t="s">
        <v>11</v>
      </c>
      <c r="I151" s="4">
        <v>44959.536215277774</v>
      </c>
      <c r="J151" s="3" t="str">
        <f t="shared" si="17"/>
        <v>报警</v>
      </c>
      <c r="K151" s="3" t="str">
        <f t="shared" si="13"/>
        <v>开始</v>
      </c>
      <c r="L151" t="str">
        <f t="shared" si="14"/>
        <v/>
      </c>
      <c r="M151" s="5">
        <f t="shared" si="15"/>
        <v>13.93333334242925</v>
      </c>
      <c r="N151" s="3">
        <f t="shared" si="16"/>
        <v>5</v>
      </c>
    </row>
    <row r="152" spans="1:14">
      <c r="A152" s="3">
        <v>97936774</v>
      </c>
      <c r="B152" s="3" t="s">
        <v>8</v>
      </c>
      <c r="C152" s="3" t="s">
        <v>16</v>
      </c>
      <c r="D152" s="3">
        <v>1.33197879659852E+17</v>
      </c>
      <c r="E152" s="4">
        <v>44959.545891203707</v>
      </c>
      <c r="F152" s="3" t="s">
        <v>10</v>
      </c>
      <c r="G152" s="3">
        <v>1</v>
      </c>
      <c r="H152" s="3" t="s">
        <v>15</v>
      </c>
      <c r="I152" s="4">
        <v>44959.545891203707</v>
      </c>
      <c r="J152" s="3" t="str">
        <f t="shared" si="17"/>
        <v>运行</v>
      </c>
      <c r="K152" s="3" t="str">
        <f t="shared" si="13"/>
        <v/>
      </c>
      <c r="L152" t="str">
        <f t="shared" si="14"/>
        <v>结束</v>
      </c>
      <c r="M152" s="5">
        <f t="shared" si="15"/>
        <v>0</v>
      </c>
      <c r="N152" s="3">
        <f t="shared" si="16"/>
        <v>5</v>
      </c>
    </row>
    <row r="153" spans="1:14">
      <c r="A153" s="3">
        <v>97938883</v>
      </c>
      <c r="B153" s="3" t="s">
        <v>8</v>
      </c>
      <c r="C153" s="3" t="s">
        <v>16</v>
      </c>
      <c r="D153" s="3">
        <v>1.3319788935051299E+17</v>
      </c>
      <c r="E153" s="4">
        <v>44959.557118055556</v>
      </c>
      <c r="F153" s="3" t="s">
        <v>10</v>
      </c>
      <c r="G153" s="3">
        <v>60070922002</v>
      </c>
      <c r="H153" s="3" t="s">
        <v>11</v>
      </c>
      <c r="I153" s="4">
        <v>44959.557118055556</v>
      </c>
      <c r="J153" s="3" t="str">
        <f t="shared" si="17"/>
        <v>报警</v>
      </c>
      <c r="K153" s="3" t="str">
        <f t="shared" si="13"/>
        <v>开始</v>
      </c>
      <c r="L153" t="str">
        <f t="shared" si="14"/>
        <v/>
      </c>
      <c r="M153" s="5">
        <f t="shared" si="15"/>
        <v>3.8666666694916785</v>
      </c>
      <c r="N153" s="3">
        <f t="shared" si="16"/>
        <v>5</v>
      </c>
    </row>
    <row r="154" spans="1:14">
      <c r="A154" s="3">
        <v>97939337</v>
      </c>
      <c r="B154" s="3" t="s">
        <v>8</v>
      </c>
      <c r="C154" s="3" t="s">
        <v>16</v>
      </c>
      <c r="D154" s="3">
        <v>1.3319789167809699E+17</v>
      </c>
      <c r="E154" s="4">
        <v>44959.559803240743</v>
      </c>
      <c r="F154" s="3" t="s">
        <v>10</v>
      </c>
      <c r="G154" s="3">
        <v>1</v>
      </c>
      <c r="H154" s="3" t="s">
        <v>15</v>
      </c>
      <c r="I154" s="4">
        <v>44959.559803240743</v>
      </c>
      <c r="J154" s="3" t="str">
        <f t="shared" si="17"/>
        <v>运行</v>
      </c>
      <c r="K154" s="3" t="str">
        <f t="shared" si="13"/>
        <v/>
      </c>
      <c r="L154" t="str">
        <f t="shared" si="14"/>
        <v>结束</v>
      </c>
      <c r="M154" s="5">
        <f t="shared" si="15"/>
        <v>0</v>
      </c>
      <c r="N154" s="3">
        <f t="shared" si="16"/>
        <v>5</v>
      </c>
    </row>
    <row r="155" spans="1:14">
      <c r="A155" s="3">
        <v>97939418</v>
      </c>
      <c r="B155" s="3" t="s">
        <v>8</v>
      </c>
      <c r="C155" s="3" t="s">
        <v>16</v>
      </c>
      <c r="D155" s="3">
        <v>1.3319789210028E+17</v>
      </c>
      <c r="E155" s="4">
        <v>44959.560300925928</v>
      </c>
      <c r="F155" s="3" t="s">
        <v>10</v>
      </c>
      <c r="G155" s="3">
        <v>60070922002</v>
      </c>
      <c r="H155" s="3" t="s">
        <v>11</v>
      </c>
      <c r="I155" s="4">
        <v>44959.560300925928</v>
      </c>
      <c r="J155" s="3" t="str">
        <f t="shared" si="17"/>
        <v>报警</v>
      </c>
      <c r="K155" s="3" t="str">
        <f t="shared" si="13"/>
        <v>开始</v>
      </c>
      <c r="L155" t="str">
        <f t="shared" si="14"/>
        <v/>
      </c>
      <c r="M155" s="5">
        <f t="shared" si="15"/>
        <v>0.31666666734963655</v>
      </c>
      <c r="N155" s="3">
        <f t="shared" si="16"/>
        <v>5</v>
      </c>
    </row>
    <row r="156" spans="1:14">
      <c r="A156" s="3">
        <v>97939452</v>
      </c>
      <c r="B156" s="3" t="s">
        <v>8</v>
      </c>
      <c r="C156" s="3" t="s">
        <v>16</v>
      </c>
      <c r="D156" s="3">
        <v>1.33197892296226E+17</v>
      </c>
      <c r="E156" s="4">
        <v>44959.560520833336</v>
      </c>
      <c r="F156" s="3" t="s">
        <v>10</v>
      </c>
      <c r="G156" s="3">
        <v>1</v>
      </c>
      <c r="H156" s="3" t="s">
        <v>15</v>
      </c>
      <c r="I156" s="4">
        <v>44959.560520833336</v>
      </c>
      <c r="J156" s="3" t="str">
        <f t="shared" si="17"/>
        <v>运行</v>
      </c>
      <c r="K156" s="3" t="str">
        <f t="shared" si="13"/>
        <v/>
      </c>
      <c r="L156" t="str">
        <f t="shared" si="14"/>
        <v>结束</v>
      </c>
      <c r="M156" s="5">
        <f t="shared" si="15"/>
        <v>0</v>
      </c>
      <c r="N156" s="3">
        <f t="shared" si="16"/>
        <v>5</v>
      </c>
    </row>
    <row r="157" spans="1:14">
      <c r="A157" s="3">
        <v>97939507</v>
      </c>
      <c r="B157" s="3" t="s">
        <v>8</v>
      </c>
      <c r="C157" s="3" t="s">
        <v>16</v>
      </c>
      <c r="D157" s="3">
        <v>1.3319789260994899E+17</v>
      </c>
      <c r="E157" s="4">
        <v>44959.560879629629</v>
      </c>
      <c r="F157" s="3" t="s">
        <v>10</v>
      </c>
      <c r="G157" s="3">
        <v>60070922002</v>
      </c>
      <c r="H157" s="3" t="s">
        <v>11</v>
      </c>
      <c r="I157" s="4">
        <v>44959.560879629629</v>
      </c>
      <c r="J157" s="3" t="str">
        <f t="shared" si="17"/>
        <v>报警</v>
      </c>
      <c r="K157" s="3" t="str">
        <f t="shared" si="13"/>
        <v>开始</v>
      </c>
      <c r="L157" t="str">
        <f t="shared" si="14"/>
        <v/>
      </c>
      <c r="M157" s="5">
        <f t="shared" si="15"/>
        <v>0.26666666613891721</v>
      </c>
      <c r="N157" s="3">
        <f t="shared" si="16"/>
        <v>5</v>
      </c>
    </row>
    <row r="158" spans="1:14">
      <c r="A158" s="3">
        <v>97939540</v>
      </c>
      <c r="B158" s="3" t="s">
        <v>8</v>
      </c>
      <c r="C158" s="3" t="s">
        <v>16</v>
      </c>
      <c r="D158" s="3">
        <v>1.33197892764346E+17</v>
      </c>
      <c r="E158" s="4">
        <v>44959.561064814814</v>
      </c>
      <c r="F158" s="3" t="s">
        <v>10</v>
      </c>
      <c r="G158" s="3">
        <v>1</v>
      </c>
      <c r="H158" s="3" t="s">
        <v>15</v>
      </c>
      <c r="I158" s="4">
        <v>44959.561064814814</v>
      </c>
      <c r="J158" s="3" t="str">
        <f t="shared" si="17"/>
        <v>运行</v>
      </c>
      <c r="K158" s="3" t="str">
        <f t="shared" si="13"/>
        <v/>
      </c>
      <c r="L158" t="str">
        <f t="shared" si="14"/>
        <v>结束</v>
      </c>
      <c r="M158" s="5">
        <f t="shared" si="15"/>
        <v>0</v>
      </c>
      <c r="N158" s="3">
        <f t="shared" si="16"/>
        <v>5</v>
      </c>
    </row>
    <row r="159" spans="1:14">
      <c r="A159" s="3">
        <v>97939682</v>
      </c>
      <c r="B159" s="3" t="s">
        <v>8</v>
      </c>
      <c r="C159" s="3" t="s">
        <v>16</v>
      </c>
      <c r="D159" s="3">
        <v>1.3319789365447901E+17</v>
      </c>
      <c r="E159" s="4">
        <v>44959.562094907407</v>
      </c>
      <c r="F159" s="3" t="s">
        <v>10</v>
      </c>
      <c r="G159" s="3">
        <v>60070922005</v>
      </c>
      <c r="H159" s="3" t="s">
        <v>12</v>
      </c>
      <c r="I159" s="4">
        <v>44959.562094907407</v>
      </c>
      <c r="J159" s="3" t="str">
        <f t="shared" si="17"/>
        <v>报警</v>
      </c>
      <c r="K159" s="3" t="str">
        <f t="shared" si="13"/>
        <v>开始</v>
      </c>
      <c r="L159" t="str">
        <f t="shared" si="14"/>
        <v/>
      </c>
      <c r="M159" s="5">
        <f t="shared" si="15"/>
        <v>2.4999999976716936</v>
      </c>
      <c r="N159" s="3">
        <f t="shared" si="16"/>
        <v>5</v>
      </c>
    </row>
    <row r="160" spans="1:14">
      <c r="A160" s="3">
        <v>97939900</v>
      </c>
      <c r="B160" s="3" t="s">
        <v>8</v>
      </c>
      <c r="C160" s="3" t="s">
        <v>16</v>
      </c>
      <c r="D160" s="3">
        <v>1.3319789515505101E+17</v>
      </c>
      <c r="E160" s="4">
        <v>44959.563831018517</v>
      </c>
      <c r="F160" s="3" t="s">
        <v>10</v>
      </c>
      <c r="G160" s="3">
        <v>1</v>
      </c>
      <c r="H160" s="3" t="s">
        <v>15</v>
      </c>
      <c r="I160" s="4">
        <v>44959.563831018517</v>
      </c>
      <c r="J160" s="3" t="str">
        <f t="shared" si="17"/>
        <v>运行</v>
      </c>
      <c r="K160" s="3" t="str">
        <f t="shared" si="13"/>
        <v/>
      </c>
      <c r="L160" t="str">
        <f t="shared" si="14"/>
        <v>结束</v>
      </c>
      <c r="M160" s="5">
        <f t="shared" si="15"/>
        <v>0</v>
      </c>
      <c r="N160" s="3">
        <f t="shared" si="16"/>
        <v>5</v>
      </c>
    </row>
    <row r="161" spans="1:14">
      <c r="A161" s="3">
        <v>97940195</v>
      </c>
      <c r="B161" s="3" t="s">
        <v>8</v>
      </c>
      <c r="C161" s="3" t="s">
        <v>16</v>
      </c>
      <c r="D161" s="3">
        <v>1.3319789699649299E+17</v>
      </c>
      <c r="E161" s="4">
        <v>44959.565960648149</v>
      </c>
      <c r="F161" s="3" t="s">
        <v>10</v>
      </c>
      <c r="G161" s="3">
        <v>60070922002</v>
      </c>
      <c r="H161" s="3" t="s">
        <v>11</v>
      </c>
      <c r="I161" s="4">
        <v>44959.565960648149</v>
      </c>
      <c r="J161" s="3" t="str">
        <f t="shared" si="17"/>
        <v>报警</v>
      </c>
      <c r="K161" s="3" t="str">
        <f t="shared" si="13"/>
        <v>开始</v>
      </c>
      <c r="L161" t="str">
        <f t="shared" si="14"/>
        <v/>
      </c>
      <c r="M161" s="5">
        <f t="shared" si="15"/>
        <v>0.29999999678693712</v>
      </c>
      <c r="N161" s="3">
        <f t="shared" si="16"/>
        <v>5</v>
      </c>
    </row>
    <row r="162" spans="1:14">
      <c r="A162" s="3">
        <v>97940228</v>
      </c>
      <c r="B162" s="3" t="s">
        <v>8</v>
      </c>
      <c r="C162" s="3" t="s">
        <v>16</v>
      </c>
      <c r="D162" s="3">
        <v>1.3319789717172499E+17</v>
      </c>
      <c r="E162" s="4">
        <v>44959.566168981481</v>
      </c>
      <c r="F162" s="3" t="s">
        <v>10</v>
      </c>
      <c r="G162" s="3">
        <v>1</v>
      </c>
      <c r="H162" s="3" t="s">
        <v>15</v>
      </c>
      <c r="I162" s="4">
        <v>44959.566168981481</v>
      </c>
      <c r="J162" s="3" t="str">
        <f t="shared" si="17"/>
        <v>运行</v>
      </c>
      <c r="K162" s="3" t="str">
        <f t="shared" si="13"/>
        <v/>
      </c>
      <c r="L162" t="str">
        <f t="shared" si="14"/>
        <v>结束</v>
      </c>
      <c r="M162" s="5">
        <f t="shared" si="15"/>
        <v>0</v>
      </c>
      <c r="N162" s="3">
        <f t="shared" si="16"/>
        <v>5</v>
      </c>
    </row>
    <row r="163" spans="1:14">
      <c r="A163" s="3">
        <v>97940256</v>
      </c>
      <c r="B163" s="3" t="s">
        <v>8</v>
      </c>
      <c r="C163" s="3" t="s">
        <v>16</v>
      </c>
      <c r="D163" s="3">
        <v>1.33197897346578E+17</v>
      </c>
      <c r="E163" s="4">
        <v>44959.566365740742</v>
      </c>
      <c r="F163" s="3" t="s">
        <v>10</v>
      </c>
      <c r="G163" s="3">
        <v>60070922002</v>
      </c>
      <c r="H163" s="3" t="s">
        <v>11</v>
      </c>
      <c r="I163" s="4">
        <v>44959.566365740742</v>
      </c>
      <c r="J163" s="3" t="str">
        <f t="shared" si="17"/>
        <v>报警</v>
      </c>
      <c r="K163" s="3" t="str">
        <f t="shared" si="13"/>
        <v>开始</v>
      </c>
      <c r="L163" t="str">
        <f t="shared" si="14"/>
        <v/>
      </c>
      <c r="M163" s="5">
        <f t="shared" si="15"/>
        <v>0.91666666092351079</v>
      </c>
      <c r="N163" s="3">
        <f t="shared" si="16"/>
        <v>5</v>
      </c>
    </row>
    <row r="164" spans="1:14">
      <c r="A164" s="3">
        <v>97940356</v>
      </c>
      <c r="B164" s="3" t="s">
        <v>8</v>
      </c>
      <c r="C164" s="3" t="s">
        <v>16</v>
      </c>
      <c r="D164" s="3">
        <v>1.33197897896798E+17</v>
      </c>
      <c r="E164" s="4">
        <v>44959.567002314812</v>
      </c>
      <c r="F164" s="3" t="s">
        <v>10</v>
      </c>
      <c r="G164" s="3">
        <v>1</v>
      </c>
      <c r="H164" s="3" t="s">
        <v>15</v>
      </c>
      <c r="I164" s="4">
        <v>44959.567002314812</v>
      </c>
      <c r="J164" s="3" t="str">
        <f t="shared" si="17"/>
        <v>运行</v>
      </c>
      <c r="K164" s="3" t="str">
        <f t="shared" si="13"/>
        <v/>
      </c>
      <c r="L164" t="str">
        <f t="shared" si="14"/>
        <v>结束</v>
      </c>
      <c r="M164" s="5">
        <f t="shared" si="15"/>
        <v>0</v>
      </c>
      <c r="N164" s="3">
        <f t="shared" si="16"/>
        <v>5</v>
      </c>
    </row>
    <row r="165" spans="1:14">
      <c r="A165" s="3">
        <v>97940458</v>
      </c>
      <c r="B165" s="3" t="s">
        <v>8</v>
      </c>
      <c r="C165" s="3" t="s">
        <v>16</v>
      </c>
      <c r="D165" s="3">
        <v>1.33197898396374E+17</v>
      </c>
      <c r="E165" s="4">
        <v>44959.56758101852</v>
      </c>
      <c r="F165" s="3" t="s">
        <v>10</v>
      </c>
      <c r="G165" s="3">
        <v>60070922002</v>
      </c>
      <c r="H165" s="3" t="s">
        <v>11</v>
      </c>
      <c r="I165" s="4">
        <v>44959.56758101852</v>
      </c>
      <c r="J165" s="3" t="str">
        <f t="shared" si="17"/>
        <v>报警</v>
      </c>
      <c r="K165" s="3" t="str">
        <f t="shared" si="13"/>
        <v>开始</v>
      </c>
      <c r="L165" t="str">
        <f t="shared" si="14"/>
        <v/>
      </c>
      <c r="M165" s="5">
        <f t="shared" si="15"/>
        <v>0.74999999720603228</v>
      </c>
      <c r="N165" s="3">
        <f t="shared" si="16"/>
        <v>5</v>
      </c>
    </row>
    <row r="166" spans="1:14">
      <c r="A166" s="3">
        <v>97940535</v>
      </c>
      <c r="B166" s="3" t="s">
        <v>8</v>
      </c>
      <c r="C166" s="3" t="s">
        <v>16</v>
      </c>
      <c r="D166" s="3">
        <v>1.33197898849214E+17</v>
      </c>
      <c r="E166" s="4">
        <v>44959.568101851852</v>
      </c>
      <c r="F166" s="3" t="s">
        <v>10</v>
      </c>
      <c r="G166" s="3">
        <v>1</v>
      </c>
      <c r="H166" s="3" t="s">
        <v>15</v>
      </c>
      <c r="I166" s="4">
        <v>44959.568101851852</v>
      </c>
      <c r="J166" s="3" t="str">
        <f t="shared" si="17"/>
        <v>运行</v>
      </c>
      <c r="K166" s="3" t="str">
        <f t="shared" si="13"/>
        <v/>
      </c>
      <c r="L166" t="str">
        <f t="shared" si="14"/>
        <v>结束</v>
      </c>
      <c r="M166" s="5">
        <f t="shared" si="15"/>
        <v>0</v>
      </c>
      <c r="N166" s="3">
        <f t="shared" si="16"/>
        <v>5</v>
      </c>
    </row>
    <row r="167" spans="1:14">
      <c r="A167" s="3">
        <v>97940589</v>
      </c>
      <c r="B167" s="3" t="s">
        <v>8</v>
      </c>
      <c r="C167" s="3" t="s">
        <v>16</v>
      </c>
      <c r="D167" s="3">
        <v>1.3319789912724099E+17</v>
      </c>
      <c r="E167" s="4">
        <v>44959.568425925929</v>
      </c>
      <c r="F167" s="3" t="s">
        <v>10</v>
      </c>
      <c r="G167" s="3">
        <v>60070922002</v>
      </c>
      <c r="H167" s="3" t="s">
        <v>11</v>
      </c>
      <c r="I167" s="4">
        <v>44959.568425925929</v>
      </c>
      <c r="J167" s="3" t="str">
        <f t="shared" si="17"/>
        <v>报警</v>
      </c>
      <c r="K167" s="3" t="str">
        <f t="shared" si="13"/>
        <v>开始</v>
      </c>
      <c r="L167" t="str">
        <f t="shared" si="14"/>
        <v/>
      </c>
      <c r="M167" s="5">
        <f t="shared" si="15"/>
        <v>0.23333332501351833</v>
      </c>
      <c r="N167" s="3">
        <f t="shared" si="16"/>
        <v>5</v>
      </c>
    </row>
    <row r="168" spans="1:14">
      <c r="A168" s="3">
        <v>97940612</v>
      </c>
      <c r="B168" s="3" t="s">
        <v>8</v>
      </c>
      <c r="C168" s="3" t="s">
        <v>16</v>
      </c>
      <c r="D168" s="3">
        <v>1.3319789926114301E+17</v>
      </c>
      <c r="E168" s="4">
        <v>44959.56858796296</v>
      </c>
      <c r="F168" s="3" t="s">
        <v>10</v>
      </c>
      <c r="G168" s="3">
        <v>1</v>
      </c>
      <c r="H168" s="3" t="s">
        <v>15</v>
      </c>
      <c r="I168" s="4">
        <v>44959.56858796296</v>
      </c>
      <c r="J168" s="3" t="str">
        <f t="shared" si="17"/>
        <v>运行</v>
      </c>
      <c r="K168" s="3" t="str">
        <f t="shared" si="13"/>
        <v/>
      </c>
      <c r="L168" t="str">
        <f t="shared" si="14"/>
        <v>结束</v>
      </c>
      <c r="M168" s="5">
        <f t="shared" si="15"/>
        <v>0</v>
      </c>
      <c r="N168" s="3">
        <f t="shared" si="16"/>
        <v>5</v>
      </c>
    </row>
    <row r="169" spans="1:14">
      <c r="A169" s="3">
        <v>97940799</v>
      </c>
      <c r="B169" s="3" t="s">
        <v>8</v>
      </c>
      <c r="C169" s="3" t="s">
        <v>16</v>
      </c>
      <c r="D169" s="3">
        <v>1.3319790020317699E+17</v>
      </c>
      <c r="E169" s="4">
        <v>44959.569675925923</v>
      </c>
      <c r="F169" s="3" t="s">
        <v>10</v>
      </c>
      <c r="G169" s="3">
        <v>60070922002</v>
      </c>
      <c r="H169" s="3" t="s">
        <v>11</v>
      </c>
      <c r="I169" s="4">
        <v>44959.569675925923</v>
      </c>
      <c r="J169" s="3" t="str">
        <f t="shared" si="17"/>
        <v>报警</v>
      </c>
      <c r="K169" s="3" t="str">
        <f t="shared" si="13"/>
        <v>开始</v>
      </c>
      <c r="L169" t="str">
        <f t="shared" si="14"/>
        <v/>
      </c>
      <c r="M169" s="5">
        <f t="shared" si="15"/>
        <v>0.71666666655801237</v>
      </c>
      <c r="N169" s="3">
        <f t="shared" si="16"/>
        <v>5</v>
      </c>
    </row>
    <row r="170" spans="1:14">
      <c r="A170" s="3">
        <v>97940910</v>
      </c>
      <c r="B170" s="3" t="s">
        <v>8</v>
      </c>
      <c r="C170" s="3" t="s">
        <v>16</v>
      </c>
      <c r="D170" s="3">
        <v>1.33197900634814E+17</v>
      </c>
      <c r="E170" s="4">
        <v>44959.570173611108</v>
      </c>
      <c r="F170" s="3" t="s">
        <v>10</v>
      </c>
      <c r="G170" s="3">
        <v>1</v>
      </c>
      <c r="H170" s="3" t="s">
        <v>15</v>
      </c>
      <c r="I170" s="4">
        <v>44959.570173611108</v>
      </c>
      <c r="J170" s="3" t="str">
        <f t="shared" si="17"/>
        <v>运行</v>
      </c>
      <c r="K170" s="3" t="str">
        <f t="shared" si="13"/>
        <v/>
      </c>
      <c r="L170" t="str">
        <f t="shared" si="14"/>
        <v>结束</v>
      </c>
      <c r="M170" s="5">
        <f t="shared" si="15"/>
        <v>0</v>
      </c>
      <c r="N170" s="3">
        <f t="shared" si="16"/>
        <v>5</v>
      </c>
    </row>
    <row r="171" spans="1:14">
      <c r="A171" s="3">
        <v>97941085</v>
      </c>
      <c r="B171" s="3" t="s">
        <v>8</v>
      </c>
      <c r="C171" s="3" t="s">
        <v>16</v>
      </c>
      <c r="D171" s="3">
        <v>1.3319790158590301E+17</v>
      </c>
      <c r="E171" s="4">
        <v>44959.571273148147</v>
      </c>
      <c r="F171" s="3" t="s">
        <v>10</v>
      </c>
      <c r="G171" s="3">
        <v>60070922002</v>
      </c>
      <c r="H171" s="3" t="s">
        <v>11</v>
      </c>
      <c r="I171" s="4">
        <v>44959.571273148147</v>
      </c>
      <c r="J171" s="3" t="str">
        <f t="shared" si="17"/>
        <v>报警</v>
      </c>
      <c r="K171" s="3" t="str">
        <f t="shared" si="13"/>
        <v>开始</v>
      </c>
      <c r="L171" t="str">
        <f t="shared" si="14"/>
        <v/>
      </c>
      <c r="M171" s="5">
        <f t="shared" si="15"/>
        <v>7.6166666659992188</v>
      </c>
      <c r="N171" s="3">
        <f t="shared" si="16"/>
        <v>5</v>
      </c>
    </row>
    <row r="172" spans="1:14">
      <c r="A172" s="3">
        <v>97941952</v>
      </c>
      <c r="B172" s="3" t="s">
        <v>8</v>
      </c>
      <c r="C172" s="3" t="s">
        <v>16</v>
      </c>
      <c r="D172" s="3">
        <v>1.3319790615194899E+17</v>
      </c>
      <c r="E172" s="4">
        <v>44959.576562499999</v>
      </c>
      <c r="F172" s="3" t="s">
        <v>10</v>
      </c>
      <c r="G172" s="3">
        <v>1</v>
      </c>
      <c r="H172" s="3" t="s">
        <v>15</v>
      </c>
      <c r="I172" s="4">
        <v>44959.576562499999</v>
      </c>
      <c r="J172" s="3" t="str">
        <f t="shared" si="17"/>
        <v>运行</v>
      </c>
      <c r="K172" s="3" t="str">
        <f t="shared" si="13"/>
        <v/>
      </c>
      <c r="L172" t="str">
        <f t="shared" si="14"/>
        <v>结束</v>
      </c>
      <c r="M172" s="5">
        <f t="shared" si="15"/>
        <v>0</v>
      </c>
      <c r="N172" s="3">
        <f t="shared" si="16"/>
        <v>5</v>
      </c>
    </row>
    <row r="173" spans="1:14">
      <c r="A173" s="3">
        <v>97941993</v>
      </c>
      <c r="B173" s="3" t="s">
        <v>8</v>
      </c>
      <c r="C173" s="3" t="s">
        <v>16</v>
      </c>
      <c r="D173" s="3">
        <v>1.3319790641979299E+17</v>
      </c>
      <c r="E173" s="4">
        <v>44959.576863425929</v>
      </c>
      <c r="F173" s="3" t="s">
        <v>10</v>
      </c>
      <c r="G173" s="3">
        <v>60070922002</v>
      </c>
      <c r="H173" s="3" t="s">
        <v>11</v>
      </c>
      <c r="I173" s="4">
        <v>44959.576863425929</v>
      </c>
      <c r="J173" s="3" t="str">
        <f t="shared" si="17"/>
        <v>报警</v>
      </c>
      <c r="K173" s="3" t="str">
        <f t="shared" si="13"/>
        <v>开始</v>
      </c>
      <c r="L173" t="str">
        <f t="shared" si="14"/>
        <v/>
      </c>
      <c r="M173" s="5">
        <f t="shared" si="15"/>
        <v>0.1333333330694586</v>
      </c>
      <c r="N173" s="3">
        <f t="shared" si="16"/>
        <v>5</v>
      </c>
    </row>
    <row r="174" spans="1:14">
      <c r="A174" s="3">
        <v>97942011</v>
      </c>
      <c r="B174" s="3" t="s">
        <v>8</v>
      </c>
      <c r="C174" s="3" t="s">
        <v>16</v>
      </c>
      <c r="D174" s="3">
        <v>1.33197906497476E+17</v>
      </c>
      <c r="E174" s="4">
        <v>44959.576956018522</v>
      </c>
      <c r="F174" s="3" t="s">
        <v>10</v>
      </c>
      <c r="G174" s="3">
        <v>1</v>
      </c>
      <c r="H174" s="3" t="s">
        <v>15</v>
      </c>
      <c r="I174" s="4">
        <v>44959.576956018522</v>
      </c>
      <c r="J174" s="3" t="str">
        <f t="shared" si="17"/>
        <v>运行</v>
      </c>
      <c r="K174" s="3" t="str">
        <f t="shared" si="13"/>
        <v/>
      </c>
      <c r="L174" t="str">
        <f t="shared" si="14"/>
        <v>结束</v>
      </c>
      <c r="M174" s="5">
        <f t="shared" si="15"/>
        <v>0</v>
      </c>
      <c r="N174" s="3">
        <f t="shared" si="16"/>
        <v>5</v>
      </c>
    </row>
    <row r="175" spans="1:14">
      <c r="A175" s="3">
        <v>97942157</v>
      </c>
      <c r="B175" s="3" t="s">
        <v>8</v>
      </c>
      <c r="C175" s="3" t="s">
        <v>16</v>
      </c>
      <c r="D175" s="3">
        <v>1.3319790756742701E+17</v>
      </c>
      <c r="E175" s="4">
        <v>44959.578194444446</v>
      </c>
      <c r="F175" s="3" t="s">
        <v>10</v>
      </c>
      <c r="G175" s="3">
        <v>60070922002</v>
      </c>
      <c r="H175" s="3" t="s">
        <v>11</v>
      </c>
      <c r="I175" s="4">
        <v>44959.578194444446</v>
      </c>
      <c r="J175" s="3" t="str">
        <f t="shared" ref="J175:J204" si="18">RIGHT(H175,2)</f>
        <v>报警</v>
      </c>
      <c r="K175" s="3" t="str">
        <f t="shared" si="13"/>
        <v>开始</v>
      </c>
      <c r="L175" t="str">
        <f t="shared" si="14"/>
        <v/>
      </c>
      <c r="M175" s="5">
        <f t="shared" si="15"/>
        <v>1.3166666601318866</v>
      </c>
      <c r="N175" s="3">
        <f t="shared" si="16"/>
        <v>5</v>
      </c>
    </row>
    <row r="176" spans="1:14">
      <c r="A176" s="3">
        <v>97942269</v>
      </c>
      <c r="B176" s="3" t="s">
        <v>8</v>
      </c>
      <c r="C176" s="3" t="s">
        <v>16</v>
      </c>
      <c r="D176" s="3">
        <v>1.33197908358772E+17</v>
      </c>
      <c r="E176" s="4">
        <v>44959.579108796293</v>
      </c>
      <c r="F176" s="3" t="s">
        <v>10</v>
      </c>
      <c r="G176" s="3">
        <v>1</v>
      </c>
      <c r="H176" s="3" t="s">
        <v>15</v>
      </c>
      <c r="I176" s="4">
        <v>44959.579108796293</v>
      </c>
      <c r="J176" s="3" t="str">
        <f t="shared" si="18"/>
        <v>运行</v>
      </c>
      <c r="K176" s="3" t="str">
        <f t="shared" si="13"/>
        <v/>
      </c>
      <c r="L176" t="str">
        <f t="shared" si="14"/>
        <v>结束</v>
      </c>
      <c r="M176" s="5">
        <f t="shared" si="15"/>
        <v>0</v>
      </c>
      <c r="N176" s="3">
        <f t="shared" si="16"/>
        <v>5</v>
      </c>
    </row>
    <row r="177" spans="1:14">
      <c r="A177" s="3">
        <v>97942281</v>
      </c>
      <c r="B177" s="3" t="s">
        <v>8</v>
      </c>
      <c r="C177" s="3" t="s">
        <v>16</v>
      </c>
      <c r="D177" s="3">
        <v>1.3319790847194E+17</v>
      </c>
      <c r="E177" s="4">
        <v>44959.579247685186</v>
      </c>
      <c r="F177" s="3" t="s">
        <v>10</v>
      </c>
      <c r="G177" s="3">
        <v>60070922002</v>
      </c>
      <c r="H177" s="3" t="s">
        <v>11</v>
      </c>
      <c r="I177" s="4">
        <v>44959.579247685186</v>
      </c>
      <c r="J177" s="3" t="str">
        <f t="shared" si="18"/>
        <v>报警</v>
      </c>
      <c r="K177" s="3" t="str">
        <f t="shared" si="13"/>
        <v>开始</v>
      </c>
      <c r="L177" t="str">
        <f t="shared" si="14"/>
        <v/>
      </c>
      <c r="M177" s="5">
        <f t="shared" si="15"/>
        <v>1.0333333339076489</v>
      </c>
      <c r="N177" s="3">
        <f t="shared" si="16"/>
        <v>5</v>
      </c>
    </row>
    <row r="178" spans="1:14">
      <c r="A178" s="3">
        <v>97942382</v>
      </c>
      <c r="B178" s="3" t="s">
        <v>8</v>
      </c>
      <c r="C178" s="3" t="s">
        <v>16</v>
      </c>
      <c r="D178" s="3">
        <v>1.3319790909965299E+17</v>
      </c>
      <c r="E178" s="4">
        <v>44959.579965277779</v>
      </c>
      <c r="F178" s="3" t="s">
        <v>10</v>
      </c>
      <c r="G178" s="3">
        <v>1</v>
      </c>
      <c r="H178" s="3" t="s">
        <v>15</v>
      </c>
      <c r="I178" s="4">
        <v>44959.579965277779</v>
      </c>
      <c r="J178" s="3" t="str">
        <f t="shared" si="18"/>
        <v>运行</v>
      </c>
      <c r="K178" s="3" t="str">
        <f t="shared" si="13"/>
        <v/>
      </c>
      <c r="L178" t="str">
        <f t="shared" si="14"/>
        <v>结束</v>
      </c>
      <c r="M178" s="5">
        <f t="shared" si="15"/>
        <v>0</v>
      </c>
      <c r="N178" s="3">
        <f t="shared" si="16"/>
        <v>5</v>
      </c>
    </row>
    <row r="179" spans="1:14">
      <c r="A179" s="3">
        <v>97942874</v>
      </c>
      <c r="B179" s="3" t="s">
        <v>8</v>
      </c>
      <c r="C179" s="3" t="s">
        <v>16</v>
      </c>
      <c r="D179" s="3">
        <v>1.33197912183462E+17</v>
      </c>
      <c r="E179" s="4">
        <v>44959.583541666667</v>
      </c>
      <c r="F179" s="3" t="s">
        <v>10</v>
      </c>
      <c r="G179" s="3">
        <v>50010922019</v>
      </c>
      <c r="H179" s="3" t="s">
        <v>17</v>
      </c>
      <c r="I179" s="4">
        <v>44959.583541666667</v>
      </c>
      <c r="J179" s="3" t="str">
        <f t="shared" si="18"/>
        <v>报警</v>
      </c>
      <c r="K179" s="3" t="str">
        <f t="shared" si="13"/>
        <v>开始</v>
      </c>
      <c r="L179" t="str">
        <f t="shared" si="14"/>
        <v/>
      </c>
      <c r="M179" s="5">
        <f t="shared" si="15"/>
        <v>0.31666666734963655</v>
      </c>
      <c r="N179" s="3">
        <f t="shared" si="16"/>
        <v>5</v>
      </c>
    </row>
    <row r="180" spans="1:14">
      <c r="A180" s="3">
        <v>97942910</v>
      </c>
      <c r="B180" s="3" t="s">
        <v>8</v>
      </c>
      <c r="C180" s="3" t="s">
        <v>16</v>
      </c>
      <c r="D180" s="3">
        <v>1.33197912379578E+17</v>
      </c>
      <c r="E180" s="4">
        <v>44959.583761574075</v>
      </c>
      <c r="F180" s="3" t="s">
        <v>10</v>
      </c>
      <c r="G180" s="3">
        <v>1</v>
      </c>
      <c r="H180" s="3" t="s">
        <v>15</v>
      </c>
      <c r="I180" s="4">
        <v>44959.583761574075</v>
      </c>
      <c r="J180" s="3" t="str">
        <f t="shared" si="18"/>
        <v>运行</v>
      </c>
      <c r="K180" s="3" t="str">
        <f t="shared" si="13"/>
        <v/>
      </c>
      <c r="L180" t="str">
        <f t="shared" si="14"/>
        <v>结束</v>
      </c>
      <c r="M180" s="5">
        <f t="shared" si="15"/>
        <v>0</v>
      </c>
      <c r="N180" s="3">
        <f t="shared" si="16"/>
        <v>5</v>
      </c>
    </row>
    <row r="181" spans="1:14">
      <c r="A181" s="3">
        <v>97942995</v>
      </c>
      <c r="B181" s="3" t="s">
        <v>8</v>
      </c>
      <c r="C181" s="3" t="s">
        <v>16</v>
      </c>
      <c r="D181" s="3">
        <v>1.33197912744652E+17</v>
      </c>
      <c r="E181" s="4">
        <v>44959.584189814814</v>
      </c>
      <c r="F181" s="3" t="s">
        <v>10</v>
      </c>
      <c r="G181" s="3">
        <v>60070922002</v>
      </c>
      <c r="H181" s="3" t="s">
        <v>11</v>
      </c>
      <c r="I181" s="4">
        <v>44959.584189814814</v>
      </c>
      <c r="J181" s="3" t="str">
        <f t="shared" si="18"/>
        <v>报警</v>
      </c>
      <c r="K181" s="3" t="str">
        <f t="shared" si="13"/>
        <v>开始</v>
      </c>
      <c r="L181" t="str">
        <f t="shared" si="14"/>
        <v/>
      </c>
      <c r="M181" s="5">
        <f t="shared" si="15"/>
        <v>2.4666666670236737</v>
      </c>
      <c r="N181" s="3">
        <f t="shared" si="16"/>
        <v>5</v>
      </c>
    </row>
    <row r="182" spans="1:14">
      <c r="A182" s="3">
        <v>97943179</v>
      </c>
      <c r="B182" s="3" t="s">
        <v>8</v>
      </c>
      <c r="C182" s="3" t="s">
        <v>16</v>
      </c>
      <c r="D182" s="3">
        <v>1.33197914224358E+17</v>
      </c>
      <c r="E182" s="4">
        <v>44959.585902777777</v>
      </c>
      <c r="F182" s="3" t="s">
        <v>10</v>
      </c>
      <c r="G182" s="3">
        <v>1</v>
      </c>
      <c r="H182" s="3" t="s">
        <v>15</v>
      </c>
      <c r="I182" s="4">
        <v>44959.585902777777</v>
      </c>
      <c r="J182" s="3" t="str">
        <f t="shared" si="18"/>
        <v>运行</v>
      </c>
      <c r="K182" s="3" t="str">
        <f t="shared" si="13"/>
        <v/>
      </c>
      <c r="L182" t="str">
        <f t="shared" si="14"/>
        <v>结束</v>
      </c>
      <c r="M182" s="5">
        <f t="shared" si="15"/>
        <v>0</v>
      </c>
      <c r="N182" s="3">
        <f t="shared" si="16"/>
        <v>5</v>
      </c>
    </row>
    <row r="183" spans="1:14">
      <c r="A183" s="3">
        <v>97943458</v>
      </c>
      <c r="B183" s="3" t="s">
        <v>8</v>
      </c>
      <c r="C183" s="3" t="s">
        <v>16</v>
      </c>
      <c r="D183" s="3">
        <v>1.33197916106034E+17</v>
      </c>
      <c r="E183" s="4">
        <v>44959.588078703702</v>
      </c>
      <c r="F183" s="3" t="s">
        <v>10</v>
      </c>
      <c r="G183" s="3">
        <v>3</v>
      </c>
      <c r="H183" s="3" t="s">
        <v>14</v>
      </c>
      <c r="I183" s="4">
        <v>44959.588078703702</v>
      </c>
      <c r="J183" s="3" t="str">
        <f t="shared" si="18"/>
        <v>改！</v>
      </c>
      <c r="K183" s="3" t="str">
        <f t="shared" si="13"/>
        <v>开始</v>
      </c>
      <c r="L183" t="str">
        <f t="shared" si="14"/>
        <v/>
      </c>
      <c r="M183" s="5">
        <f t="shared" si="15"/>
        <v>6.7166666651610285</v>
      </c>
      <c r="N183" s="3">
        <f t="shared" si="16"/>
        <v>5</v>
      </c>
    </row>
    <row r="184" spans="1:14">
      <c r="A184" s="3">
        <v>97944205</v>
      </c>
      <c r="B184" s="3" t="s">
        <v>8</v>
      </c>
      <c r="C184" s="3" t="s">
        <v>16</v>
      </c>
      <c r="D184" s="3">
        <v>1.3319792013671E+17</v>
      </c>
      <c r="E184" s="4">
        <v>44959.592743055553</v>
      </c>
      <c r="F184" s="3" t="s">
        <v>10</v>
      </c>
      <c r="G184" s="3">
        <v>1</v>
      </c>
      <c r="H184" s="3" t="s">
        <v>15</v>
      </c>
      <c r="I184" s="4">
        <v>44959.592743055553</v>
      </c>
      <c r="J184" s="3" t="str">
        <f t="shared" si="18"/>
        <v>运行</v>
      </c>
      <c r="K184" s="3" t="str">
        <f t="shared" si="13"/>
        <v/>
      </c>
      <c r="L184" t="str">
        <f t="shared" si="14"/>
        <v>结束</v>
      </c>
      <c r="M184" s="5">
        <f t="shared" si="15"/>
        <v>0</v>
      </c>
      <c r="N184" s="3">
        <f t="shared" si="16"/>
        <v>5</v>
      </c>
    </row>
    <row r="185" spans="1:14">
      <c r="A185" s="3">
        <v>97944245</v>
      </c>
      <c r="B185" s="3" t="s">
        <v>8</v>
      </c>
      <c r="C185" s="3" t="s">
        <v>16</v>
      </c>
      <c r="D185" s="3">
        <v>1.3319792039386301E+17</v>
      </c>
      <c r="E185" s="4">
        <v>44959.593043981484</v>
      </c>
      <c r="F185" s="3" t="s">
        <v>10</v>
      </c>
      <c r="G185" s="3">
        <v>3</v>
      </c>
      <c r="H185" s="3" t="s">
        <v>14</v>
      </c>
      <c r="I185" s="4">
        <v>44959.593043981484</v>
      </c>
      <c r="J185" s="3" t="str">
        <f t="shared" si="18"/>
        <v>改！</v>
      </c>
      <c r="K185" s="3" t="str">
        <f t="shared" si="13"/>
        <v>开始</v>
      </c>
      <c r="L185" t="str">
        <f t="shared" si="14"/>
        <v/>
      </c>
      <c r="M185" s="5">
        <f t="shared" si="15"/>
        <v>5.366666663903743</v>
      </c>
      <c r="N185" s="3">
        <f t="shared" si="16"/>
        <v>5</v>
      </c>
    </row>
    <row r="186" spans="1:14">
      <c r="A186" s="3">
        <v>97944860</v>
      </c>
      <c r="B186" s="3" t="s">
        <v>8</v>
      </c>
      <c r="C186" s="3" t="s">
        <v>16</v>
      </c>
      <c r="D186" s="3">
        <v>1.33197923618534E+17</v>
      </c>
      <c r="E186" s="4">
        <v>44959.596770833334</v>
      </c>
      <c r="F186" s="3" t="s">
        <v>10</v>
      </c>
      <c r="G186" s="3">
        <v>1</v>
      </c>
      <c r="H186" s="3" t="s">
        <v>15</v>
      </c>
      <c r="I186" s="4">
        <v>44959.596770833334</v>
      </c>
      <c r="J186" s="3" t="str">
        <f t="shared" si="18"/>
        <v>运行</v>
      </c>
      <c r="K186" s="3" t="str">
        <f t="shared" si="13"/>
        <v/>
      </c>
      <c r="L186" t="str">
        <f t="shared" si="14"/>
        <v>结束</v>
      </c>
      <c r="M186" s="5">
        <f t="shared" si="15"/>
        <v>0</v>
      </c>
      <c r="N186" s="3">
        <f t="shared" si="16"/>
        <v>5</v>
      </c>
    </row>
    <row r="187" spans="1:14">
      <c r="A187" s="3">
        <v>97944945</v>
      </c>
      <c r="B187" s="3" t="s">
        <v>8</v>
      </c>
      <c r="C187" s="3" t="s">
        <v>16</v>
      </c>
      <c r="D187" s="3">
        <v>1.3319792437365501E+17</v>
      </c>
      <c r="E187" s="4">
        <v>44959.597650462965</v>
      </c>
      <c r="F187" s="3" t="s">
        <v>10</v>
      </c>
      <c r="G187" s="3">
        <v>3</v>
      </c>
      <c r="H187" s="3" t="s">
        <v>14</v>
      </c>
      <c r="I187" s="4">
        <v>44959.597650462965</v>
      </c>
      <c r="J187" s="3" t="str">
        <f t="shared" si="18"/>
        <v>改！</v>
      </c>
      <c r="K187" s="3" t="str">
        <f t="shared" si="13"/>
        <v>开始</v>
      </c>
      <c r="L187" t="str">
        <f t="shared" si="14"/>
        <v/>
      </c>
      <c r="M187" s="5">
        <f t="shared" si="15"/>
        <v>4.9666666646953672</v>
      </c>
      <c r="N187" s="3">
        <f t="shared" si="16"/>
        <v>5</v>
      </c>
    </row>
    <row r="188" spans="1:14">
      <c r="A188" s="3">
        <v>97945476</v>
      </c>
      <c r="B188" s="3" t="s">
        <v>8</v>
      </c>
      <c r="C188" s="3" t="s">
        <v>16</v>
      </c>
      <c r="D188" s="3">
        <v>1.3319792735061699E+17</v>
      </c>
      <c r="E188" s="4">
        <v>44959.601099537038</v>
      </c>
      <c r="F188" s="3" t="s">
        <v>10</v>
      </c>
      <c r="G188" s="3">
        <v>1</v>
      </c>
      <c r="H188" s="3" t="s">
        <v>15</v>
      </c>
      <c r="I188" s="4">
        <v>44959.601099537038</v>
      </c>
      <c r="J188" s="3" t="str">
        <f t="shared" si="18"/>
        <v>运行</v>
      </c>
      <c r="K188" s="3" t="str">
        <f t="shared" si="13"/>
        <v/>
      </c>
      <c r="L188" t="str">
        <f t="shared" si="14"/>
        <v>结束</v>
      </c>
      <c r="M188" s="5">
        <f t="shared" si="15"/>
        <v>0</v>
      </c>
      <c r="N188" s="3">
        <f t="shared" si="16"/>
        <v>5</v>
      </c>
    </row>
    <row r="189" spans="1:14">
      <c r="A189" s="3">
        <v>97945732</v>
      </c>
      <c r="B189" s="3" t="s">
        <v>8</v>
      </c>
      <c r="C189" s="3" t="s">
        <v>16</v>
      </c>
      <c r="D189" s="3">
        <v>1.33197928779128E+17</v>
      </c>
      <c r="E189" s="4">
        <v>44959.602743055555</v>
      </c>
      <c r="F189" s="3" t="s">
        <v>10</v>
      </c>
      <c r="G189" s="3">
        <v>3</v>
      </c>
      <c r="H189" s="3" t="s">
        <v>14</v>
      </c>
      <c r="I189" s="4">
        <v>44959.602743055555</v>
      </c>
      <c r="J189" s="3" t="str">
        <f t="shared" si="18"/>
        <v>改！</v>
      </c>
      <c r="K189" s="3" t="str">
        <f t="shared" ref="K189:K252" si="19">IF(AND(J188="运行",J189&lt;&gt;"运行"),"开始","")</f>
        <v>开始</v>
      </c>
      <c r="L189" t="str">
        <f t="shared" ref="L189:L252" si="20">IF(J189="运行","结束","")</f>
        <v/>
      </c>
      <c r="M189" s="5">
        <f t="shared" ref="M189:M252" si="21">IF(K189="开始",((IF(L190="结束",INDEX(I190,,),0)-IF(K189="开始",INDEX(I189,,),0)))*24*60,0)</f>
        <v>6.6833333345130086</v>
      </c>
      <c r="N189" s="3">
        <f t="shared" ref="N189:N252" si="22">WEEKNUM(I189)</f>
        <v>5</v>
      </c>
    </row>
    <row r="190" spans="1:14">
      <c r="A190" s="3">
        <v>97946539</v>
      </c>
      <c r="B190" s="3" t="s">
        <v>8</v>
      </c>
      <c r="C190" s="3" t="s">
        <v>16</v>
      </c>
      <c r="D190" s="3">
        <v>1.3319793278274301E+17</v>
      </c>
      <c r="E190" s="4">
        <v>44959.60738425926</v>
      </c>
      <c r="F190" s="3" t="s">
        <v>10</v>
      </c>
      <c r="G190" s="3">
        <v>1</v>
      </c>
      <c r="H190" s="3" t="s">
        <v>15</v>
      </c>
      <c r="I190" s="4">
        <v>44959.60738425926</v>
      </c>
      <c r="J190" s="3" t="str">
        <f t="shared" si="18"/>
        <v>运行</v>
      </c>
      <c r="K190" s="3" t="str">
        <f t="shared" si="19"/>
        <v/>
      </c>
      <c r="L190" t="str">
        <f t="shared" si="20"/>
        <v>结束</v>
      </c>
      <c r="M190" s="5">
        <f t="shared" si="21"/>
        <v>0</v>
      </c>
      <c r="N190" s="3">
        <f t="shared" si="22"/>
        <v>5</v>
      </c>
    </row>
    <row r="191" spans="1:14">
      <c r="A191" s="3">
        <v>97946578</v>
      </c>
      <c r="B191" s="3" t="s">
        <v>8</v>
      </c>
      <c r="C191" s="3" t="s">
        <v>16</v>
      </c>
      <c r="D191" s="3">
        <v>1.3319793298866301E+17</v>
      </c>
      <c r="E191" s="4">
        <v>44959.607615740744</v>
      </c>
      <c r="F191" s="3" t="s">
        <v>10</v>
      </c>
      <c r="G191" s="3">
        <v>3</v>
      </c>
      <c r="H191" s="3" t="s">
        <v>14</v>
      </c>
      <c r="I191" s="4">
        <v>44959.607615740744</v>
      </c>
      <c r="J191" s="3" t="str">
        <f t="shared" si="18"/>
        <v>改！</v>
      </c>
      <c r="K191" s="3" t="str">
        <f t="shared" si="19"/>
        <v>开始</v>
      </c>
      <c r="L191" t="str">
        <f t="shared" si="20"/>
        <v/>
      </c>
      <c r="M191" s="5">
        <f t="shared" si="21"/>
        <v>0.63333332422189415</v>
      </c>
      <c r="N191" s="3">
        <f t="shared" si="22"/>
        <v>5</v>
      </c>
    </row>
    <row r="192" spans="1:14">
      <c r="A192" s="3">
        <v>97946657</v>
      </c>
      <c r="B192" s="3" t="s">
        <v>8</v>
      </c>
      <c r="C192" s="3" t="s">
        <v>16</v>
      </c>
      <c r="D192" s="3">
        <v>1.3319793336484701E+17</v>
      </c>
      <c r="E192" s="4">
        <v>44959.608055555553</v>
      </c>
      <c r="F192" s="3" t="s">
        <v>10</v>
      </c>
      <c r="G192" s="3">
        <v>1</v>
      </c>
      <c r="H192" s="3" t="s">
        <v>15</v>
      </c>
      <c r="I192" s="4">
        <v>44959.608055555553</v>
      </c>
      <c r="J192" s="3" t="str">
        <f t="shared" si="18"/>
        <v>运行</v>
      </c>
      <c r="K192" s="3" t="str">
        <f t="shared" si="19"/>
        <v/>
      </c>
      <c r="L192" t="str">
        <f t="shared" si="20"/>
        <v>结束</v>
      </c>
      <c r="M192" s="5">
        <f t="shared" si="21"/>
        <v>0</v>
      </c>
      <c r="N192" s="3">
        <f t="shared" si="22"/>
        <v>5</v>
      </c>
    </row>
    <row r="193" spans="1:14">
      <c r="A193" s="3">
        <v>97949303</v>
      </c>
      <c r="B193" s="3" t="s">
        <v>8</v>
      </c>
      <c r="C193" s="3" t="s">
        <v>16</v>
      </c>
      <c r="D193" s="3">
        <v>1.3319794925302301E+17</v>
      </c>
      <c r="E193" s="4">
        <v>44959.626446759263</v>
      </c>
      <c r="F193" s="3" t="s">
        <v>10</v>
      </c>
      <c r="G193" s="3">
        <v>60070922002</v>
      </c>
      <c r="H193" s="3" t="s">
        <v>11</v>
      </c>
      <c r="I193" s="4">
        <v>44959.626446759263</v>
      </c>
      <c r="J193" s="3" t="str">
        <f t="shared" si="18"/>
        <v>报警</v>
      </c>
      <c r="K193" s="3" t="str">
        <f t="shared" si="19"/>
        <v>开始</v>
      </c>
      <c r="L193" t="str">
        <f t="shared" si="20"/>
        <v/>
      </c>
      <c r="M193" s="5">
        <f t="shared" si="21"/>
        <v>0.44999998994171619</v>
      </c>
      <c r="N193" s="3">
        <f t="shared" si="22"/>
        <v>5</v>
      </c>
    </row>
    <row r="194" spans="1:14">
      <c r="A194" s="3">
        <v>97949348</v>
      </c>
      <c r="B194" s="3" t="s">
        <v>8</v>
      </c>
      <c r="C194" s="3" t="s">
        <v>16</v>
      </c>
      <c r="D194" s="3">
        <v>1.3319794952068499E+17</v>
      </c>
      <c r="E194" s="4">
        <v>44959.626759259256</v>
      </c>
      <c r="F194" s="3" t="s">
        <v>10</v>
      </c>
      <c r="G194" s="3">
        <v>1</v>
      </c>
      <c r="H194" s="3" t="s">
        <v>15</v>
      </c>
      <c r="I194" s="4">
        <v>44959.626759259256</v>
      </c>
      <c r="J194" s="3" t="str">
        <f t="shared" si="18"/>
        <v>运行</v>
      </c>
      <c r="K194" s="3" t="str">
        <f t="shared" si="19"/>
        <v/>
      </c>
      <c r="L194" t="str">
        <f t="shared" si="20"/>
        <v>结束</v>
      </c>
      <c r="M194" s="5">
        <f t="shared" si="21"/>
        <v>0</v>
      </c>
      <c r="N194" s="3">
        <f t="shared" si="22"/>
        <v>5</v>
      </c>
    </row>
    <row r="195" spans="1:14">
      <c r="A195" s="3">
        <v>97951717</v>
      </c>
      <c r="B195" s="3" t="s">
        <v>8</v>
      </c>
      <c r="C195" s="3" t="s">
        <v>16</v>
      </c>
      <c r="D195" s="3">
        <v>1.3319796546834701E+17</v>
      </c>
      <c r="E195" s="4">
        <v>44959.645208333335</v>
      </c>
      <c r="F195" s="3" t="s">
        <v>10</v>
      </c>
      <c r="G195" s="3">
        <v>3</v>
      </c>
      <c r="H195" s="3" t="s">
        <v>14</v>
      </c>
      <c r="I195" s="4">
        <v>44959.645208333335</v>
      </c>
      <c r="J195" s="3" t="str">
        <f t="shared" si="18"/>
        <v>改！</v>
      </c>
      <c r="K195" s="3" t="str">
        <f t="shared" si="19"/>
        <v>开始</v>
      </c>
      <c r="L195" t="str">
        <f t="shared" si="20"/>
        <v/>
      </c>
      <c r="M195" s="5">
        <f t="shared" si="21"/>
        <v>2.8333333355840296</v>
      </c>
      <c r="N195" s="3">
        <f t="shared" si="22"/>
        <v>5</v>
      </c>
    </row>
    <row r="196" spans="1:14">
      <c r="A196" s="3">
        <v>97951942</v>
      </c>
      <c r="B196" s="3" t="s">
        <v>8</v>
      </c>
      <c r="C196" s="3" t="s">
        <v>16</v>
      </c>
      <c r="D196" s="3">
        <v>1.3319796716035699E+17</v>
      </c>
      <c r="E196" s="4">
        <v>44959.647175925929</v>
      </c>
      <c r="F196" s="3" t="s">
        <v>10</v>
      </c>
      <c r="G196" s="3">
        <v>1</v>
      </c>
      <c r="H196" s="3" t="s">
        <v>15</v>
      </c>
      <c r="I196" s="4">
        <v>44959.647175925929</v>
      </c>
      <c r="J196" s="3" t="str">
        <f t="shared" si="18"/>
        <v>运行</v>
      </c>
      <c r="K196" s="3" t="str">
        <f t="shared" si="19"/>
        <v/>
      </c>
      <c r="L196" t="str">
        <f t="shared" si="20"/>
        <v>结束</v>
      </c>
      <c r="M196" s="5">
        <f t="shared" si="21"/>
        <v>0</v>
      </c>
      <c r="N196" s="3">
        <f t="shared" si="22"/>
        <v>5</v>
      </c>
    </row>
    <row r="197" spans="1:14">
      <c r="A197" s="3">
        <v>97953253</v>
      </c>
      <c r="B197" s="3" t="s">
        <v>8</v>
      </c>
      <c r="C197" s="3" t="s">
        <v>16</v>
      </c>
      <c r="D197" s="3">
        <v>1.3319797517214301E+17</v>
      </c>
      <c r="E197" s="4">
        <v>44959.656446759262</v>
      </c>
      <c r="F197" s="3" t="s">
        <v>10</v>
      </c>
      <c r="G197" s="3">
        <v>60070922002</v>
      </c>
      <c r="H197" s="3" t="s">
        <v>11</v>
      </c>
      <c r="I197" s="4">
        <v>44959.656446759262</v>
      </c>
      <c r="J197" s="3" t="str">
        <f t="shared" si="18"/>
        <v>报警</v>
      </c>
      <c r="K197" s="3" t="str">
        <f t="shared" si="19"/>
        <v>开始</v>
      </c>
      <c r="L197" t="str">
        <f t="shared" si="20"/>
        <v/>
      </c>
      <c r="M197" s="5">
        <f t="shared" si="21"/>
        <v>0.19999999436549842</v>
      </c>
      <c r="N197" s="3">
        <f t="shared" si="22"/>
        <v>5</v>
      </c>
    </row>
    <row r="198" spans="1:14">
      <c r="A198" s="3">
        <v>97953270</v>
      </c>
      <c r="B198" s="3" t="s">
        <v>8</v>
      </c>
      <c r="C198" s="3" t="s">
        <v>16</v>
      </c>
      <c r="D198" s="3">
        <v>1.33197975290698E+17</v>
      </c>
      <c r="E198" s="4">
        <v>44959.656585648147</v>
      </c>
      <c r="F198" s="3" t="s">
        <v>10</v>
      </c>
      <c r="G198" s="3">
        <v>1</v>
      </c>
      <c r="H198" s="3" t="s">
        <v>15</v>
      </c>
      <c r="I198" s="4">
        <v>44959.656585648147</v>
      </c>
      <c r="J198" s="3" t="str">
        <f t="shared" si="18"/>
        <v>运行</v>
      </c>
      <c r="K198" s="3" t="str">
        <f t="shared" si="19"/>
        <v/>
      </c>
      <c r="L198" t="str">
        <f t="shared" si="20"/>
        <v>结束</v>
      </c>
      <c r="M198" s="5">
        <f t="shared" si="21"/>
        <v>0</v>
      </c>
      <c r="N198" s="3">
        <f t="shared" si="22"/>
        <v>5</v>
      </c>
    </row>
    <row r="199" spans="1:14">
      <c r="A199" s="3">
        <v>97953304</v>
      </c>
      <c r="B199" s="3" t="s">
        <v>8</v>
      </c>
      <c r="C199" s="3" t="s">
        <v>16</v>
      </c>
      <c r="D199" s="3">
        <v>1.3319797542436301E+17</v>
      </c>
      <c r="E199" s="4">
        <v>44959.656736111108</v>
      </c>
      <c r="F199" s="3" t="s">
        <v>10</v>
      </c>
      <c r="G199" s="3">
        <v>50010922019</v>
      </c>
      <c r="H199" s="3" t="s">
        <v>17</v>
      </c>
      <c r="I199" s="4">
        <v>44959.656736111108</v>
      </c>
      <c r="J199" s="3" t="str">
        <f t="shared" si="18"/>
        <v>报警</v>
      </c>
      <c r="K199" s="3" t="str">
        <f t="shared" si="19"/>
        <v>开始</v>
      </c>
      <c r="L199" t="str">
        <f t="shared" si="20"/>
        <v/>
      </c>
      <c r="M199" s="5">
        <f t="shared" si="21"/>
        <v>1.9166666746605188</v>
      </c>
      <c r="N199" s="3">
        <f t="shared" si="22"/>
        <v>5</v>
      </c>
    </row>
    <row r="200" spans="1:14">
      <c r="A200" s="3">
        <v>97953490</v>
      </c>
      <c r="B200" s="3" t="s">
        <v>8</v>
      </c>
      <c r="C200" s="3" t="s">
        <v>16</v>
      </c>
      <c r="D200" s="3">
        <v>1.3319797657024899E+17</v>
      </c>
      <c r="E200" s="4">
        <v>44959.658067129632</v>
      </c>
      <c r="F200" s="3" t="s">
        <v>10</v>
      </c>
      <c r="G200" s="3">
        <v>1</v>
      </c>
      <c r="H200" s="3" t="s">
        <v>15</v>
      </c>
      <c r="I200" s="4">
        <v>44959.658067129632</v>
      </c>
      <c r="J200" s="3" t="str">
        <f t="shared" si="18"/>
        <v>运行</v>
      </c>
      <c r="K200" s="3" t="str">
        <f t="shared" si="19"/>
        <v/>
      </c>
      <c r="L200" t="str">
        <f t="shared" si="20"/>
        <v>结束</v>
      </c>
      <c r="M200" s="5">
        <f t="shared" si="21"/>
        <v>0</v>
      </c>
      <c r="N200" s="3">
        <f t="shared" si="22"/>
        <v>5</v>
      </c>
    </row>
    <row r="201" spans="1:14">
      <c r="A201" s="3">
        <v>97954080</v>
      </c>
      <c r="B201" s="3" t="s">
        <v>8</v>
      </c>
      <c r="C201" s="3" t="s">
        <v>16</v>
      </c>
      <c r="D201" s="3">
        <v>1.33197979611238E+17</v>
      </c>
      <c r="E201" s="4">
        <v>44959.661585648151</v>
      </c>
      <c r="F201" s="3" t="s">
        <v>10</v>
      </c>
      <c r="G201" s="3">
        <v>50010922019</v>
      </c>
      <c r="H201" s="3" t="s">
        <v>17</v>
      </c>
      <c r="I201" s="4">
        <v>44959.661585648151</v>
      </c>
      <c r="J201" s="3" t="str">
        <f t="shared" si="18"/>
        <v>报警</v>
      </c>
      <c r="K201" s="3" t="str">
        <f t="shared" si="19"/>
        <v>开始</v>
      </c>
      <c r="L201" t="str">
        <f t="shared" si="20"/>
        <v/>
      </c>
      <c r="M201" s="5">
        <f t="shared" si="21"/>
        <v>10.966666663298383</v>
      </c>
      <c r="N201" s="3">
        <f t="shared" si="22"/>
        <v>5</v>
      </c>
    </row>
    <row r="202" spans="1:14">
      <c r="A202" s="3">
        <v>97955275</v>
      </c>
      <c r="B202" s="3" t="s">
        <v>8</v>
      </c>
      <c r="C202" s="3" t="s">
        <v>16</v>
      </c>
      <c r="D202" s="3">
        <v>1.33197986191664E+17</v>
      </c>
      <c r="E202" s="4">
        <v>44959.66920138889</v>
      </c>
      <c r="F202" s="3" t="s">
        <v>10</v>
      </c>
      <c r="G202" s="3">
        <v>1</v>
      </c>
      <c r="H202" s="3" t="s">
        <v>15</v>
      </c>
      <c r="I202" s="4">
        <v>44959.66920138889</v>
      </c>
      <c r="J202" s="3" t="str">
        <f t="shared" si="18"/>
        <v>运行</v>
      </c>
      <c r="K202" s="3" t="str">
        <f t="shared" si="19"/>
        <v/>
      </c>
      <c r="L202" t="str">
        <f t="shared" si="20"/>
        <v>结束</v>
      </c>
      <c r="M202" s="5">
        <f t="shared" si="21"/>
        <v>0</v>
      </c>
      <c r="N202" s="3">
        <f t="shared" si="22"/>
        <v>5</v>
      </c>
    </row>
    <row r="203" spans="1:14">
      <c r="A203" s="3">
        <v>97955764</v>
      </c>
      <c r="B203" s="3" t="s">
        <v>8</v>
      </c>
      <c r="C203" s="3" t="s">
        <v>16</v>
      </c>
      <c r="D203" s="3">
        <v>1.33197988699962E+17</v>
      </c>
      <c r="E203" s="4">
        <v>44959.672094907408</v>
      </c>
      <c r="F203" s="3" t="s">
        <v>10</v>
      </c>
      <c r="G203" s="3">
        <v>1</v>
      </c>
      <c r="H203" s="3" t="s">
        <v>15</v>
      </c>
      <c r="I203" s="4">
        <v>44959.672094907408</v>
      </c>
      <c r="J203" s="3" t="str">
        <f t="shared" si="18"/>
        <v>运行</v>
      </c>
      <c r="K203" s="3" t="str">
        <f t="shared" si="19"/>
        <v/>
      </c>
      <c r="L203" t="str">
        <f t="shared" si="20"/>
        <v>结束</v>
      </c>
      <c r="M203" s="5">
        <f t="shared" si="21"/>
        <v>0</v>
      </c>
      <c r="N203" s="3">
        <f t="shared" si="22"/>
        <v>5</v>
      </c>
    </row>
    <row r="204" spans="1:14">
      <c r="A204" s="3">
        <v>97956097</v>
      </c>
      <c r="B204" s="3" t="s">
        <v>8</v>
      </c>
      <c r="C204" s="3" t="s">
        <v>16</v>
      </c>
      <c r="D204" s="3">
        <v>1.3319799097839101E+17</v>
      </c>
      <c r="E204" s="4">
        <v>44959.674733796295</v>
      </c>
      <c r="F204" s="3" t="s">
        <v>10</v>
      </c>
      <c r="G204" s="3">
        <v>60070922002</v>
      </c>
      <c r="H204" s="3" t="s">
        <v>11</v>
      </c>
      <c r="I204" s="4">
        <v>44959.674733796295</v>
      </c>
      <c r="J204" s="3" t="str">
        <f t="shared" si="18"/>
        <v>报警</v>
      </c>
      <c r="K204" s="3" t="str">
        <f t="shared" si="19"/>
        <v>开始</v>
      </c>
      <c r="L204" t="str">
        <f t="shared" si="20"/>
        <v/>
      </c>
      <c r="M204" s="5">
        <f t="shared" si="21"/>
        <v>12.350000005681068</v>
      </c>
      <c r="N204" s="3">
        <f t="shared" si="22"/>
        <v>5</v>
      </c>
    </row>
    <row r="205" spans="1:14">
      <c r="A205" s="3">
        <v>97957191</v>
      </c>
      <c r="B205" s="3" t="s">
        <v>8</v>
      </c>
      <c r="C205" s="3" t="s">
        <v>16</v>
      </c>
      <c r="D205" s="3">
        <v>1.33197998382836E+17</v>
      </c>
      <c r="E205" s="4">
        <v>44959.683310185188</v>
      </c>
      <c r="F205" s="3" t="s">
        <v>10</v>
      </c>
      <c r="G205" s="3">
        <v>1</v>
      </c>
      <c r="H205" s="3" t="s">
        <v>15</v>
      </c>
      <c r="I205" s="4">
        <v>44959.683310185188</v>
      </c>
      <c r="J205" s="3" t="str">
        <f t="shared" ref="J205:J226" si="23">RIGHT(H205,2)</f>
        <v>运行</v>
      </c>
      <c r="K205" s="3" t="str">
        <f t="shared" si="19"/>
        <v/>
      </c>
      <c r="L205" t="str">
        <f t="shared" si="20"/>
        <v>结束</v>
      </c>
      <c r="M205" s="5">
        <f t="shared" si="21"/>
        <v>0</v>
      </c>
      <c r="N205" s="3">
        <f t="shared" si="22"/>
        <v>5</v>
      </c>
    </row>
    <row r="206" spans="1:14">
      <c r="A206" s="3">
        <v>97957218</v>
      </c>
      <c r="B206" s="3" t="s">
        <v>8</v>
      </c>
      <c r="C206" s="3" t="s">
        <v>16</v>
      </c>
      <c r="D206" s="3">
        <v>1.33197998558E+17</v>
      </c>
      <c r="E206" s="4">
        <v>44959.683506944442</v>
      </c>
      <c r="F206" s="3" t="s">
        <v>10</v>
      </c>
      <c r="G206" s="3">
        <v>60070922002</v>
      </c>
      <c r="H206" s="3" t="s">
        <v>11</v>
      </c>
      <c r="I206" s="4">
        <v>44959.683506944442</v>
      </c>
      <c r="J206" s="3" t="str">
        <f t="shared" si="23"/>
        <v>报警</v>
      </c>
      <c r="K206" s="3" t="str">
        <f t="shared" si="19"/>
        <v>开始</v>
      </c>
      <c r="L206" t="str">
        <f t="shared" si="20"/>
        <v/>
      </c>
      <c r="M206" s="5">
        <f t="shared" si="21"/>
        <v>0.20000000484287739</v>
      </c>
      <c r="N206" s="3">
        <f t="shared" si="22"/>
        <v>5</v>
      </c>
    </row>
    <row r="207" spans="1:14">
      <c r="A207" s="3">
        <v>97957227</v>
      </c>
      <c r="B207" s="3" t="s">
        <v>8</v>
      </c>
      <c r="C207" s="3" t="s">
        <v>16</v>
      </c>
      <c r="D207" s="3">
        <v>1.33197998671238E+17</v>
      </c>
      <c r="E207" s="4">
        <v>44959.683645833335</v>
      </c>
      <c r="F207" s="3" t="s">
        <v>10</v>
      </c>
      <c r="G207" s="3">
        <v>1</v>
      </c>
      <c r="H207" s="3" t="s">
        <v>15</v>
      </c>
      <c r="I207" s="4">
        <v>44959.683645833335</v>
      </c>
      <c r="J207" s="3" t="str">
        <f t="shared" si="23"/>
        <v>运行</v>
      </c>
      <c r="K207" s="3" t="str">
        <f t="shared" si="19"/>
        <v/>
      </c>
      <c r="L207" t="str">
        <f t="shared" si="20"/>
        <v>结束</v>
      </c>
      <c r="M207" s="5">
        <f t="shared" si="21"/>
        <v>0</v>
      </c>
      <c r="N207" s="3">
        <f t="shared" si="22"/>
        <v>5</v>
      </c>
    </row>
    <row r="208" spans="1:14">
      <c r="A208" s="3">
        <v>97957795</v>
      </c>
      <c r="B208" s="3" t="s">
        <v>8</v>
      </c>
      <c r="C208" s="3" t="s">
        <v>16</v>
      </c>
      <c r="D208" s="3">
        <v>1.331980266196E+17</v>
      </c>
      <c r="E208" s="4">
        <v>44959.715983796297</v>
      </c>
      <c r="F208" s="3" t="s">
        <v>10</v>
      </c>
      <c r="G208" s="3">
        <v>1</v>
      </c>
      <c r="H208" s="3" t="s">
        <v>15</v>
      </c>
      <c r="I208" s="4">
        <v>44959.715983796297</v>
      </c>
      <c r="J208" s="3" t="str">
        <f t="shared" si="23"/>
        <v>运行</v>
      </c>
      <c r="K208" s="3" t="str">
        <f t="shared" si="19"/>
        <v/>
      </c>
      <c r="L208" t="str">
        <f t="shared" si="20"/>
        <v>结束</v>
      </c>
      <c r="M208" s="5">
        <f t="shared" si="21"/>
        <v>0</v>
      </c>
      <c r="N208" s="3">
        <f t="shared" si="22"/>
        <v>5</v>
      </c>
    </row>
    <row r="209" spans="1:14">
      <c r="A209" s="3">
        <v>97958195</v>
      </c>
      <c r="B209" s="3" t="s">
        <v>8</v>
      </c>
      <c r="C209" s="3" t="s">
        <v>16</v>
      </c>
      <c r="D209" s="3">
        <v>1.33198029826506E+17</v>
      </c>
      <c r="E209" s="4">
        <v>44959.719699074078</v>
      </c>
      <c r="F209" s="3" t="s">
        <v>10</v>
      </c>
      <c r="G209" s="3">
        <v>3</v>
      </c>
      <c r="H209" s="3" t="s">
        <v>14</v>
      </c>
      <c r="I209" s="4">
        <v>44959.719699074078</v>
      </c>
      <c r="J209" s="3" t="str">
        <f t="shared" si="23"/>
        <v>改！</v>
      </c>
      <c r="K209" s="3" t="str">
        <f t="shared" si="19"/>
        <v>开始</v>
      </c>
      <c r="L209" t="str">
        <f t="shared" si="20"/>
        <v/>
      </c>
      <c r="M209" s="5">
        <f t="shared" si="21"/>
        <v>6.6999999945983291</v>
      </c>
      <c r="N209" s="3">
        <f t="shared" si="22"/>
        <v>5</v>
      </c>
    </row>
    <row r="210" spans="1:14">
      <c r="A210" s="3">
        <v>97958766</v>
      </c>
      <c r="B210" s="3" t="s">
        <v>8</v>
      </c>
      <c r="C210" s="3" t="s">
        <v>16</v>
      </c>
      <c r="D210" s="3">
        <v>1.3319803384253299E+17</v>
      </c>
      <c r="E210" s="4">
        <v>44959.724351851852</v>
      </c>
      <c r="F210" s="3" t="s">
        <v>10</v>
      </c>
      <c r="G210" s="3">
        <v>1</v>
      </c>
      <c r="H210" s="3" t="s">
        <v>15</v>
      </c>
      <c r="I210" s="4">
        <v>44959.724351851852</v>
      </c>
      <c r="J210" s="3" t="str">
        <f t="shared" si="23"/>
        <v>运行</v>
      </c>
      <c r="K210" s="3" t="str">
        <f t="shared" si="19"/>
        <v/>
      </c>
      <c r="L210" t="str">
        <f t="shared" si="20"/>
        <v>结束</v>
      </c>
      <c r="M210" s="5">
        <f t="shared" si="21"/>
        <v>0</v>
      </c>
      <c r="N210" s="3">
        <f t="shared" si="22"/>
        <v>5</v>
      </c>
    </row>
    <row r="211" spans="1:14">
      <c r="A211" s="3">
        <v>97958929</v>
      </c>
      <c r="B211" s="3" t="s">
        <v>8</v>
      </c>
      <c r="C211" s="3" t="s">
        <v>16</v>
      </c>
      <c r="D211" s="3">
        <v>1.33198034902664E+17</v>
      </c>
      <c r="E211" s="4">
        <v>44959.725578703707</v>
      </c>
      <c r="F211" s="3" t="s">
        <v>10</v>
      </c>
      <c r="G211" s="3">
        <v>60070922002</v>
      </c>
      <c r="H211" s="3" t="s">
        <v>11</v>
      </c>
      <c r="I211" s="4">
        <v>44959.725578703707</v>
      </c>
      <c r="J211" s="3" t="str">
        <f t="shared" si="23"/>
        <v>报警</v>
      </c>
      <c r="K211" s="3" t="str">
        <f t="shared" si="19"/>
        <v>开始</v>
      </c>
      <c r="L211" t="str">
        <f t="shared" si="20"/>
        <v/>
      </c>
      <c r="M211" s="5">
        <f t="shared" si="21"/>
        <v>0.46666666050441563</v>
      </c>
      <c r="N211" s="3">
        <f t="shared" si="22"/>
        <v>5</v>
      </c>
    </row>
    <row r="212" spans="1:14">
      <c r="A212" s="3">
        <v>97958975</v>
      </c>
      <c r="B212" s="3" t="s">
        <v>8</v>
      </c>
      <c r="C212" s="3" t="s">
        <v>16</v>
      </c>
      <c r="D212" s="3">
        <v>1.3319803518594899E+17</v>
      </c>
      <c r="E212" s="4">
        <v>44959.725902777776</v>
      </c>
      <c r="F212" s="3" t="s">
        <v>10</v>
      </c>
      <c r="G212" s="3">
        <v>1</v>
      </c>
      <c r="H212" s="3" t="s">
        <v>15</v>
      </c>
      <c r="I212" s="4">
        <v>44959.725902777776</v>
      </c>
      <c r="J212" s="3" t="str">
        <f t="shared" si="23"/>
        <v>运行</v>
      </c>
      <c r="K212" s="3" t="str">
        <f t="shared" si="19"/>
        <v/>
      </c>
      <c r="L212" t="str">
        <f t="shared" si="20"/>
        <v>结束</v>
      </c>
      <c r="M212" s="5">
        <f t="shared" si="21"/>
        <v>0</v>
      </c>
      <c r="N212" s="3">
        <f t="shared" si="22"/>
        <v>5</v>
      </c>
    </row>
    <row r="213" spans="1:14">
      <c r="A213" s="3">
        <v>97959535</v>
      </c>
      <c r="B213" s="3" t="s">
        <v>8</v>
      </c>
      <c r="C213" s="3" t="s">
        <v>16</v>
      </c>
      <c r="D213" s="3">
        <v>1.3319803818778899E+17</v>
      </c>
      <c r="E213" s="4">
        <v>44959.729375000003</v>
      </c>
      <c r="F213" s="3" t="s">
        <v>10</v>
      </c>
      <c r="G213" s="3">
        <v>60070922002</v>
      </c>
      <c r="H213" s="3" t="s">
        <v>11</v>
      </c>
      <c r="I213" s="4">
        <v>44959.729375000003</v>
      </c>
      <c r="J213" s="3" t="str">
        <f t="shared" si="23"/>
        <v>报警</v>
      </c>
      <c r="K213" s="3" t="str">
        <f t="shared" si="19"/>
        <v>开始</v>
      </c>
      <c r="L213" t="str">
        <f t="shared" si="20"/>
        <v/>
      </c>
      <c r="M213" s="5">
        <f t="shared" si="21"/>
        <v>0.43333332985639572</v>
      </c>
      <c r="N213" s="3">
        <f t="shared" si="22"/>
        <v>5</v>
      </c>
    </row>
    <row r="214" spans="1:14">
      <c r="A214" s="3">
        <v>97959574</v>
      </c>
      <c r="B214" s="3" t="s">
        <v>8</v>
      </c>
      <c r="C214" s="3" t="s">
        <v>16</v>
      </c>
      <c r="D214" s="3">
        <v>1.33198038445736E+17</v>
      </c>
      <c r="E214" s="4">
        <v>44959.729675925926</v>
      </c>
      <c r="F214" s="3" t="s">
        <v>10</v>
      </c>
      <c r="G214" s="3">
        <v>1</v>
      </c>
      <c r="H214" s="3" t="s">
        <v>15</v>
      </c>
      <c r="I214" s="4">
        <v>44959.729675925926</v>
      </c>
      <c r="J214" s="3" t="str">
        <f t="shared" si="23"/>
        <v>运行</v>
      </c>
      <c r="K214" s="3" t="str">
        <f t="shared" si="19"/>
        <v/>
      </c>
      <c r="L214" t="str">
        <f t="shared" si="20"/>
        <v>结束</v>
      </c>
      <c r="M214" s="5">
        <f t="shared" si="21"/>
        <v>0</v>
      </c>
      <c r="N214" s="3">
        <f t="shared" si="22"/>
        <v>5</v>
      </c>
    </row>
    <row r="215" spans="1:14">
      <c r="A215" s="3">
        <v>97960095</v>
      </c>
      <c r="B215" s="3" t="s">
        <v>8</v>
      </c>
      <c r="C215" s="3" t="s">
        <v>16</v>
      </c>
      <c r="D215" s="3">
        <v>1.33198041319008E+17</v>
      </c>
      <c r="E215" s="4">
        <v>44959.732997685183</v>
      </c>
      <c r="F215" s="3" t="s">
        <v>10</v>
      </c>
      <c r="G215" s="3">
        <v>60070922002</v>
      </c>
      <c r="H215" s="3" t="s">
        <v>11</v>
      </c>
      <c r="I215" s="4">
        <v>44959.732997685183</v>
      </c>
      <c r="J215" s="3" t="str">
        <f t="shared" si="23"/>
        <v>报警</v>
      </c>
      <c r="K215" s="3" t="str">
        <f t="shared" si="19"/>
        <v>开始</v>
      </c>
      <c r="L215" t="str">
        <f t="shared" si="20"/>
        <v/>
      </c>
      <c r="M215" s="5">
        <f t="shared" si="21"/>
        <v>0.3666666685603559</v>
      </c>
      <c r="N215" s="3">
        <f t="shared" si="22"/>
        <v>5</v>
      </c>
    </row>
    <row r="216" spans="1:14">
      <c r="A216" s="3">
        <v>97960137</v>
      </c>
      <c r="B216" s="3" t="s">
        <v>8</v>
      </c>
      <c r="C216" s="3" t="s">
        <v>16</v>
      </c>
      <c r="D216" s="3">
        <v>1.331980415354E+17</v>
      </c>
      <c r="E216" s="4">
        <v>44959.733252314814</v>
      </c>
      <c r="F216" s="3" t="s">
        <v>10</v>
      </c>
      <c r="G216" s="3">
        <v>1</v>
      </c>
      <c r="H216" s="3" t="s">
        <v>15</v>
      </c>
      <c r="I216" s="4">
        <v>44959.733252314814</v>
      </c>
      <c r="J216" s="3" t="str">
        <f t="shared" si="23"/>
        <v>运行</v>
      </c>
      <c r="K216" s="3" t="str">
        <f t="shared" si="19"/>
        <v/>
      </c>
      <c r="L216" t="str">
        <f t="shared" si="20"/>
        <v>结束</v>
      </c>
      <c r="M216" s="5">
        <f t="shared" si="21"/>
        <v>0</v>
      </c>
      <c r="N216" s="3">
        <f t="shared" si="22"/>
        <v>5</v>
      </c>
    </row>
    <row r="217" spans="1:14">
      <c r="A217" s="3">
        <v>97960142</v>
      </c>
      <c r="B217" s="3" t="s">
        <v>8</v>
      </c>
      <c r="C217" s="3" t="s">
        <v>16</v>
      </c>
      <c r="D217" s="3">
        <v>1.3319804157689901E+17</v>
      </c>
      <c r="E217" s="4">
        <v>44959.733298611114</v>
      </c>
      <c r="F217" s="3" t="s">
        <v>10</v>
      </c>
      <c r="G217" s="3">
        <v>60070922002</v>
      </c>
      <c r="H217" s="3" t="s">
        <v>11</v>
      </c>
      <c r="I217" s="4">
        <v>44959.733298611114</v>
      </c>
      <c r="J217" s="3" t="str">
        <f t="shared" si="23"/>
        <v>报警</v>
      </c>
      <c r="K217" s="3" t="str">
        <f t="shared" si="19"/>
        <v>开始</v>
      </c>
      <c r="L217" t="str">
        <f t="shared" si="20"/>
        <v/>
      </c>
      <c r="M217" s="5">
        <f t="shared" si="21"/>
        <v>0.43333332985639572</v>
      </c>
      <c r="N217" s="3">
        <f t="shared" si="22"/>
        <v>5</v>
      </c>
    </row>
    <row r="218" spans="1:14">
      <c r="A218" s="3">
        <v>97960181</v>
      </c>
      <c r="B218" s="3" t="s">
        <v>8</v>
      </c>
      <c r="C218" s="3" t="s">
        <v>16</v>
      </c>
      <c r="D218" s="3">
        <v>1.3319804183029299E+17</v>
      </c>
      <c r="E218" s="4">
        <v>44959.733599537038</v>
      </c>
      <c r="F218" s="3" t="s">
        <v>10</v>
      </c>
      <c r="G218" s="3">
        <v>1</v>
      </c>
      <c r="H218" s="3" t="s">
        <v>15</v>
      </c>
      <c r="I218" s="4">
        <v>44959.733599537038</v>
      </c>
      <c r="J218" s="3" t="str">
        <f t="shared" si="23"/>
        <v>运行</v>
      </c>
      <c r="K218" s="3" t="str">
        <f t="shared" si="19"/>
        <v/>
      </c>
      <c r="L218" t="str">
        <f t="shared" si="20"/>
        <v>结束</v>
      </c>
      <c r="M218" s="5">
        <f t="shared" si="21"/>
        <v>0</v>
      </c>
      <c r="N218" s="3">
        <f t="shared" si="22"/>
        <v>5</v>
      </c>
    </row>
    <row r="219" spans="1:14">
      <c r="A219" s="3">
        <v>97960335</v>
      </c>
      <c r="B219" s="3" t="s">
        <v>8</v>
      </c>
      <c r="C219" s="3" t="s">
        <v>16</v>
      </c>
      <c r="D219" s="3">
        <v>1.3319804278178301E+17</v>
      </c>
      <c r="E219" s="4">
        <v>44959.734699074077</v>
      </c>
      <c r="F219" s="3" t="s">
        <v>10</v>
      </c>
      <c r="G219" s="3">
        <v>3</v>
      </c>
      <c r="H219" s="3" t="s">
        <v>14</v>
      </c>
      <c r="I219" s="4">
        <v>44959.734699074077</v>
      </c>
      <c r="J219" s="3" t="str">
        <f t="shared" si="23"/>
        <v>改！</v>
      </c>
      <c r="K219" s="3" t="str">
        <f t="shared" si="19"/>
        <v>开始</v>
      </c>
      <c r="L219" t="str">
        <f t="shared" si="20"/>
        <v/>
      </c>
      <c r="M219" s="5">
        <f t="shared" si="21"/>
        <v>3.9999999920837581</v>
      </c>
      <c r="N219" s="3">
        <f t="shared" si="22"/>
        <v>5</v>
      </c>
    </row>
    <row r="220" spans="1:14">
      <c r="A220" s="3">
        <v>97960799</v>
      </c>
      <c r="B220" s="3" t="s">
        <v>8</v>
      </c>
      <c r="C220" s="3" t="s">
        <v>16</v>
      </c>
      <c r="D220" s="3">
        <v>1.33198045182296E+17</v>
      </c>
      <c r="E220" s="4">
        <v>44959.737476851849</v>
      </c>
      <c r="F220" s="3" t="s">
        <v>10</v>
      </c>
      <c r="G220" s="3">
        <v>1</v>
      </c>
      <c r="H220" s="3" t="s">
        <v>15</v>
      </c>
      <c r="I220" s="4">
        <v>44959.737476851849</v>
      </c>
      <c r="J220" s="3" t="str">
        <f t="shared" si="23"/>
        <v>运行</v>
      </c>
      <c r="K220" s="3" t="str">
        <f t="shared" si="19"/>
        <v/>
      </c>
      <c r="L220" t="str">
        <f t="shared" si="20"/>
        <v>结束</v>
      </c>
      <c r="M220" s="5">
        <f t="shared" si="21"/>
        <v>0</v>
      </c>
      <c r="N220" s="3">
        <f t="shared" si="22"/>
        <v>5</v>
      </c>
    </row>
    <row r="221" spans="1:14">
      <c r="A221" s="3">
        <v>97961103</v>
      </c>
      <c r="B221" s="3" t="s">
        <v>8</v>
      </c>
      <c r="C221" s="3" t="s">
        <v>16</v>
      </c>
      <c r="D221" s="3">
        <v>1.3319804689901299E+17</v>
      </c>
      <c r="E221" s="4">
        <v>44959.73945601852</v>
      </c>
      <c r="F221" s="3" t="s">
        <v>10</v>
      </c>
      <c r="G221" s="3">
        <v>3</v>
      </c>
      <c r="H221" s="3" t="s">
        <v>14</v>
      </c>
      <c r="I221" s="4">
        <v>44959.73945601852</v>
      </c>
      <c r="J221" s="3" t="str">
        <f t="shared" si="23"/>
        <v>改！</v>
      </c>
      <c r="K221" s="3" t="str">
        <f t="shared" si="19"/>
        <v>开始</v>
      </c>
      <c r="L221" t="str">
        <f t="shared" si="20"/>
        <v/>
      </c>
      <c r="M221" s="5">
        <f t="shared" si="21"/>
        <v>1.3833333319053054</v>
      </c>
      <c r="N221" s="3">
        <f t="shared" si="22"/>
        <v>5</v>
      </c>
    </row>
    <row r="222" spans="1:14">
      <c r="A222" s="3">
        <v>97961274</v>
      </c>
      <c r="B222" s="3" t="s">
        <v>8</v>
      </c>
      <c r="C222" s="3" t="s">
        <v>16</v>
      </c>
      <c r="D222" s="3">
        <v>1.3319804772229501E+17</v>
      </c>
      <c r="E222" s="4">
        <v>44959.740416666667</v>
      </c>
      <c r="F222" s="3" t="s">
        <v>10</v>
      </c>
      <c r="G222" s="3">
        <v>1</v>
      </c>
      <c r="H222" s="3" t="s">
        <v>15</v>
      </c>
      <c r="I222" s="4">
        <v>44959.740416666667</v>
      </c>
      <c r="J222" s="3" t="str">
        <f t="shared" si="23"/>
        <v>运行</v>
      </c>
      <c r="K222" s="3" t="str">
        <f t="shared" si="19"/>
        <v/>
      </c>
      <c r="L222" t="str">
        <f t="shared" si="20"/>
        <v>结束</v>
      </c>
      <c r="M222" s="5">
        <f t="shared" si="21"/>
        <v>0</v>
      </c>
      <c r="N222" s="3">
        <f t="shared" si="22"/>
        <v>5</v>
      </c>
    </row>
    <row r="223" spans="1:14">
      <c r="A223" s="3">
        <v>97961337</v>
      </c>
      <c r="B223" s="3" t="s">
        <v>8</v>
      </c>
      <c r="C223" s="3" t="s">
        <v>16</v>
      </c>
      <c r="D223" s="3">
        <v>1.3319804796431901E+17</v>
      </c>
      <c r="E223" s="4">
        <v>44959.740694444445</v>
      </c>
      <c r="F223" s="3" t="s">
        <v>10</v>
      </c>
      <c r="G223" s="3">
        <v>60070922002</v>
      </c>
      <c r="H223" s="3" t="s">
        <v>11</v>
      </c>
      <c r="I223" s="4">
        <v>44959.740694444445</v>
      </c>
      <c r="J223" s="3" t="str">
        <f t="shared" si="23"/>
        <v>报警</v>
      </c>
      <c r="K223" s="3" t="str">
        <f t="shared" si="19"/>
        <v>开始</v>
      </c>
      <c r="L223" t="str">
        <f t="shared" si="20"/>
        <v/>
      </c>
      <c r="M223" s="5">
        <f t="shared" si="21"/>
        <v>0.69999999599531293</v>
      </c>
      <c r="N223" s="3">
        <f t="shared" si="22"/>
        <v>5</v>
      </c>
    </row>
    <row r="224" spans="1:14">
      <c r="A224" s="3">
        <v>97961415</v>
      </c>
      <c r="B224" s="3" t="s">
        <v>8</v>
      </c>
      <c r="C224" s="3" t="s">
        <v>16</v>
      </c>
      <c r="D224" s="3">
        <v>1.33198048381276E+17</v>
      </c>
      <c r="E224" s="4">
        <v>44959.741180555553</v>
      </c>
      <c r="F224" s="3" t="s">
        <v>10</v>
      </c>
      <c r="G224" s="3">
        <v>1</v>
      </c>
      <c r="H224" s="3" t="s">
        <v>15</v>
      </c>
      <c r="I224" s="4">
        <v>44959.741180555553</v>
      </c>
      <c r="J224" s="3" t="str">
        <f t="shared" si="23"/>
        <v>运行</v>
      </c>
      <c r="K224" s="3" t="str">
        <f t="shared" si="19"/>
        <v/>
      </c>
      <c r="L224" t="str">
        <f t="shared" si="20"/>
        <v>结束</v>
      </c>
      <c r="M224" s="5">
        <f t="shared" si="21"/>
        <v>0</v>
      </c>
      <c r="N224" s="3">
        <f t="shared" si="22"/>
        <v>5</v>
      </c>
    </row>
    <row r="225" spans="1:14">
      <c r="A225" s="3">
        <v>97961435</v>
      </c>
      <c r="B225" s="3" t="s">
        <v>8</v>
      </c>
      <c r="C225" s="3" t="s">
        <v>16</v>
      </c>
      <c r="D225" s="3">
        <v>1.3319804852533101E+17</v>
      </c>
      <c r="E225" s="4">
        <v>44959.741342592592</v>
      </c>
      <c r="F225" s="3" t="s">
        <v>10</v>
      </c>
      <c r="G225" s="3">
        <v>3</v>
      </c>
      <c r="H225" s="3" t="s">
        <v>14</v>
      </c>
      <c r="I225" s="4">
        <v>44959.741342592592</v>
      </c>
      <c r="J225" s="3" t="str">
        <f t="shared" si="23"/>
        <v>改！</v>
      </c>
      <c r="K225" s="3" t="str">
        <f t="shared" si="19"/>
        <v>开始</v>
      </c>
      <c r="L225" t="str">
        <f t="shared" si="20"/>
        <v/>
      </c>
      <c r="M225" s="5">
        <f t="shared" si="21"/>
        <v>6.7833333369344473</v>
      </c>
      <c r="N225" s="3">
        <f t="shared" si="22"/>
        <v>5</v>
      </c>
    </row>
    <row r="226" spans="1:14">
      <c r="A226" s="3">
        <v>97962125</v>
      </c>
      <c r="B226" s="3" t="s">
        <v>8</v>
      </c>
      <c r="C226" s="3" t="s">
        <v>9</v>
      </c>
      <c r="D226" s="3">
        <v>1.33198052590868E+17</v>
      </c>
      <c r="E226" s="4">
        <v>44959.746053240742</v>
      </c>
      <c r="F226" s="3" t="s">
        <v>10</v>
      </c>
      <c r="G226" s="3">
        <v>1</v>
      </c>
      <c r="H226" s="3" t="s">
        <v>15</v>
      </c>
      <c r="I226" s="4">
        <v>44959.746053240742</v>
      </c>
      <c r="J226" s="3" t="str">
        <f t="shared" si="23"/>
        <v>运行</v>
      </c>
      <c r="K226" s="3" t="str">
        <f t="shared" si="19"/>
        <v/>
      </c>
      <c r="L226" t="str">
        <f t="shared" si="20"/>
        <v>结束</v>
      </c>
      <c r="M226" s="5">
        <f t="shared" si="21"/>
        <v>0</v>
      </c>
      <c r="N226" s="3">
        <f t="shared" si="22"/>
        <v>5</v>
      </c>
    </row>
    <row r="227" spans="1:14">
      <c r="A227" s="3">
        <v>97962836</v>
      </c>
      <c r="B227" s="3" t="s">
        <v>8</v>
      </c>
      <c r="C227" s="3" t="s">
        <v>16</v>
      </c>
      <c r="D227" s="3">
        <v>1.3319805611616701E+17</v>
      </c>
      <c r="E227" s="4">
        <v>44959.750127314815</v>
      </c>
      <c r="F227" s="3" t="s">
        <v>10</v>
      </c>
      <c r="G227" s="3">
        <v>50010922018</v>
      </c>
      <c r="H227" s="3" t="s">
        <v>25</v>
      </c>
      <c r="I227" s="4">
        <v>44959.750127314815</v>
      </c>
      <c r="J227" s="3" t="str">
        <f t="shared" ref="J227:J258" si="24">RIGHT(H227,2)</f>
        <v>报警</v>
      </c>
      <c r="K227" s="3" t="str">
        <f t="shared" si="19"/>
        <v>开始</v>
      </c>
      <c r="L227" t="str">
        <f t="shared" si="20"/>
        <v/>
      </c>
      <c r="M227" s="5">
        <f t="shared" si="21"/>
        <v>0.1333333330694586</v>
      </c>
      <c r="N227" s="3">
        <f t="shared" si="22"/>
        <v>5</v>
      </c>
    </row>
    <row r="228" spans="1:14">
      <c r="A228" s="3">
        <v>97962852</v>
      </c>
      <c r="B228" s="3" t="s">
        <v>8</v>
      </c>
      <c r="C228" s="3" t="s">
        <v>16</v>
      </c>
      <c r="D228" s="3">
        <v>1.3319805619409901E+17</v>
      </c>
      <c r="E228" s="4">
        <v>44959.750219907408</v>
      </c>
      <c r="F228" s="3" t="s">
        <v>10</v>
      </c>
      <c r="G228" s="3">
        <v>1</v>
      </c>
      <c r="H228" s="3" t="s">
        <v>15</v>
      </c>
      <c r="I228" s="4">
        <v>44959.750219907408</v>
      </c>
      <c r="J228" s="3" t="str">
        <f t="shared" si="24"/>
        <v>运行</v>
      </c>
      <c r="K228" s="3" t="str">
        <f t="shared" si="19"/>
        <v/>
      </c>
      <c r="L228" t="str">
        <f t="shared" si="20"/>
        <v>结束</v>
      </c>
      <c r="M228" s="5">
        <f t="shared" si="21"/>
        <v>0</v>
      </c>
      <c r="N228" s="3">
        <f t="shared" si="22"/>
        <v>5</v>
      </c>
    </row>
    <row r="229" spans="1:14">
      <c r="A229" s="3">
        <v>97963454</v>
      </c>
      <c r="B229" s="3" t="s">
        <v>8</v>
      </c>
      <c r="C229" s="3" t="s">
        <v>9</v>
      </c>
      <c r="D229" s="3">
        <v>1.3319805939146099E+17</v>
      </c>
      <c r="E229" s="4">
        <v>44959.753923611112</v>
      </c>
      <c r="F229" s="3" t="s">
        <v>10</v>
      </c>
      <c r="G229" s="3">
        <v>1</v>
      </c>
      <c r="H229" s="3" t="s">
        <v>15</v>
      </c>
      <c r="I229" s="4">
        <v>44959.753923611112</v>
      </c>
      <c r="J229" s="3" t="str">
        <f t="shared" si="24"/>
        <v>运行</v>
      </c>
      <c r="K229" s="3" t="str">
        <f t="shared" si="19"/>
        <v/>
      </c>
      <c r="L229" t="str">
        <f t="shared" si="20"/>
        <v>结束</v>
      </c>
      <c r="M229" s="5">
        <f t="shared" si="21"/>
        <v>0</v>
      </c>
      <c r="N229" s="3">
        <f t="shared" si="22"/>
        <v>5</v>
      </c>
    </row>
    <row r="230" spans="1:14">
      <c r="A230" s="3">
        <v>97964524</v>
      </c>
      <c r="B230" s="3" t="s">
        <v>8</v>
      </c>
      <c r="C230" s="3" t="s">
        <v>16</v>
      </c>
      <c r="D230" s="3">
        <v>1.3319806531502701E+17</v>
      </c>
      <c r="E230" s="4">
        <v>44959.760775462964</v>
      </c>
      <c r="F230" s="3" t="s">
        <v>10</v>
      </c>
      <c r="G230" s="3">
        <v>80010922003</v>
      </c>
      <c r="H230" s="3" t="s">
        <v>21</v>
      </c>
      <c r="I230" s="4">
        <v>44959.760775462964</v>
      </c>
      <c r="J230" s="3" t="str">
        <f t="shared" si="24"/>
        <v>报警</v>
      </c>
      <c r="K230" s="3" t="str">
        <f t="shared" si="19"/>
        <v>开始</v>
      </c>
      <c r="L230" t="str">
        <f t="shared" si="20"/>
        <v/>
      </c>
      <c r="M230" s="5">
        <f t="shared" si="21"/>
        <v>1.4000000024680048</v>
      </c>
      <c r="N230" s="3">
        <f t="shared" si="22"/>
        <v>5</v>
      </c>
    </row>
    <row r="231" spans="1:14">
      <c r="A231" s="3">
        <v>97964662</v>
      </c>
      <c r="B231" s="3" t="s">
        <v>8</v>
      </c>
      <c r="C231" s="3" t="s">
        <v>9</v>
      </c>
      <c r="D231" s="3">
        <v>1.33198066152198E+17</v>
      </c>
      <c r="E231" s="4">
        <v>44959.761747685188</v>
      </c>
      <c r="F231" s="3" t="s">
        <v>10</v>
      </c>
      <c r="G231" s="3">
        <v>1</v>
      </c>
      <c r="H231" s="3" t="s">
        <v>15</v>
      </c>
      <c r="I231" s="4">
        <v>44959.761747685188</v>
      </c>
      <c r="J231" s="3" t="str">
        <f t="shared" si="24"/>
        <v>运行</v>
      </c>
      <c r="K231" s="3" t="str">
        <f t="shared" si="19"/>
        <v/>
      </c>
      <c r="L231" t="str">
        <f t="shared" si="20"/>
        <v>结束</v>
      </c>
      <c r="M231" s="5">
        <f t="shared" si="21"/>
        <v>0</v>
      </c>
      <c r="N231" s="3">
        <f t="shared" si="22"/>
        <v>5</v>
      </c>
    </row>
    <row r="232" spans="1:14">
      <c r="A232" s="3">
        <v>97964730</v>
      </c>
      <c r="B232" s="3" t="s">
        <v>8</v>
      </c>
      <c r="C232" s="3" t="s">
        <v>16</v>
      </c>
      <c r="D232" s="3">
        <v>1.33198066477162E+17</v>
      </c>
      <c r="E232" s="4">
        <v>44959.762118055558</v>
      </c>
      <c r="F232" s="3" t="s">
        <v>10</v>
      </c>
      <c r="G232" s="3">
        <v>1</v>
      </c>
      <c r="H232" s="3" t="s">
        <v>15</v>
      </c>
      <c r="I232" s="4">
        <v>44959.762118055558</v>
      </c>
      <c r="J232" s="3" t="str">
        <f t="shared" si="24"/>
        <v>运行</v>
      </c>
      <c r="K232" s="3" t="str">
        <f t="shared" si="19"/>
        <v/>
      </c>
      <c r="L232" t="str">
        <f t="shared" si="20"/>
        <v>结束</v>
      </c>
      <c r="M232" s="5">
        <f t="shared" si="21"/>
        <v>0</v>
      </c>
      <c r="N232" s="3">
        <f t="shared" si="22"/>
        <v>5</v>
      </c>
    </row>
    <row r="233" spans="1:14">
      <c r="A233" s="3">
        <v>97964896</v>
      </c>
      <c r="B233" s="3" t="s">
        <v>8</v>
      </c>
      <c r="C233" s="3" t="s">
        <v>16</v>
      </c>
      <c r="D233" s="3">
        <v>1.33198067386972E+17</v>
      </c>
      <c r="E233" s="4">
        <v>44959.763171296298</v>
      </c>
      <c r="F233" s="3" t="s">
        <v>10</v>
      </c>
      <c r="G233" s="3">
        <v>50010922018</v>
      </c>
      <c r="H233" s="3" t="s">
        <v>25</v>
      </c>
      <c r="I233" s="4">
        <v>44959.763171296298</v>
      </c>
      <c r="J233" s="3" t="str">
        <f t="shared" si="24"/>
        <v>报警</v>
      </c>
      <c r="K233" s="3" t="str">
        <f t="shared" si="19"/>
        <v>开始</v>
      </c>
      <c r="L233" t="str">
        <f t="shared" si="20"/>
        <v/>
      </c>
      <c r="M233" s="5">
        <f t="shared" si="21"/>
        <v>0.31666666734963655</v>
      </c>
      <c r="N233" s="3">
        <f t="shared" si="22"/>
        <v>5</v>
      </c>
    </row>
    <row r="234" spans="1:14">
      <c r="A234" s="3">
        <v>97964933</v>
      </c>
      <c r="B234" s="3" t="s">
        <v>8</v>
      </c>
      <c r="C234" s="3" t="s">
        <v>16</v>
      </c>
      <c r="D234" s="3">
        <v>1.3319806757804099E+17</v>
      </c>
      <c r="E234" s="4">
        <v>44959.763391203705</v>
      </c>
      <c r="F234" s="3" t="s">
        <v>10</v>
      </c>
      <c r="G234" s="3">
        <v>1</v>
      </c>
      <c r="H234" s="3" t="s">
        <v>15</v>
      </c>
      <c r="I234" s="4">
        <v>44959.763391203705</v>
      </c>
      <c r="J234" s="3" t="str">
        <f t="shared" si="24"/>
        <v>运行</v>
      </c>
      <c r="K234" s="3" t="str">
        <f t="shared" si="19"/>
        <v/>
      </c>
      <c r="L234" t="str">
        <f t="shared" si="20"/>
        <v>结束</v>
      </c>
      <c r="M234" s="5">
        <f t="shared" si="21"/>
        <v>0</v>
      </c>
      <c r="N234" s="3">
        <f t="shared" si="22"/>
        <v>5</v>
      </c>
    </row>
    <row r="235" spans="1:14">
      <c r="A235" s="3">
        <v>97964965</v>
      </c>
      <c r="B235" s="3" t="s">
        <v>8</v>
      </c>
      <c r="C235" s="3" t="s">
        <v>16</v>
      </c>
      <c r="D235" s="3">
        <v>1.33198067722456E+17</v>
      </c>
      <c r="E235" s="4">
        <v>44959.763564814813</v>
      </c>
      <c r="F235" s="3" t="s">
        <v>10</v>
      </c>
      <c r="G235" s="3">
        <v>60070922002</v>
      </c>
      <c r="H235" s="3" t="s">
        <v>11</v>
      </c>
      <c r="I235" s="4">
        <v>44959.763564814813</v>
      </c>
      <c r="J235" s="3" t="str">
        <f t="shared" si="24"/>
        <v>报警</v>
      </c>
      <c r="K235" s="3" t="str">
        <f t="shared" si="19"/>
        <v>开始</v>
      </c>
      <c r="L235" t="str">
        <f t="shared" si="20"/>
        <v/>
      </c>
      <c r="M235" s="5">
        <f t="shared" si="21"/>
        <v>0.29999999678693712</v>
      </c>
      <c r="N235" s="3">
        <f t="shared" si="22"/>
        <v>5</v>
      </c>
    </row>
    <row r="236" spans="1:14">
      <c r="A236" s="3">
        <v>97965009</v>
      </c>
      <c r="B236" s="3" t="s">
        <v>8</v>
      </c>
      <c r="C236" s="3" t="s">
        <v>16</v>
      </c>
      <c r="D236" s="3">
        <v>1.3319806790815901E+17</v>
      </c>
      <c r="E236" s="4">
        <v>44959.763773148145</v>
      </c>
      <c r="F236" s="3" t="s">
        <v>10</v>
      </c>
      <c r="G236" s="3">
        <v>1</v>
      </c>
      <c r="H236" s="3" t="s">
        <v>15</v>
      </c>
      <c r="I236" s="4">
        <v>44959.763773148145</v>
      </c>
      <c r="J236" s="3" t="str">
        <f t="shared" si="24"/>
        <v>运行</v>
      </c>
      <c r="K236" s="3" t="str">
        <f t="shared" si="19"/>
        <v/>
      </c>
      <c r="L236" t="str">
        <f t="shared" si="20"/>
        <v>结束</v>
      </c>
      <c r="M236" s="5">
        <f t="shared" si="21"/>
        <v>0</v>
      </c>
      <c r="N236" s="3">
        <f t="shared" si="22"/>
        <v>5</v>
      </c>
    </row>
    <row r="237" spans="1:14">
      <c r="A237" s="3">
        <v>97965916</v>
      </c>
      <c r="B237" s="3" t="s">
        <v>8</v>
      </c>
      <c r="C237" s="3" t="s">
        <v>9</v>
      </c>
      <c r="D237" s="3">
        <v>1.33198072939152E+17</v>
      </c>
      <c r="E237" s="4">
        <v>44959.769594907404</v>
      </c>
      <c r="F237" s="3" t="s">
        <v>10</v>
      </c>
      <c r="G237" s="3">
        <v>1</v>
      </c>
      <c r="H237" s="3" t="s">
        <v>15</v>
      </c>
      <c r="I237" s="4">
        <v>44959.769594907404</v>
      </c>
      <c r="J237" s="3" t="str">
        <f t="shared" si="24"/>
        <v>运行</v>
      </c>
      <c r="K237" s="3" t="str">
        <f t="shared" si="19"/>
        <v/>
      </c>
      <c r="L237" t="str">
        <f t="shared" si="20"/>
        <v>结束</v>
      </c>
      <c r="M237" s="5">
        <f t="shared" si="21"/>
        <v>0</v>
      </c>
      <c r="N237" s="3">
        <f t="shared" si="22"/>
        <v>5</v>
      </c>
    </row>
    <row r="238" spans="1:14">
      <c r="A238" s="3">
        <v>97967045</v>
      </c>
      <c r="B238" s="3" t="s">
        <v>8</v>
      </c>
      <c r="C238" s="3" t="s">
        <v>9</v>
      </c>
      <c r="D238" s="3">
        <v>1.3319807966105699E+17</v>
      </c>
      <c r="E238" s="4">
        <v>44959.777384259258</v>
      </c>
      <c r="F238" s="3" t="s">
        <v>10</v>
      </c>
      <c r="G238" s="3">
        <v>1</v>
      </c>
      <c r="H238" s="3" t="s">
        <v>15</v>
      </c>
      <c r="I238" s="4">
        <v>44959.777384259258</v>
      </c>
      <c r="J238" s="3" t="str">
        <f t="shared" si="24"/>
        <v>运行</v>
      </c>
      <c r="K238" s="3" t="str">
        <f t="shared" si="19"/>
        <v/>
      </c>
      <c r="L238" t="str">
        <f t="shared" si="20"/>
        <v>结束</v>
      </c>
      <c r="M238" s="5">
        <f t="shared" si="21"/>
        <v>0</v>
      </c>
      <c r="N238" s="3">
        <f t="shared" si="22"/>
        <v>5</v>
      </c>
    </row>
    <row r="239" spans="1:14">
      <c r="A239" s="3">
        <v>97968045</v>
      </c>
      <c r="B239" s="3" t="s">
        <v>8</v>
      </c>
      <c r="C239" s="3" t="s">
        <v>9</v>
      </c>
      <c r="D239" s="3">
        <v>1.33198086511248E+17</v>
      </c>
      <c r="E239" s="4">
        <v>44959.785312499997</v>
      </c>
      <c r="F239" s="3" t="s">
        <v>10</v>
      </c>
      <c r="G239" s="3">
        <v>1</v>
      </c>
      <c r="H239" s="3" t="s">
        <v>15</v>
      </c>
      <c r="I239" s="4">
        <v>44959.785312499997</v>
      </c>
      <c r="J239" s="3" t="str">
        <f t="shared" si="24"/>
        <v>运行</v>
      </c>
      <c r="K239" s="3" t="str">
        <f t="shared" si="19"/>
        <v/>
      </c>
      <c r="L239" t="str">
        <f t="shared" si="20"/>
        <v>结束</v>
      </c>
      <c r="M239" s="5">
        <f t="shared" si="21"/>
        <v>0</v>
      </c>
      <c r="N239" s="3">
        <f t="shared" si="22"/>
        <v>5</v>
      </c>
    </row>
    <row r="240" spans="1:14">
      <c r="A240" s="3">
        <v>97968056</v>
      </c>
      <c r="B240" s="3" t="s">
        <v>8</v>
      </c>
      <c r="C240" s="3" t="s">
        <v>9</v>
      </c>
      <c r="D240" s="3">
        <v>1.3319808667017299E+17</v>
      </c>
      <c r="E240" s="4">
        <v>44959.785497685189</v>
      </c>
      <c r="F240" s="3" t="s">
        <v>10</v>
      </c>
      <c r="G240" s="3">
        <v>1</v>
      </c>
      <c r="H240" s="3" t="s">
        <v>15</v>
      </c>
      <c r="I240" s="4">
        <v>44959.785497685189</v>
      </c>
      <c r="J240" s="3" t="str">
        <f t="shared" si="24"/>
        <v>运行</v>
      </c>
      <c r="K240" s="3" t="str">
        <f t="shared" si="19"/>
        <v/>
      </c>
      <c r="L240" t="str">
        <f t="shared" si="20"/>
        <v>结束</v>
      </c>
      <c r="M240" s="5">
        <f t="shared" si="21"/>
        <v>0</v>
      </c>
      <c r="N240" s="3">
        <f t="shared" si="22"/>
        <v>5</v>
      </c>
    </row>
    <row r="241" spans="1:14">
      <c r="A241" s="3">
        <v>97968073</v>
      </c>
      <c r="B241" s="3" t="s">
        <v>8</v>
      </c>
      <c r="C241" s="3" t="s">
        <v>9</v>
      </c>
      <c r="D241" s="3">
        <v>1.33198086823064E+17</v>
      </c>
      <c r="E241" s="4">
        <v>44959.785671296297</v>
      </c>
      <c r="F241" s="3" t="s">
        <v>10</v>
      </c>
      <c r="G241" s="3">
        <v>60070922002</v>
      </c>
      <c r="H241" s="3" t="s">
        <v>11</v>
      </c>
      <c r="I241" s="4">
        <v>44959.785671296297</v>
      </c>
      <c r="J241" s="3" t="str">
        <f t="shared" si="24"/>
        <v>报警</v>
      </c>
      <c r="K241" s="3" t="str">
        <f t="shared" si="19"/>
        <v>开始</v>
      </c>
      <c r="L241" t="str">
        <f t="shared" si="20"/>
        <v/>
      </c>
      <c r="M241" s="5">
        <f t="shared" si="21"/>
        <v>0.2333333354908973</v>
      </c>
      <c r="N241" s="3">
        <f t="shared" si="22"/>
        <v>5</v>
      </c>
    </row>
    <row r="242" spans="1:14">
      <c r="A242" s="3">
        <v>97968086</v>
      </c>
      <c r="B242" s="3" t="s">
        <v>8</v>
      </c>
      <c r="C242" s="3" t="s">
        <v>9</v>
      </c>
      <c r="D242" s="3">
        <v>1.3319808696506499E+17</v>
      </c>
      <c r="E242" s="4">
        <v>44959.785833333335</v>
      </c>
      <c r="F242" s="3" t="s">
        <v>10</v>
      </c>
      <c r="G242" s="3">
        <v>1</v>
      </c>
      <c r="H242" s="3" t="s">
        <v>15</v>
      </c>
      <c r="I242" s="4">
        <v>44959.785833333335</v>
      </c>
      <c r="J242" s="3" t="str">
        <f t="shared" si="24"/>
        <v>运行</v>
      </c>
      <c r="K242" s="3" t="str">
        <f t="shared" si="19"/>
        <v/>
      </c>
      <c r="L242" t="str">
        <f t="shared" si="20"/>
        <v>结束</v>
      </c>
      <c r="M242" s="5">
        <f t="shared" si="21"/>
        <v>0</v>
      </c>
      <c r="N242" s="3">
        <f t="shared" si="22"/>
        <v>5</v>
      </c>
    </row>
    <row r="243" spans="1:14">
      <c r="A243" s="3">
        <v>97968109</v>
      </c>
      <c r="B243" s="3" t="s">
        <v>8</v>
      </c>
      <c r="C243" s="3" t="s">
        <v>9</v>
      </c>
      <c r="D243" s="3">
        <v>1.3319808710855101E+17</v>
      </c>
      <c r="E243" s="4">
        <v>44959.785995370374</v>
      </c>
      <c r="F243" s="3" t="s">
        <v>10</v>
      </c>
      <c r="G243" s="3">
        <v>1</v>
      </c>
      <c r="H243" s="3" t="s">
        <v>15</v>
      </c>
      <c r="I243" s="4">
        <v>44959.785995370374</v>
      </c>
      <c r="J243" s="3" t="str">
        <f t="shared" si="24"/>
        <v>运行</v>
      </c>
      <c r="K243" s="3" t="str">
        <f t="shared" si="19"/>
        <v/>
      </c>
      <c r="L243" t="str">
        <f t="shared" si="20"/>
        <v>结束</v>
      </c>
      <c r="M243" s="5">
        <f t="shared" si="21"/>
        <v>0</v>
      </c>
      <c r="N243" s="3">
        <f t="shared" si="22"/>
        <v>5</v>
      </c>
    </row>
    <row r="244" spans="1:14">
      <c r="A244" s="3">
        <v>97968125</v>
      </c>
      <c r="B244" s="3" t="s">
        <v>8</v>
      </c>
      <c r="C244" s="3" t="s">
        <v>9</v>
      </c>
      <c r="D244" s="3">
        <v>1.3319808729313699E+17</v>
      </c>
      <c r="E244" s="4">
        <v>44959.786215277774</v>
      </c>
      <c r="F244" s="3" t="s">
        <v>10</v>
      </c>
      <c r="G244" s="3">
        <v>60070922002</v>
      </c>
      <c r="H244" s="3" t="s">
        <v>11</v>
      </c>
      <c r="I244" s="4">
        <v>44959.786215277774</v>
      </c>
      <c r="J244" s="3" t="str">
        <f t="shared" si="24"/>
        <v>报警</v>
      </c>
      <c r="K244" s="3" t="str">
        <f t="shared" si="19"/>
        <v>开始</v>
      </c>
      <c r="L244" t="str">
        <f t="shared" si="20"/>
        <v/>
      </c>
      <c r="M244" s="5">
        <f t="shared" si="21"/>
        <v>0.26666667661629617</v>
      </c>
      <c r="N244" s="3">
        <f t="shared" si="22"/>
        <v>5</v>
      </c>
    </row>
    <row r="245" spans="1:14">
      <c r="A245" s="3">
        <v>97968143</v>
      </c>
      <c r="B245" s="3" t="s">
        <v>8</v>
      </c>
      <c r="C245" s="3" t="s">
        <v>9</v>
      </c>
      <c r="D245" s="3">
        <v>1.33198087455194E+17</v>
      </c>
      <c r="E245" s="4">
        <v>44959.786400462966</v>
      </c>
      <c r="F245" s="3" t="s">
        <v>10</v>
      </c>
      <c r="G245" s="3">
        <v>1</v>
      </c>
      <c r="H245" s="3" t="s">
        <v>15</v>
      </c>
      <c r="I245" s="4">
        <v>44959.786400462966</v>
      </c>
      <c r="J245" s="3" t="str">
        <f t="shared" si="24"/>
        <v>运行</v>
      </c>
      <c r="K245" s="3" t="str">
        <f t="shared" si="19"/>
        <v/>
      </c>
      <c r="L245" t="str">
        <f t="shared" si="20"/>
        <v>结束</v>
      </c>
      <c r="M245" s="5">
        <f t="shared" si="21"/>
        <v>0</v>
      </c>
      <c r="N245" s="3">
        <f t="shared" si="22"/>
        <v>5</v>
      </c>
    </row>
    <row r="246" spans="1:14">
      <c r="A246" s="3">
        <v>97968168</v>
      </c>
      <c r="B246" s="3" t="s">
        <v>8</v>
      </c>
      <c r="C246" s="3" t="s">
        <v>9</v>
      </c>
      <c r="D246" s="3">
        <v>1.3319808782312E+17</v>
      </c>
      <c r="E246" s="4">
        <v>44959.786828703705</v>
      </c>
      <c r="F246" s="3" t="s">
        <v>10</v>
      </c>
      <c r="G246" s="3">
        <v>3</v>
      </c>
      <c r="H246" s="3" t="s">
        <v>14</v>
      </c>
      <c r="I246" s="4">
        <v>44959.786828703705</v>
      </c>
      <c r="J246" s="3" t="str">
        <f t="shared" si="24"/>
        <v>改！</v>
      </c>
      <c r="K246" s="3" t="str">
        <f t="shared" si="19"/>
        <v>开始</v>
      </c>
      <c r="L246" t="str">
        <f t="shared" si="20"/>
        <v/>
      </c>
      <c r="M246" s="5">
        <f t="shared" si="21"/>
        <v>10.633333335863426</v>
      </c>
      <c r="N246" s="3">
        <f t="shared" si="22"/>
        <v>5</v>
      </c>
    </row>
    <row r="247" spans="1:14">
      <c r="A247" s="3">
        <v>97968755</v>
      </c>
      <c r="B247" s="3" t="s">
        <v>8</v>
      </c>
      <c r="C247" s="3" t="s">
        <v>9</v>
      </c>
      <c r="D247" s="3">
        <v>1.33198094208472E+17</v>
      </c>
      <c r="E247" s="4">
        <v>44959.794212962966</v>
      </c>
      <c r="F247" s="3" t="s">
        <v>10</v>
      </c>
      <c r="G247" s="3">
        <v>1</v>
      </c>
      <c r="H247" s="3" t="s">
        <v>15</v>
      </c>
      <c r="I247" s="4">
        <v>44959.794212962966</v>
      </c>
      <c r="J247" s="3" t="str">
        <f t="shared" si="24"/>
        <v>运行</v>
      </c>
      <c r="K247" s="3" t="str">
        <f t="shared" si="19"/>
        <v/>
      </c>
      <c r="L247" t="str">
        <f t="shared" si="20"/>
        <v>结束</v>
      </c>
      <c r="M247" s="5">
        <f t="shared" si="21"/>
        <v>0</v>
      </c>
      <c r="N247" s="3">
        <f t="shared" si="22"/>
        <v>5</v>
      </c>
    </row>
    <row r="248" spans="1:14">
      <c r="A248" s="3">
        <v>97969183</v>
      </c>
      <c r="B248" s="3" t="s">
        <v>8</v>
      </c>
      <c r="C248" s="3" t="s">
        <v>9</v>
      </c>
      <c r="D248" s="3">
        <v>1.3319853668225299E+17</v>
      </c>
      <c r="E248" s="4">
        <v>44960.306342592594</v>
      </c>
      <c r="F248" s="3" t="s">
        <v>10</v>
      </c>
      <c r="G248" s="3">
        <v>1</v>
      </c>
      <c r="H248" s="3" t="s">
        <v>15</v>
      </c>
      <c r="I248" s="4">
        <v>44960.306342592594</v>
      </c>
      <c r="J248" s="3" t="str">
        <f t="shared" si="24"/>
        <v>运行</v>
      </c>
      <c r="K248" s="3" t="str">
        <f t="shared" si="19"/>
        <v/>
      </c>
      <c r="L248" t="str">
        <f t="shared" si="20"/>
        <v>结束</v>
      </c>
      <c r="M248" s="5">
        <f t="shared" si="21"/>
        <v>0</v>
      </c>
      <c r="N248" s="3">
        <f t="shared" si="22"/>
        <v>5</v>
      </c>
    </row>
    <row r="249" spans="1:14">
      <c r="A249" s="3">
        <v>97969537</v>
      </c>
      <c r="B249" s="3" t="s">
        <v>8</v>
      </c>
      <c r="C249" s="3" t="s">
        <v>9</v>
      </c>
      <c r="D249" s="3">
        <v>1.3319854346280701E+17</v>
      </c>
      <c r="E249" s="4">
        <v>44960.314189814817</v>
      </c>
      <c r="F249" s="3" t="s">
        <v>10</v>
      </c>
      <c r="G249" s="3">
        <v>1</v>
      </c>
      <c r="H249" s="3" t="s">
        <v>15</v>
      </c>
      <c r="I249" s="4">
        <v>44960.314189814817</v>
      </c>
      <c r="J249" s="3" t="str">
        <f t="shared" si="24"/>
        <v>运行</v>
      </c>
      <c r="K249" s="3" t="str">
        <f t="shared" si="19"/>
        <v/>
      </c>
      <c r="L249" t="str">
        <f t="shared" si="20"/>
        <v>结束</v>
      </c>
      <c r="M249" s="5">
        <f t="shared" si="21"/>
        <v>0</v>
      </c>
      <c r="N249" s="3">
        <f t="shared" si="22"/>
        <v>5</v>
      </c>
    </row>
    <row r="250" spans="1:14">
      <c r="A250" s="3">
        <v>97970555</v>
      </c>
      <c r="B250" s="3" t="s">
        <v>8</v>
      </c>
      <c r="C250" s="3" t="s">
        <v>9</v>
      </c>
      <c r="D250" s="3">
        <v>1.3319855022617699E+17</v>
      </c>
      <c r="E250" s="4">
        <v>44960.322013888886</v>
      </c>
      <c r="F250" s="3" t="s">
        <v>10</v>
      </c>
      <c r="G250" s="3">
        <v>1</v>
      </c>
      <c r="H250" s="3" t="s">
        <v>15</v>
      </c>
      <c r="I250" s="4">
        <v>44960.322013888886</v>
      </c>
      <c r="J250" s="3" t="str">
        <f t="shared" si="24"/>
        <v>运行</v>
      </c>
      <c r="K250" s="3" t="str">
        <f t="shared" si="19"/>
        <v/>
      </c>
      <c r="L250" t="str">
        <f t="shared" si="20"/>
        <v>结束</v>
      </c>
      <c r="M250" s="5">
        <f t="shared" si="21"/>
        <v>0</v>
      </c>
      <c r="N250" s="3">
        <f t="shared" si="22"/>
        <v>5</v>
      </c>
    </row>
    <row r="251" spans="1:14">
      <c r="A251" s="3">
        <v>97971897</v>
      </c>
      <c r="B251" s="3" t="s">
        <v>8</v>
      </c>
      <c r="C251" s="3" t="s">
        <v>9</v>
      </c>
      <c r="D251" s="3">
        <v>1.33198556987162E+17</v>
      </c>
      <c r="E251" s="4">
        <v>44960.329837962963</v>
      </c>
      <c r="F251" s="3" t="s">
        <v>10</v>
      </c>
      <c r="G251" s="3">
        <v>1</v>
      </c>
      <c r="H251" s="3" t="s">
        <v>15</v>
      </c>
      <c r="I251" s="4">
        <v>44960.329837962963</v>
      </c>
      <c r="J251" s="3" t="str">
        <f t="shared" si="24"/>
        <v>运行</v>
      </c>
      <c r="K251" s="3" t="str">
        <f t="shared" si="19"/>
        <v/>
      </c>
      <c r="L251" t="str">
        <f t="shared" si="20"/>
        <v>结束</v>
      </c>
      <c r="M251" s="5">
        <f t="shared" si="21"/>
        <v>0</v>
      </c>
      <c r="N251" s="3">
        <f t="shared" si="22"/>
        <v>5</v>
      </c>
    </row>
    <row r="252" spans="1:14">
      <c r="A252" s="3">
        <v>97973261</v>
      </c>
      <c r="B252" s="3" t="s">
        <v>8</v>
      </c>
      <c r="C252" s="3" t="s">
        <v>9</v>
      </c>
      <c r="D252" s="3">
        <v>1.33198563768682E+17</v>
      </c>
      <c r="E252" s="4">
        <v>44960.337685185186</v>
      </c>
      <c r="F252" s="3" t="s">
        <v>10</v>
      </c>
      <c r="G252" s="3">
        <v>1</v>
      </c>
      <c r="H252" s="3" t="s">
        <v>15</v>
      </c>
      <c r="I252" s="4">
        <v>44960.337685185186</v>
      </c>
      <c r="J252" s="3" t="str">
        <f t="shared" si="24"/>
        <v>运行</v>
      </c>
      <c r="K252" s="3" t="str">
        <f t="shared" si="19"/>
        <v/>
      </c>
      <c r="L252" t="str">
        <f t="shared" si="20"/>
        <v>结束</v>
      </c>
      <c r="M252" s="5">
        <f t="shared" si="21"/>
        <v>0</v>
      </c>
      <c r="N252" s="3">
        <f t="shared" si="22"/>
        <v>5</v>
      </c>
    </row>
    <row r="253" spans="1:14">
      <c r="A253" s="3">
        <v>97974483</v>
      </c>
      <c r="B253" s="3" t="s">
        <v>8</v>
      </c>
      <c r="C253" s="3" t="s">
        <v>9</v>
      </c>
      <c r="D253" s="3">
        <v>1.3319857053087299E+17</v>
      </c>
      <c r="E253" s="4">
        <v>44960.345520833333</v>
      </c>
      <c r="F253" s="3" t="s">
        <v>10</v>
      </c>
      <c r="G253" s="3">
        <v>1</v>
      </c>
      <c r="H253" s="3" t="s">
        <v>15</v>
      </c>
      <c r="I253" s="4">
        <v>44960.345520833333</v>
      </c>
      <c r="J253" s="3" t="str">
        <f t="shared" si="24"/>
        <v>运行</v>
      </c>
      <c r="K253" s="3" t="str">
        <f t="shared" ref="K253:K316" si="25">IF(AND(J252="运行",J253&lt;&gt;"运行"),"开始","")</f>
        <v/>
      </c>
      <c r="L253" t="str">
        <f t="shared" ref="L253:L316" si="26">IF(J253="运行","结束","")</f>
        <v>结束</v>
      </c>
      <c r="M253" s="5">
        <f t="shared" ref="M253:M316" si="27">IF(K253="开始",((IF(L254="结束",INDEX(I254,,),0)-IF(K253="开始",INDEX(I253,,),0)))*24*60,0)</f>
        <v>0</v>
      </c>
      <c r="N253" s="3">
        <f t="shared" ref="N253:N316" si="28">WEEKNUM(I253)</f>
        <v>5</v>
      </c>
    </row>
    <row r="254" spans="1:14">
      <c r="A254" s="3">
        <v>97975663</v>
      </c>
      <c r="B254" s="3" t="s">
        <v>8</v>
      </c>
      <c r="C254" s="3" t="s">
        <v>16</v>
      </c>
      <c r="D254" s="3">
        <v>1.3319857725037901E+17</v>
      </c>
      <c r="E254" s="4">
        <v>44960.353298611109</v>
      </c>
      <c r="F254" s="3" t="s">
        <v>10</v>
      </c>
      <c r="G254" s="3">
        <v>60070922002</v>
      </c>
      <c r="H254" s="3" t="s">
        <v>11</v>
      </c>
      <c r="I254" s="4">
        <v>44960.353298611109</v>
      </c>
      <c r="J254" s="3" t="str">
        <f t="shared" si="24"/>
        <v>报警</v>
      </c>
      <c r="K254" s="3" t="str">
        <f t="shared" si="25"/>
        <v>开始</v>
      </c>
      <c r="L254" t="str">
        <f t="shared" si="26"/>
        <v/>
      </c>
      <c r="M254" s="5">
        <f t="shared" si="27"/>
        <v>5.0000001210719347E-2</v>
      </c>
      <c r="N254" s="3">
        <f t="shared" si="28"/>
        <v>5</v>
      </c>
    </row>
    <row r="255" spans="1:14">
      <c r="A255" s="3">
        <v>97975671</v>
      </c>
      <c r="B255" s="3" t="s">
        <v>8</v>
      </c>
      <c r="C255" s="3" t="s">
        <v>9</v>
      </c>
      <c r="D255" s="3">
        <v>1.3319857728667299E+17</v>
      </c>
      <c r="E255" s="4">
        <v>44960.353333333333</v>
      </c>
      <c r="F255" s="3" t="s">
        <v>10</v>
      </c>
      <c r="G255" s="3">
        <v>1</v>
      </c>
      <c r="H255" s="3" t="s">
        <v>15</v>
      </c>
      <c r="I255" s="4">
        <v>44960.353333333333</v>
      </c>
      <c r="J255" s="3" t="str">
        <f t="shared" si="24"/>
        <v>运行</v>
      </c>
      <c r="K255" s="3" t="str">
        <f t="shared" si="25"/>
        <v/>
      </c>
      <c r="L255" t="str">
        <f t="shared" si="26"/>
        <v>结束</v>
      </c>
      <c r="M255" s="5">
        <f t="shared" si="27"/>
        <v>0</v>
      </c>
      <c r="N255" s="3">
        <f t="shared" si="28"/>
        <v>5</v>
      </c>
    </row>
    <row r="256" spans="1:14">
      <c r="A256" s="3">
        <v>97975869</v>
      </c>
      <c r="B256" s="3" t="s">
        <v>8</v>
      </c>
      <c r="C256" s="3" t="s">
        <v>16</v>
      </c>
      <c r="D256" s="3">
        <v>1.3319857835028499E+17</v>
      </c>
      <c r="E256" s="4">
        <v>44960.354571759257</v>
      </c>
      <c r="F256" s="3" t="s">
        <v>10</v>
      </c>
      <c r="G256" s="3">
        <v>3</v>
      </c>
      <c r="H256" s="3" t="s">
        <v>14</v>
      </c>
      <c r="I256" s="4">
        <v>44960.354571759257</v>
      </c>
      <c r="J256" s="3" t="str">
        <f t="shared" si="24"/>
        <v>改！</v>
      </c>
      <c r="K256" s="3" t="str">
        <f t="shared" si="25"/>
        <v>开始</v>
      </c>
      <c r="L256" t="str">
        <f t="shared" si="26"/>
        <v/>
      </c>
      <c r="M256" s="5">
        <f t="shared" si="27"/>
        <v>9.4833333394490182</v>
      </c>
      <c r="N256" s="3">
        <f t="shared" si="28"/>
        <v>5</v>
      </c>
    </row>
    <row r="257" spans="1:14">
      <c r="A257" s="3">
        <v>97977229</v>
      </c>
      <c r="B257" s="3" t="s">
        <v>8</v>
      </c>
      <c r="C257" s="3" t="s">
        <v>9</v>
      </c>
      <c r="D257" s="3">
        <v>1.3319858404661501E+17</v>
      </c>
      <c r="E257" s="4">
        <v>44960.361157407409</v>
      </c>
      <c r="F257" s="3" t="s">
        <v>10</v>
      </c>
      <c r="G257" s="3">
        <v>1</v>
      </c>
      <c r="H257" s="3" t="s">
        <v>15</v>
      </c>
      <c r="I257" s="4">
        <v>44960.361157407409</v>
      </c>
      <c r="J257" s="3" t="str">
        <f t="shared" si="24"/>
        <v>运行</v>
      </c>
      <c r="K257" s="3" t="str">
        <f t="shared" si="25"/>
        <v/>
      </c>
      <c r="L257" t="str">
        <f t="shared" si="26"/>
        <v>结束</v>
      </c>
      <c r="M257" s="5">
        <f t="shared" si="27"/>
        <v>0</v>
      </c>
      <c r="N257" s="3">
        <f t="shared" si="28"/>
        <v>5</v>
      </c>
    </row>
    <row r="258" spans="1:14">
      <c r="A258" s="3">
        <v>97977284</v>
      </c>
      <c r="B258" s="3" t="s">
        <v>8</v>
      </c>
      <c r="C258" s="3" t="s">
        <v>16</v>
      </c>
      <c r="D258" s="3">
        <v>1.33198584306928E+17</v>
      </c>
      <c r="E258" s="4">
        <v>44960.361458333333</v>
      </c>
      <c r="F258" s="3" t="s">
        <v>10</v>
      </c>
      <c r="G258" s="3">
        <v>3</v>
      </c>
      <c r="H258" s="3" t="s">
        <v>14</v>
      </c>
      <c r="I258" s="4">
        <v>44960.361458333333</v>
      </c>
      <c r="J258" s="3" t="str">
        <f t="shared" si="24"/>
        <v>改！</v>
      </c>
      <c r="K258" s="3" t="str">
        <f t="shared" si="25"/>
        <v>开始</v>
      </c>
      <c r="L258" t="str">
        <f t="shared" si="26"/>
        <v/>
      </c>
      <c r="M258" s="5">
        <f t="shared" si="27"/>
        <v>10.816666670143604</v>
      </c>
      <c r="N258" s="3">
        <f t="shared" si="28"/>
        <v>5</v>
      </c>
    </row>
    <row r="259" spans="1:14">
      <c r="A259" s="3">
        <v>97978867</v>
      </c>
      <c r="B259" s="3" t="s">
        <v>8</v>
      </c>
      <c r="C259" s="3" t="s">
        <v>9</v>
      </c>
      <c r="D259" s="3">
        <v>1.3319859079995101E+17</v>
      </c>
      <c r="E259" s="4">
        <v>44960.368969907409</v>
      </c>
      <c r="F259" s="3" t="s">
        <v>10</v>
      </c>
      <c r="G259" s="3">
        <v>1</v>
      </c>
      <c r="H259" s="3" t="s">
        <v>15</v>
      </c>
      <c r="I259" s="4">
        <v>44960.368969907409</v>
      </c>
      <c r="J259" s="3" t="str">
        <f t="shared" ref="J259:J295" si="29">RIGHT(H259,2)</f>
        <v>运行</v>
      </c>
      <c r="K259" s="3" t="str">
        <f t="shared" si="25"/>
        <v/>
      </c>
      <c r="L259" t="str">
        <f t="shared" si="26"/>
        <v>结束</v>
      </c>
      <c r="M259" s="5">
        <f t="shared" si="27"/>
        <v>0</v>
      </c>
      <c r="N259" s="3">
        <f t="shared" si="28"/>
        <v>5</v>
      </c>
    </row>
    <row r="260" spans="1:14">
      <c r="A260" s="3">
        <v>97978934</v>
      </c>
      <c r="B260" s="3" t="s">
        <v>8</v>
      </c>
      <c r="C260" s="3" t="s">
        <v>16</v>
      </c>
      <c r="D260" s="3">
        <v>1.33198591136792E+17</v>
      </c>
      <c r="E260" s="4">
        <v>44960.369363425925</v>
      </c>
      <c r="F260" s="3" t="s">
        <v>10</v>
      </c>
      <c r="G260" s="3">
        <v>3</v>
      </c>
      <c r="H260" s="3" t="s">
        <v>14</v>
      </c>
      <c r="I260" s="4">
        <v>44960.369363425925</v>
      </c>
      <c r="J260" s="3" t="str">
        <f t="shared" si="29"/>
        <v>改！</v>
      </c>
      <c r="K260" s="3" t="str">
        <f t="shared" si="25"/>
        <v>开始</v>
      </c>
      <c r="L260" t="str">
        <f t="shared" si="26"/>
        <v/>
      </c>
      <c r="M260" s="5">
        <f t="shared" si="27"/>
        <v>1.8166666722390801</v>
      </c>
      <c r="N260" s="3">
        <f t="shared" si="28"/>
        <v>5</v>
      </c>
    </row>
    <row r="261" spans="1:14">
      <c r="A261" s="3">
        <v>97979235</v>
      </c>
      <c r="B261" s="3" t="s">
        <v>8</v>
      </c>
      <c r="C261" s="3" t="s">
        <v>16</v>
      </c>
      <c r="D261" s="3">
        <v>1.3319859222610499E+17</v>
      </c>
      <c r="E261" s="4">
        <v>44960.370625000003</v>
      </c>
      <c r="F261" s="3" t="s">
        <v>10</v>
      </c>
      <c r="G261" s="3">
        <v>1</v>
      </c>
      <c r="H261" s="3" t="s">
        <v>15</v>
      </c>
      <c r="I261" s="4">
        <v>44960.370625000003</v>
      </c>
      <c r="J261" s="3" t="str">
        <f t="shared" si="29"/>
        <v>运行</v>
      </c>
      <c r="K261" s="3" t="str">
        <f t="shared" si="25"/>
        <v/>
      </c>
      <c r="L261" t="str">
        <f t="shared" si="26"/>
        <v>结束</v>
      </c>
      <c r="M261" s="5">
        <f t="shared" si="27"/>
        <v>0</v>
      </c>
      <c r="N261" s="3">
        <f t="shared" si="28"/>
        <v>5</v>
      </c>
    </row>
    <row r="262" spans="1:14">
      <c r="A262" s="3">
        <v>97979319</v>
      </c>
      <c r="B262" s="3" t="s">
        <v>8</v>
      </c>
      <c r="C262" s="3" t="s">
        <v>16</v>
      </c>
      <c r="D262" s="3">
        <v>1.33198592447014E+17</v>
      </c>
      <c r="E262" s="4">
        <v>44960.370879629627</v>
      </c>
      <c r="F262" s="3" t="s">
        <v>10</v>
      </c>
      <c r="G262" s="3">
        <v>60070922002</v>
      </c>
      <c r="H262" s="3" t="s">
        <v>11</v>
      </c>
      <c r="I262" s="4">
        <v>44960.370879629627</v>
      </c>
      <c r="J262" s="3" t="str">
        <f t="shared" si="29"/>
        <v>报警</v>
      </c>
      <c r="K262" s="3" t="str">
        <f t="shared" si="25"/>
        <v>开始</v>
      </c>
      <c r="L262" t="str">
        <f t="shared" si="26"/>
        <v/>
      </c>
      <c r="M262" s="5">
        <f t="shared" si="27"/>
        <v>1.3000000000465661</v>
      </c>
      <c r="N262" s="3">
        <f t="shared" si="28"/>
        <v>5</v>
      </c>
    </row>
    <row r="263" spans="1:14">
      <c r="A263" s="3">
        <v>97979522</v>
      </c>
      <c r="B263" s="3" t="s">
        <v>8</v>
      </c>
      <c r="C263" s="3" t="s">
        <v>16</v>
      </c>
      <c r="D263" s="3">
        <v>1.3319859322281699E+17</v>
      </c>
      <c r="E263" s="4">
        <v>44960.371782407405</v>
      </c>
      <c r="F263" s="3" t="s">
        <v>10</v>
      </c>
      <c r="G263" s="3">
        <v>1</v>
      </c>
      <c r="H263" s="3" t="s">
        <v>15</v>
      </c>
      <c r="I263" s="4">
        <v>44960.371782407405</v>
      </c>
      <c r="J263" s="3" t="str">
        <f t="shared" si="29"/>
        <v>运行</v>
      </c>
      <c r="K263" s="3" t="str">
        <f t="shared" si="25"/>
        <v/>
      </c>
      <c r="L263" t="str">
        <f t="shared" si="26"/>
        <v>结束</v>
      </c>
      <c r="M263" s="5">
        <f t="shared" si="27"/>
        <v>0</v>
      </c>
      <c r="N263" s="3">
        <f t="shared" si="28"/>
        <v>5</v>
      </c>
    </row>
    <row r="264" spans="1:14">
      <c r="A264" s="3">
        <v>97979649</v>
      </c>
      <c r="B264" s="3" t="s">
        <v>8</v>
      </c>
      <c r="C264" s="3" t="s">
        <v>16</v>
      </c>
      <c r="D264" s="3">
        <v>1.3319859376816701E+17</v>
      </c>
      <c r="E264" s="4">
        <v>44960.372407407405</v>
      </c>
      <c r="F264" s="3" t="s">
        <v>10</v>
      </c>
      <c r="G264" s="3">
        <v>60070922002</v>
      </c>
      <c r="H264" s="3" t="s">
        <v>11</v>
      </c>
      <c r="I264" s="4">
        <v>44960.372407407405</v>
      </c>
      <c r="J264" s="3" t="str">
        <f t="shared" si="29"/>
        <v>报警</v>
      </c>
      <c r="K264" s="3" t="str">
        <f t="shared" si="25"/>
        <v>开始</v>
      </c>
      <c r="L264" t="str">
        <f t="shared" si="26"/>
        <v/>
      </c>
      <c r="M264" s="5">
        <f t="shared" si="27"/>
        <v>0.18333333428017795</v>
      </c>
      <c r="N264" s="3">
        <f t="shared" si="28"/>
        <v>5</v>
      </c>
    </row>
    <row r="265" spans="1:14">
      <c r="A265" s="3">
        <v>97979681</v>
      </c>
      <c r="B265" s="3" t="s">
        <v>8</v>
      </c>
      <c r="C265" s="3" t="s">
        <v>16</v>
      </c>
      <c r="D265" s="3">
        <v>1.33198593876666E+17</v>
      </c>
      <c r="E265" s="4">
        <v>44960.372534722221</v>
      </c>
      <c r="F265" s="3" t="s">
        <v>10</v>
      </c>
      <c r="G265" s="3">
        <v>1</v>
      </c>
      <c r="H265" s="3" t="s">
        <v>15</v>
      </c>
      <c r="I265" s="4">
        <v>44960.372534722221</v>
      </c>
      <c r="J265" s="3" t="str">
        <f t="shared" si="29"/>
        <v>运行</v>
      </c>
      <c r="K265" s="3" t="str">
        <f t="shared" si="25"/>
        <v/>
      </c>
      <c r="L265" t="str">
        <f t="shared" si="26"/>
        <v>结束</v>
      </c>
      <c r="M265" s="5">
        <f t="shared" si="27"/>
        <v>0</v>
      </c>
      <c r="N265" s="3">
        <f t="shared" si="28"/>
        <v>5</v>
      </c>
    </row>
    <row r="266" spans="1:14">
      <c r="A266" s="3">
        <v>97979729</v>
      </c>
      <c r="B266" s="3" t="s">
        <v>8</v>
      </c>
      <c r="C266" s="3" t="s">
        <v>16</v>
      </c>
      <c r="D266" s="3">
        <v>1.3319859405169699E+17</v>
      </c>
      <c r="E266" s="4">
        <v>44960.372743055559</v>
      </c>
      <c r="F266" s="3" t="s">
        <v>10</v>
      </c>
      <c r="G266" s="3">
        <v>60070922002</v>
      </c>
      <c r="H266" s="3" t="s">
        <v>11</v>
      </c>
      <c r="I266" s="4">
        <v>44960.372743055559</v>
      </c>
      <c r="J266" s="3" t="str">
        <f t="shared" si="29"/>
        <v>报警</v>
      </c>
      <c r="K266" s="3" t="str">
        <f t="shared" si="25"/>
        <v>开始</v>
      </c>
      <c r="L266" t="str">
        <f t="shared" si="26"/>
        <v/>
      </c>
      <c r="M266" s="5">
        <f t="shared" si="27"/>
        <v>2.2666666621807963</v>
      </c>
      <c r="N266" s="3">
        <f t="shared" si="28"/>
        <v>5</v>
      </c>
    </row>
    <row r="267" spans="1:14">
      <c r="A267" s="3">
        <v>97980110</v>
      </c>
      <c r="B267" s="3" t="s">
        <v>8</v>
      </c>
      <c r="C267" s="3" t="s">
        <v>16</v>
      </c>
      <c r="D267" s="3">
        <v>1.33198595419046E+17</v>
      </c>
      <c r="E267" s="4">
        <v>44960.37431712963</v>
      </c>
      <c r="F267" s="3" t="s">
        <v>10</v>
      </c>
      <c r="G267" s="3">
        <v>1</v>
      </c>
      <c r="H267" s="3" t="s">
        <v>15</v>
      </c>
      <c r="I267" s="4">
        <v>44960.37431712963</v>
      </c>
      <c r="J267" s="3" t="str">
        <f t="shared" si="29"/>
        <v>运行</v>
      </c>
      <c r="K267" s="3" t="str">
        <f t="shared" si="25"/>
        <v/>
      </c>
      <c r="L267" t="str">
        <f t="shared" si="26"/>
        <v>结束</v>
      </c>
      <c r="M267" s="5">
        <f t="shared" si="27"/>
        <v>0</v>
      </c>
      <c r="N267" s="3">
        <f t="shared" si="28"/>
        <v>5</v>
      </c>
    </row>
    <row r="268" spans="1:14">
      <c r="A268" s="3">
        <v>97980297</v>
      </c>
      <c r="B268" s="3" t="s">
        <v>8</v>
      </c>
      <c r="C268" s="3" t="s">
        <v>16</v>
      </c>
      <c r="D268" s="3">
        <v>1.33198596036374E+17</v>
      </c>
      <c r="E268" s="4">
        <v>44960.375034722223</v>
      </c>
      <c r="F268" s="3" t="s">
        <v>10</v>
      </c>
      <c r="G268" s="3">
        <v>60070922002</v>
      </c>
      <c r="H268" s="3" t="s">
        <v>11</v>
      </c>
      <c r="I268" s="4">
        <v>44960.375034722223</v>
      </c>
      <c r="J268" s="3" t="str">
        <f t="shared" si="29"/>
        <v>报警</v>
      </c>
      <c r="K268" s="3" t="str">
        <f t="shared" si="25"/>
        <v>开始</v>
      </c>
      <c r="L268" t="str">
        <f t="shared" si="26"/>
        <v/>
      </c>
      <c r="M268" s="5">
        <f t="shared" si="27"/>
        <v>0.50000000162981451</v>
      </c>
      <c r="N268" s="3">
        <f t="shared" si="28"/>
        <v>5</v>
      </c>
    </row>
    <row r="269" spans="1:14">
      <c r="A269" s="3">
        <v>97980374</v>
      </c>
      <c r="B269" s="3" t="s">
        <v>8</v>
      </c>
      <c r="C269" s="3" t="s">
        <v>16</v>
      </c>
      <c r="D269" s="3">
        <v>1.3319859633471501E+17</v>
      </c>
      <c r="E269" s="4">
        <v>44960.375381944446</v>
      </c>
      <c r="F269" s="3" t="s">
        <v>10</v>
      </c>
      <c r="G269" s="3">
        <v>1</v>
      </c>
      <c r="H269" s="3" t="s">
        <v>15</v>
      </c>
      <c r="I269" s="4">
        <v>44960.375381944446</v>
      </c>
      <c r="J269" s="3" t="str">
        <f t="shared" si="29"/>
        <v>运行</v>
      </c>
      <c r="K269" s="3" t="str">
        <f t="shared" si="25"/>
        <v/>
      </c>
      <c r="L269" t="str">
        <f t="shared" si="26"/>
        <v>结束</v>
      </c>
      <c r="M269" s="5">
        <f t="shared" si="27"/>
        <v>0</v>
      </c>
      <c r="N269" s="3">
        <f t="shared" si="28"/>
        <v>5</v>
      </c>
    </row>
    <row r="270" spans="1:14">
      <c r="A270" s="3">
        <v>97980427</v>
      </c>
      <c r="B270" s="3" t="s">
        <v>8</v>
      </c>
      <c r="C270" s="3" t="s">
        <v>16</v>
      </c>
      <c r="D270" s="3">
        <v>1.3319859651483299E+17</v>
      </c>
      <c r="E270" s="4">
        <v>44960.375590277778</v>
      </c>
      <c r="F270" s="3" t="s">
        <v>10</v>
      </c>
      <c r="G270" s="3">
        <v>60070922002</v>
      </c>
      <c r="H270" s="3" t="s">
        <v>11</v>
      </c>
      <c r="I270" s="4">
        <v>44960.375590277778</v>
      </c>
      <c r="J270" s="3" t="str">
        <f t="shared" si="29"/>
        <v>报警</v>
      </c>
      <c r="K270" s="3" t="str">
        <f t="shared" si="25"/>
        <v>开始</v>
      </c>
      <c r="L270" t="str">
        <f t="shared" si="26"/>
        <v/>
      </c>
      <c r="M270" s="5">
        <f t="shared" si="27"/>
        <v>0.21666666492819786</v>
      </c>
      <c r="N270" s="3">
        <f t="shared" si="28"/>
        <v>5</v>
      </c>
    </row>
    <row r="271" spans="1:14">
      <c r="A271" s="3">
        <v>97980458</v>
      </c>
      <c r="B271" s="3" t="s">
        <v>8</v>
      </c>
      <c r="C271" s="3" t="s">
        <v>16</v>
      </c>
      <c r="D271" s="3">
        <v>1.3319859664914301E+17</v>
      </c>
      <c r="E271" s="4">
        <v>44960.375740740739</v>
      </c>
      <c r="F271" s="3" t="s">
        <v>10</v>
      </c>
      <c r="G271" s="3">
        <v>1</v>
      </c>
      <c r="H271" s="3" t="s">
        <v>15</v>
      </c>
      <c r="I271" s="4">
        <v>44960.375740740739</v>
      </c>
      <c r="J271" s="3" t="str">
        <f t="shared" si="29"/>
        <v>运行</v>
      </c>
      <c r="K271" s="3" t="str">
        <f t="shared" si="25"/>
        <v/>
      </c>
      <c r="L271" t="str">
        <f t="shared" si="26"/>
        <v>结束</v>
      </c>
      <c r="M271" s="5">
        <f t="shared" si="27"/>
        <v>0</v>
      </c>
      <c r="N271" s="3">
        <f t="shared" si="28"/>
        <v>5</v>
      </c>
    </row>
    <row r="272" spans="1:14">
      <c r="A272" s="3">
        <v>97980560</v>
      </c>
      <c r="B272" s="3" t="s">
        <v>8</v>
      </c>
      <c r="C272" s="3" t="s">
        <v>16</v>
      </c>
      <c r="D272" s="3">
        <v>1.33198597055006E+17</v>
      </c>
      <c r="E272" s="4">
        <v>44960.376215277778</v>
      </c>
      <c r="F272" s="3" t="s">
        <v>10</v>
      </c>
      <c r="G272" s="3">
        <v>60070922002</v>
      </c>
      <c r="H272" s="3" t="s">
        <v>11</v>
      </c>
      <c r="I272" s="4">
        <v>44960.376215277778</v>
      </c>
      <c r="J272" s="3" t="str">
        <f t="shared" si="29"/>
        <v>报警</v>
      </c>
      <c r="K272" s="3" t="str">
        <f t="shared" si="25"/>
        <v>开始</v>
      </c>
      <c r="L272" t="str">
        <f t="shared" si="26"/>
        <v/>
      </c>
      <c r="M272" s="5">
        <f t="shared" si="27"/>
        <v>0.51666666171513498</v>
      </c>
      <c r="N272" s="3">
        <f t="shared" si="28"/>
        <v>5</v>
      </c>
    </row>
    <row r="273" spans="1:14">
      <c r="A273" s="3">
        <v>97980613</v>
      </c>
      <c r="B273" s="3" t="s">
        <v>8</v>
      </c>
      <c r="C273" s="3" t="s">
        <v>16</v>
      </c>
      <c r="D273" s="3">
        <v>1.331985973637E+17</v>
      </c>
      <c r="E273" s="4">
        <v>44960.376574074071</v>
      </c>
      <c r="F273" s="3" t="s">
        <v>10</v>
      </c>
      <c r="G273" s="3">
        <v>1</v>
      </c>
      <c r="H273" s="3" t="s">
        <v>15</v>
      </c>
      <c r="I273" s="4">
        <v>44960.376574074071</v>
      </c>
      <c r="J273" s="3" t="str">
        <f t="shared" si="29"/>
        <v>运行</v>
      </c>
      <c r="K273" s="3" t="str">
        <f t="shared" si="25"/>
        <v/>
      </c>
      <c r="L273" t="str">
        <f t="shared" si="26"/>
        <v>结束</v>
      </c>
      <c r="M273" s="5">
        <f t="shared" si="27"/>
        <v>0</v>
      </c>
      <c r="N273" s="3">
        <f t="shared" si="28"/>
        <v>5</v>
      </c>
    </row>
    <row r="274" spans="1:14">
      <c r="A274" s="3">
        <v>97980652</v>
      </c>
      <c r="B274" s="3" t="s">
        <v>8</v>
      </c>
      <c r="C274" s="3" t="s">
        <v>9</v>
      </c>
      <c r="D274" s="3">
        <v>1.3319859755103101E+17</v>
      </c>
      <c r="E274" s="4">
        <v>44960.376793981479</v>
      </c>
      <c r="F274" s="3" t="s">
        <v>10</v>
      </c>
      <c r="G274" s="3">
        <v>1</v>
      </c>
      <c r="H274" s="3" t="s">
        <v>15</v>
      </c>
      <c r="I274" s="4">
        <v>44960.376793981479</v>
      </c>
      <c r="J274" s="3" t="str">
        <f t="shared" si="29"/>
        <v>运行</v>
      </c>
      <c r="K274" s="3" t="str">
        <f t="shared" si="25"/>
        <v/>
      </c>
      <c r="L274" t="str">
        <f t="shared" si="26"/>
        <v>结束</v>
      </c>
      <c r="M274" s="5">
        <f t="shared" si="27"/>
        <v>0</v>
      </c>
      <c r="N274" s="3">
        <f t="shared" si="28"/>
        <v>5</v>
      </c>
    </row>
    <row r="275" spans="1:14">
      <c r="A275" s="3">
        <v>97981426</v>
      </c>
      <c r="B275" s="3" t="s">
        <v>8</v>
      </c>
      <c r="C275" s="3" t="s">
        <v>9</v>
      </c>
      <c r="D275" s="3">
        <v>1.3319860153482701E+17</v>
      </c>
      <c r="E275" s="4">
        <v>44960.38140046296</v>
      </c>
      <c r="F275" s="3" t="s">
        <v>10</v>
      </c>
      <c r="G275" s="3">
        <v>3</v>
      </c>
      <c r="H275" s="3" t="s">
        <v>14</v>
      </c>
      <c r="I275" s="4">
        <v>44960.38140046296</v>
      </c>
      <c r="J275" s="3" t="str">
        <f t="shared" si="29"/>
        <v>改！</v>
      </c>
      <c r="K275" s="3" t="str">
        <f t="shared" si="25"/>
        <v>开始</v>
      </c>
      <c r="L275" t="str">
        <f t="shared" si="26"/>
        <v/>
      </c>
      <c r="M275" s="5">
        <f t="shared" si="27"/>
        <v>0.66666666534729302</v>
      </c>
      <c r="N275" s="3">
        <f t="shared" si="28"/>
        <v>5</v>
      </c>
    </row>
    <row r="276" spans="1:14">
      <c r="A276" s="3">
        <v>97981485</v>
      </c>
      <c r="B276" s="3" t="s">
        <v>8</v>
      </c>
      <c r="C276" s="3" t="s">
        <v>9</v>
      </c>
      <c r="D276" s="3">
        <v>1.3319860193733299E+17</v>
      </c>
      <c r="E276" s="4">
        <v>44960.381863425922</v>
      </c>
      <c r="F276" s="3" t="s">
        <v>10</v>
      </c>
      <c r="G276" s="3">
        <v>1</v>
      </c>
      <c r="H276" s="3" t="s">
        <v>15</v>
      </c>
      <c r="I276" s="4">
        <v>44960.381863425922</v>
      </c>
      <c r="J276" s="3" t="str">
        <f t="shared" si="29"/>
        <v>运行</v>
      </c>
      <c r="K276" s="3" t="str">
        <f t="shared" si="25"/>
        <v/>
      </c>
      <c r="L276" t="str">
        <f t="shared" si="26"/>
        <v>结束</v>
      </c>
      <c r="M276" s="5">
        <f t="shared" si="27"/>
        <v>0</v>
      </c>
      <c r="N276" s="3">
        <f t="shared" si="28"/>
        <v>5</v>
      </c>
    </row>
    <row r="277" spans="1:14">
      <c r="A277" s="3">
        <v>97983030</v>
      </c>
      <c r="B277" s="3" t="s">
        <v>8</v>
      </c>
      <c r="C277" s="3" t="s">
        <v>9</v>
      </c>
      <c r="D277" s="3">
        <v>1.3319860868056E+17</v>
      </c>
      <c r="E277" s="4">
        <v>44960.389675925922</v>
      </c>
      <c r="F277" s="3" t="s">
        <v>10</v>
      </c>
      <c r="G277" s="3">
        <v>1</v>
      </c>
      <c r="H277" s="3" t="s">
        <v>15</v>
      </c>
      <c r="I277" s="4">
        <v>44960.389675925922</v>
      </c>
      <c r="J277" s="3" t="str">
        <f t="shared" si="29"/>
        <v>运行</v>
      </c>
      <c r="K277" s="3" t="str">
        <f t="shared" si="25"/>
        <v/>
      </c>
      <c r="L277" t="str">
        <f t="shared" si="26"/>
        <v>结束</v>
      </c>
      <c r="M277" s="5">
        <f t="shared" si="27"/>
        <v>0</v>
      </c>
      <c r="N277" s="3">
        <f t="shared" si="28"/>
        <v>5</v>
      </c>
    </row>
    <row r="278" spans="1:14">
      <c r="A278" s="3">
        <v>97984682</v>
      </c>
      <c r="B278" s="3" t="s">
        <v>8</v>
      </c>
      <c r="C278" s="3" t="s">
        <v>9</v>
      </c>
      <c r="D278" s="3">
        <v>1.3319861542570499E+17</v>
      </c>
      <c r="E278" s="4">
        <v>44960.397476851853</v>
      </c>
      <c r="F278" s="3" t="s">
        <v>10</v>
      </c>
      <c r="G278" s="3">
        <v>1</v>
      </c>
      <c r="H278" s="3" t="s">
        <v>15</v>
      </c>
      <c r="I278" s="4">
        <v>44960.397476851853</v>
      </c>
      <c r="J278" s="3" t="str">
        <f t="shared" si="29"/>
        <v>运行</v>
      </c>
      <c r="K278" s="3" t="str">
        <f t="shared" si="25"/>
        <v/>
      </c>
      <c r="L278" t="str">
        <f t="shared" si="26"/>
        <v>结束</v>
      </c>
      <c r="M278" s="5">
        <f t="shared" si="27"/>
        <v>0</v>
      </c>
      <c r="N278" s="3">
        <f t="shared" si="28"/>
        <v>5</v>
      </c>
    </row>
    <row r="279" spans="1:14">
      <c r="A279" s="3">
        <v>97986320</v>
      </c>
      <c r="B279" s="3" t="s">
        <v>8</v>
      </c>
      <c r="C279" s="3" t="s">
        <v>9</v>
      </c>
      <c r="D279" s="3">
        <v>1.3319862218088701E+17</v>
      </c>
      <c r="E279" s="4">
        <v>44960.405300925922</v>
      </c>
      <c r="F279" s="3" t="s">
        <v>10</v>
      </c>
      <c r="G279" s="3">
        <v>1</v>
      </c>
      <c r="H279" s="3" t="s">
        <v>15</v>
      </c>
      <c r="I279" s="4">
        <v>44960.405300925922</v>
      </c>
      <c r="J279" s="3" t="str">
        <f t="shared" si="29"/>
        <v>运行</v>
      </c>
      <c r="K279" s="3" t="str">
        <f t="shared" si="25"/>
        <v/>
      </c>
      <c r="L279" t="str">
        <f t="shared" si="26"/>
        <v>结束</v>
      </c>
      <c r="M279" s="5">
        <f t="shared" si="27"/>
        <v>0</v>
      </c>
      <c r="N279" s="3">
        <f t="shared" si="28"/>
        <v>5</v>
      </c>
    </row>
    <row r="280" spans="1:14">
      <c r="A280" s="3">
        <v>97987992</v>
      </c>
      <c r="B280" s="3" t="s">
        <v>8</v>
      </c>
      <c r="C280" s="3" t="s">
        <v>9</v>
      </c>
      <c r="D280" s="3">
        <v>1.3319862893438899E+17</v>
      </c>
      <c r="E280" s="4">
        <v>44960.413113425922</v>
      </c>
      <c r="F280" s="3" t="s">
        <v>10</v>
      </c>
      <c r="G280" s="3">
        <v>1</v>
      </c>
      <c r="H280" s="3" t="s">
        <v>15</v>
      </c>
      <c r="I280" s="4">
        <v>44960.413113425922</v>
      </c>
      <c r="J280" s="3" t="str">
        <f t="shared" si="29"/>
        <v>运行</v>
      </c>
      <c r="K280" s="3" t="str">
        <f t="shared" si="25"/>
        <v/>
      </c>
      <c r="L280" t="str">
        <f t="shared" si="26"/>
        <v>结束</v>
      </c>
      <c r="M280" s="5">
        <f t="shared" si="27"/>
        <v>0</v>
      </c>
      <c r="N280" s="3">
        <f t="shared" si="28"/>
        <v>5</v>
      </c>
    </row>
    <row r="281" spans="1:14">
      <c r="A281" s="3">
        <v>97989590</v>
      </c>
      <c r="B281" s="3" t="s">
        <v>8</v>
      </c>
      <c r="C281" s="3" t="s">
        <v>9</v>
      </c>
      <c r="D281" s="3">
        <v>1.3319863569718099E+17</v>
      </c>
      <c r="E281" s="4">
        <v>44960.420937499999</v>
      </c>
      <c r="F281" s="3" t="s">
        <v>10</v>
      </c>
      <c r="G281" s="3">
        <v>1</v>
      </c>
      <c r="H281" s="3" t="s">
        <v>15</v>
      </c>
      <c r="I281" s="4">
        <v>44960.420937499999</v>
      </c>
      <c r="J281" s="3" t="str">
        <f t="shared" si="29"/>
        <v>运行</v>
      </c>
      <c r="K281" s="3" t="str">
        <f t="shared" si="25"/>
        <v/>
      </c>
      <c r="L281" t="str">
        <f t="shared" si="26"/>
        <v>结束</v>
      </c>
      <c r="M281" s="5">
        <f t="shared" si="27"/>
        <v>0</v>
      </c>
      <c r="N281" s="3">
        <f t="shared" si="28"/>
        <v>5</v>
      </c>
    </row>
    <row r="282" spans="1:14">
      <c r="A282" s="3">
        <v>97989849</v>
      </c>
      <c r="B282" s="3" t="s">
        <v>8</v>
      </c>
      <c r="C282" s="3" t="s">
        <v>9</v>
      </c>
      <c r="D282" s="3">
        <v>1.3319863703228701E+17</v>
      </c>
      <c r="E282" s="4">
        <v>44960.422488425924</v>
      </c>
      <c r="F282" s="3" t="s">
        <v>10</v>
      </c>
      <c r="G282" s="3">
        <v>80010922003</v>
      </c>
      <c r="H282" s="3" t="s">
        <v>21</v>
      </c>
      <c r="I282" s="4">
        <v>44960.422488425924</v>
      </c>
      <c r="J282" s="3" t="str">
        <f t="shared" si="29"/>
        <v>报警</v>
      </c>
      <c r="K282" s="3" t="str">
        <f t="shared" si="25"/>
        <v>开始</v>
      </c>
      <c r="L282" t="str">
        <f t="shared" si="26"/>
        <v/>
      </c>
      <c r="M282" s="5">
        <f t="shared" si="27"/>
        <v>0.21666666492819786</v>
      </c>
      <c r="N282" s="3">
        <f t="shared" si="28"/>
        <v>5</v>
      </c>
    </row>
    <row r="283" spans="1:14">
      <c r="A283" s="3">
        <v>97989888</v>
      </c>
      <c r="B283" s="3" t="s">
        <v>8</v>
      </c>
      <c r="C283" s="3" t="s">
        <v>9</v>
      </c>
      <c r="D283" s="3">
        <v>1.3319863716779699E+17</v>
      </c>
      <c r="E283" s="4">
        <v>44960.422638888886</v>
      </c>
      <c r="F283" s="3" t="s">
        <v>10</v>
      </c>
      <c r="G283" s="3">
        <v>1</v>
      </c>
      <c r="H283" s="3" t="s">
        <v>15</v>
      </c>
      <c r="I283" s="4">
        <v>44960.422638888886</v>
      </c>
      <c r="J283" s="3" t="str">
        <f t="shared" si="29"/>
        <v>运行</v>
      </c>
      <c r="K283" s="3" t="str">
        <f t="shared" si="25"/>
        <v/>
      </c>
      <c r="L283" t="str">
        <f t="shared" si="26"/>
        <v>结束</v>
      </c>
      <c r="M283" s="5">
        <f t="shared" si="27"/>
        <v>0</v>
      </c>
      <c r="N283" s="3">
        <f t="shared" si="28"/>
        <v>5</v>
      </c>
    </row>
    <row r="284" spans="1:14">
      <c r="A284" s="3">
        <v>97990042</v>
      </c>
      <c r="B284" s="3" t="s">
        <v>8</v>
      </c>
      <c r="C284" s="3" t="s">
        <v>9</v>
      </c>
      <c r="D284" s="3">
        <v>1.3319863806674E+17</v>
      </c>
      <c r="E284" s="4">
        <v>44960.423680555556</v>
      </c>
      <c r="F284" s="3" t="s">
        <v>10</v>
      </c>
      <c r="G284" s="3">
        <v>80010922003</v>
      </c>
      <c r="H284" s="3" t="s">
        <v>21</v>
      </c>
      <c r="I284" s="4">
        <v>44960.423680555556</v>
      </c>
      <c r="J284" s="3" t="str">
        <f t="shared" si="29"/>
        <v>报警</v>
      </c>
      <c r="K284" s="3" t="str">
        <f t="shared" si="25"/>
        <v>开始</v>
      </c>
      <c r="L284" t="str">
        <f t="shared" si="26"/>
        <v/>
      </c>
      <c r="M284" s="5">
        <f t="shared" si="27"/>
        <v>0.98333333269692957</v>
      </c>
      <c r="N284" s="3">
        <f t="shared" si="28"/>
        <v>5</v>
      </c>
    </row>
    <row r="285" spans="1:14">
      <c r="A285" s="3">
        <v>97990138</v>
      </c>
      <c r="B285" s="3" t="s">
        <v>8</v>
      </c>
      <c r="C285" s="3" t="s">
        <v>9</v>
      </c>
      <c r="D285" s="3">
        <v>1.3319863865018099E+17</v>
      </c>
      <c r="E285" s="4">
        <v>44960.424363425926</v>
      </c>
      <c r="F285" s="3" t="s">
        <v>10</v>
      </c>
      <c r="G285" s="3">
        <v>1</v>
      </c>
      <c r="H285" s="3" t="s">
        <v>15</v>
      </c>
      <c r="I285" s="4">
        <v>44960.424363425926</v>
      </c>
      <c r="J285" s="3" t="str">
        <f t="shared" si="29"/>
        <v>运行</v>
      </c>
      <c r="K285" s="3" t="str">
        <f t="shared" si="25"/>
        <v/>
      </c>
      <c r="L285" t="str">
        <f t="shared" si="26"/>
        <v>结束</v>
      </c>
      <c r="M285" s="5">
        <f t="shared" si="27"/>
        <v>0</v>
      </c>
      <c r="N285" s="3">
        <f t="shared" si="28"/>
        <v>5</v>
      </c>
    </row>
    <row r="286" spans="1:14">
      <c r="A286" s="3">
        <v>97990404</v>
      </c>
      <c r="B286" s="3" t="s">
        <v>8</v>
      </c>
      <c r="C286" s="3" t="s">
        <v>9</v>
      </c>
      <c r="D286" s="3">
        <v>1.3319864016051E+17</v>
      </c>
      <c r="E286" s="4">
        <v>44960.426111111112</v>
      </c>
      <c r="F286" s="3" t="s">
        <v>10</v>
      </c>
      <c r="G286" s="3">
        <v>1</v>
      </c>
      <c r="H286" s="3" t="s">
        <v>15</v>
      </c>
      <c r="I286" s="4">
        <v>44960.426111111112</v>
      </c>
      <c r="J286" s="3" t="str">
        <f t="shared" si="29"/>
        <v>运行</v>
      </c>
      <c r="K286" s="3" t="str">
        <f t="shared" si="25"/>
        <v/>
      </c>
      <c r="L286" t="str">
        <f t="shared" si="26"/>
        <v>结束</v>
      </c>
      <c r="M286" s="5">
        <f t="shared" si="27"/>
        <v>0</v>
      </c>
      <c r="N286" s="3">
        <f t="shared" si="28"/>
        <v>5</v>
      </c>
    </row>
    <row r="287" spans="1:14">
      <c r="A287" s="3">
        <v>97990419</v>
      </c>
      <c r="B287" s="3" t="s">
        <v>8</v>
      </c>
      <c r="C287" s="3" t="s">
        <v>9</v>
      </c>
      <c r="D287" s="3">
        <v>1.3319864018284E+17</v>
      </c>
      <c r="E287" s="4">
        <v>44960.426134259258</v>
      </c>
      <c r="F287" s="3" t="s">
        <v>10</v>
      </c>
      <c r="G287" s="3">
        <v>60070922002</v>
      </c>
      <c r="H287" s="3" t="s">
        <v>11</v>
      </c>
      <c r="I287" s="4">
        <v>44960.426134259258</v>
      </c>
      <c r="J287" s="3" t="str">
        <f t="shared" si="29"/>
        <v>报警</v>
      </c>
      <c r="K287" s="3" t="str">
        <f t="shared" si="25"/>
        <v>开始</v>
      </c>
      <c r="L287" t="str">
        <f t="shared" si="26"/>
        <v/>
      </c>
      <c r="M287" s="5">
        <f t="shared" si="27"/>
        <v>0.1333333330694586</v>
      </c>
      <c r="N287" s="3">
        <f t="shared" si="28"/>
        <v>5</v>
      </c>
    </row>
    <row r="288" spans="1:14">
      <c r="A288" s="3">
        <v>97990427</v>
      </c>
      <c r="B288" s="3" t="s">
        <v>8</v>
      </c>
      <c r="C288" s="3" t="s">
        <v>9</v>
      </c>
      <c r="D288" s="3">
        <v>1.33198640264364E+17</v>
      </c>
      <c r="E288" s="4">
        <v>44960.426226851851</v>
      </c>
      <c r="F288" s="3" t="s">
        <v>10</v>
      </c>
      <c r="G288" s="3">
        <v>1</v>
      </c>
      <c r="H288" s="3" t="s">
        <v>15</v>
      </c>
      <c r="I288" s="4">
        <v>44960.426226851851</v>
      </c>
      <c r="J288" s="3" t="str">
        <f t="shared" si="29"/>
        <v>运行</v>
      </c>
      <c r="K288" s="3" t="str">
        <f t="shared" si="25"/>
        <v/>
      </c>
      <c r="L288" t="str">
        <f t="shared" si="26"/>
        <v>结束</v>
      </c>
      <c r="M288" s="5">
        <f t="shared" si="27"/>
        <v>0</v>
      </c>
      <c r="N288" s="3">
        <f t="shared" si="28"/>
        <v>5</v>
      </c>
    </row>
    <row r="289" spans="1:14">
      <c r="A289" s="3">
        <v>97990523</v>
      </c>
      <c r="B289" s="3" t="s">
        <v>8</v>
      </c>
      <c r="C289" s="3" t="s">
        <v>9</v>
      </c>
      <c r="D289" s="3">
        <v>1.3319864079869501E+17</v>
      </c>
      <c r="E289" s="4">
        <v>44960.426840277774</v>
      </c>
      <c r="F289" s="3" t="s">
        <v>10</v>
      </c>
      <c r="G289" s="3">
        <v>1</v>
      </c>
      <c r="H289" s="3" t="s">
        <v>15</v>
      </c>
      <c r="I289" s="4">
        <v>44960.426840277774</v>
      </c>
      <c r="J289" s="3" t="str">
        <f t="shared" si="29"/>
        <v>运行</v>
      </c>
      <c r="K289" s="3" t="str">
        <f t="shared" si="25"/>
        <v/>
      </c>
      <c r="L289" t="str">
        <f t="shared" si="26"/>
        <v>结束</v>
      </c>
      <c r="M289" s="5">
        <f t="shared" si="27"/>
        <v>0</v>
      </c>
      <c r="N289" s="3">
        <f t="shared" si="28"/>
        <v>5</v>
      </c>
    </row>
    <row r="290" spans="1:14">
      <c r="A290" s="3">
        <v>97990524</v>
      </c>
      <c r="B290" s="3" t="s">
        <v>8</v>
      </c>
      <c r="C290" s="3" t="s">
        <v>9</v>
      </c>
      <c r="D290" s="3">
        <v>1.33198640841002E+17</v>
      </c>
      <c r="E290" s="4">
        <v>44960.426898148151</v>
      </c>
      <c r="F290" s="3" t="s">
        <v>10</v>
      </c>
      <c r="G290" s="3">
        <v>60070922002</v>
      </c>
      <c r="H290" s="3" t="s">
        <v>11</v>
      </c>
      <c r="I290" s="4">
        <v>44960.426898148151</v>
      </c>
      <c r="J290" s="3" t="str">
        <f t="shared" si="29"/>
        <v>报警</v>
      </c>
      <c r="K290" s="3" t="str">
        <f t="shared" si="25"/>
        <v>开始</v>
      </c>
      <c r="L290" t="str">
        <f t="shared" si="26"/>
        <v/>
      </c>
      <c r="M290" s="5">
        <f t="shared" si="27"/>
        <v>0.1333333330694586</v>
      </c>
      <c r="N290" s="3">
        <f t="shared" si="28"/>
        <v>5</v>
      </c>
    </row>
    <row r="291" spans="1:14">
      <c r="A291" s="3">
        <v>97990549</v>
      </c>
      <c r="B291" s="3" t="s">
        <v>8</v>
      </c>
      <c r="C291" s="3" t="s">
        <v>9</v>
      </c>
      <c r="D291" s="3">
        <v>1.3319864092145901E+17</v>
      </c>
      <c r="E291" s="4">
        <v>44960.426990740743</v>
      </c>
      <c r="F291" s="3" t="s">
        <v>10</v>
      </c>
      <c r="G291" s="3">
        <v>1</v>
      </c>
      <c r="H291" s="3" t="s">
        <v>15</v>
      </c>
      <c r="I291" s="4">
        <v>44960.426990740743</v>
      </c>
      <c r="J291" s="3" t="str">
        <f t="shared" si="29"/>
        <v>运行</v>
      </c>
      <c r="K291" s="3" t="str">
        <f t="shared" si="25"/>
        <v/>
      </c>
      <c r="L291" t="str">
        <f t="shared" si="26"/>
        <v>结束</v>
      </c>
      <c r="M291" s="5">
        <f t="shared" si="27"/>
        <v>0</v>
      </c>
      <c r="N291" s="3">
        <f t="shared" si="28"/>
        <v>5</v>
      </c>
    </row>
    <row r="292" spans="1:14">
      <c r="A292" s="3">
        <v>97990631</v>
      </c>
      <c r="B292" s="3" t="s">
        <v>8</v>
      </c>
      <c r="C292" s="3" t="s">
        <v>9</v>
      </c>
      <c r="D292" s="3">
        <v>1.3319864132120701E+17</v>
      </c>
      <c r="E292" s="4">
        <v>44960.427453703705</v>
      </c>
      <c r="F292" s="3" t="s">
        <v>10</v>
      </c>
      <c r="G292" s="3">
        <v>60070922002</v>
      </c>
      <c r="H292" s="3" t="s">
        <v>11</v>
      </c>
      <c r="I292" s="4">
        <v>44960.427453703705</v>
      </c>
      <c r="J292" s="3" t="str">
        <f t="shared" si="29"/>
        <v>报警</v>
      </c>
      <c r="K292" s="3" t="str">
        <f t="shared" si="25"/>
        <v>开始</v>
      </c>
      <c r="L292" t="str">
        <f t="shared" si="26"/>
        <v/>
      </c>
      <c r="M292" s="5">
        <f t="shared" si="27"/>
        <v>0.88333333027549088</v>
      </c>
      <c r="N292" s="3">
        <f t="shared" si="28"/>
        <v>5</v>
      </c>
    </row>
    <row r="293" spans="1:14">
      <c r="A293" s="3">
        <v>97990741</v>
      </c>
      <c r="B293" s="3" t="s">
        <v>8</v>
      </c>
      <c r="C293" s="3" t="s">
        <v>9</v>
      </c>
      <c r="D293" s="3">
        <v>1.33198641856046E+17</v>
      </c>
      <c r="E293" s="4">
        <v>44960.428067129629</v>
      </c>
      <c r="F293" s="3" t="s">
        <v>10</v>
      </c>
      <c r="G293" s="3">
        <v>1</v>
      </c>
      <c r="H293" s="3" t="s">
        <v>15</v>
      </c>
      <c r="I293" s="4">
        <v>44960.428067129629</v>
      </c>
      <c r="J293" s="3" t="str">
        <f t="shared" si="29"/>
        <v>运行</v>
      </c>
      <c r="K293" s="3" t="str">
        <f t="shared" si="25"/>
        <v/>
      </c>
      <c r="L293" t="str">
        <f t="shared" si="26"/>
        <v>结束</v>
      </c>
      <c r="M293" s="5">
        <f t="shared" si="27"/>
        <v>0</v>
      </c>
      <c r="N293" s="3">
        <f t="shared" si="28"/>
        <v>5</v>
      </c>
    </row>
    <row r="294" spans="1:14">
      <c r="A294" s="3">
        <v>97990756</v>
      </c>
      <c r="B294" s="3" t="s">
        <v>8</v>
      </c>
      <c r="C294" s="3" t="s">
        <v>9</v>
      </c>
      <c r="D294" s="3">
        <v>1.33198641900418E+17</v>
      </c>
      <c r="E294" s="4">
        <v>44960.428124999999</v>
      </c>
      <c r="F294" s="3" t="s">
        <v>10</v>
      </c>
      <c r="G294" s="3">
        <v>60070922002</v>
      </c>
      <c r="H294" s="3" t="s">
        <v>11</v>
      </c>
      <c r="I294" s="4">
        <v>44960.428124999999</v>
      </c>
      <c r="J294" s="3" t="str">
        <f t="shared" si="29"/>
        <v>报警</v>
      </c>
      <c r="K294" s="3" t="str">
        <f t="shared" si="25"/>
        <v>开始</v>
      </c>
      <c r="L294" t="str">
        <f t="shared" si="26"/>
        <v/>
      </c>
      <c r="M294" s="5">
        <f t="shared" si="27"/>
        <v>0.11666667298413813</v>
      </c>
      <c r="N294" s="3">
        <f t="shared" si="28"/>
        <v>5</v>
      </c>
    </row>
    <row r="295" spans="1:14">
      <c r="A295" s="3">
        <v>97990769</v>
      </c>
      <c r="B295" s="3" t="s">
        <v>8</v>
      </c>
      <c r="C295" s="3" t="s">
        <v>9</v>
      </c>
      <c r="D295" s="3">
        <v>1.33198641972028E+17</v>
      </c>
      <c r="E295" s="4">
        <v>44960.428206018521</v>
      </c>
      <c r="F295" s="3" t="s">
        <v>10</v>
      </c>
      <c r="G295" s="3">
        <v>1</v>
      </c>
      <c r="H295" s="3" t="s">
        <v>15</v>
      </c>
      <c r="I295" s="4">
        <v>44960.428206018521</v>
      </c>
      <c r="J295" s="3" t="str">
        <f t="shared" si="29"/>
        <v>运行</v>
      </c>
      <c r="K295" s="3" t="str">
        <f t="shared" si="25"/>
        <v/>
      </c>
      <c r="L295" t="str">
        <f t="shared" si="26"/>
        <v>结束</v>
      </c>
      <c r="M295" s="5">
        <f t="shared" si="27"/>
        <v>0</v>
      </c>
      <c r="N295" s="3">
        <f t="shared" si="28"/>
        <v>5</v>
      </c>
    </row>
    <row r="296" spans="1:14">
      <c r="A296" s="3">
        <v>97990783</v>
      </c>
      <c r="B296" s="3" t="s">
        <v>8</v>
      </c>
      <c r="C296" s="3" t="s">
        <v>9</v>
      </c>
      <c r="D296" s="3">
        <v>1.3319864201137299E+17</v>
      </c>
      <c r="E296" s="4">
        <v>44960.428252314814</v>
      </c>
      <c r="F296" s="3" t="s">
        <v>10</v>
      </c>
      <c r="G296" s="3">
        <v>60070922002</v>
      </c>
      <c r="H296" s="3" t="s">
        <v>11</v>
      </c>
      <c r="I296" s="4">
        <v>44960.428252314814</v>
      </c>
      <c r="J296" s="3" t="str">
        <f t="shared" ref="J296:J335" si="30">RIGHT(H296,2)</f>
        <v>报警</v>
      </c>
      <c r="K296" s="3" t="str">
        <f t="shared" si="25"/>
        <v>开始</v>
      </c>
      <c r="L296" t="str">
        <f t="shared" si="26"/>
        <v/>
      </c>
      <c r="M296" s="5">
        <f t="shared" si="27"/>
        <v>0.10000000242143869</v>
      </c>
      <c r="N296" s="3">
        <f t="shared" si="28"/>
        <v>5</v>
      </c>
    </row>
    <row r="297" spans="1:14">
      <c r="A297" s="3">
        <v>97990790</v>
      </c>
      <c r="B297" s="3" t="s">
        <v>8</v>
      </c>
      <c r="C297" s="3" t="s">
        <v>9</v>
      </c>
      <c r="D297" s="3">
        <v>1.33198642078864E+17</v>
      </c>
      <c r="E297" s="4">
        <v>44960.42832175926</v>
      </c>
      <c r="F297" s="3" t="s">
        <v>10</v>
      </c>
      <c r="G297" s="3">
        <v>1</v>
      </c>
      <c r="H297" s="3" t="s">
        <v>15</v>
      </c>
      <c r="I297" s="4">
        <v>44960.42832175926</v>
      </c>
      <c r="J297" s="3" t="str">
        <f t="shared" si="30"/>
        <v>运行</v>
      </c>
      <c r="K297" s="3" t="str">
        <f t="shared" si="25"/>
        <v/>
      </c>
      <c r="L297" t="str">
        <f t="shared" si="26"/>
        <v>结束</v>
      </c>
      <c r="M297" s="5">
        <f t="shared" si="27"/>
        <v>0</v>
      </c>
      <c r="N297" s="3">
        <f t="shared" si="28"/>
        <v>5</v>
      </c>
    </row>
    <row r="298" spans="1:14">
      <c r="A298" s="3">
        <v>97990812</v>
      </c>
      <c r="B298" s="3" t="s">
        <v>8</v>
      </c>
      <c r="C298" s="3" t="s">
        <v>9</v>
      </c>
      <c r="D298" s="3">
        <v>1.3319864220030099E+17</v>
      </c>
      <c r="E298" s="4">
        <v>44960.428472222222</v>
      </c>
      <c r="F298" s="3" t="s">
        <v>10</v>
      </c>
      <c r="G298" s="3">
        <v>60070922002</v>
      </c>
      <c r="H298" s="3" t="s">
        <v>11</v>
      </c>
      <c r="I298" s="4">
        <v>44960.428472222222</v>
      </c>
      <c r="J298" s="3" t="str">
        <f t="shared" si="30"/>
        <v>报警</v>
      </c>
      <c r="K298" s="3" t="str">
        <f t="shared" si="25"/>
        <v>开始</v>
      </c>
      <c r="L298" t="str">
        <f t="shared" si="26"/>
        <v/>
      </c>
      <c r="M298" s="5">
        <f t="shared" si="27"/>
        <v>0.31666666734963655</v>
      </c>
      <c r="N298" s="3">
        <f t="shared" si="28"/>
        <v>5</v>
      </c>
    </row>
    <row r="299" spans="1:14">
      <c r="A299" s="3">
        <v>97990847</v>
      </c>
      <c r="B299" s="3" t="s">
        <v>8</v>
      </c>
      <c r="C299" s="3" t="s">
        <v>9</v>
      </c>
      <c r="D299" s="3">
        <v>1.3319864239844499E+17</v>
      </c>
      <c r="E299" s="4">
        <v>44960.42869212963</v>
      </c>
      <c r="F299" s="3" t="s">
        <v>10</v>
      </c>
      <c r="G299" s="3">
        <v>1</v>
      </c>
      <c r="H299" s="3" t="s">
        <v>15</v>
      </c>
      <c r="I299" s="4">
        <v>44960.42869212963</v>
      </c>
      <c r="J299" s="3" t="str">
        <f t="shared" si="30"/>
        <v>运行</v>
      </c>
      <c r="K299" s="3" t="str">
        <f t="shared" si="25"/>
        <v/>
      </c>
      <c r="L299" t="str">
        <f t="shared" si="26"/>
        <v>结束</v>
      </c>
      <c r="M299" s="5">
        <f t="shared" si="27"/>
        <v>0</v>
      </c>
      <c r="N299" s="3">
        <f t="shared" si="28"/>
        <v>5</v>
      </c>
    </row>
    <row r="300" spans="1:14">
      <c r="A300" s="3">
        <v>97990864</v>
      </c>
      <c r="B300" s="3" t="s">
        <v>8</v>
      </c>
      <c r="C300" s="3" t="s">
        <v>9</v>
      </c>
      <c r="D300" s="3">
        <v>1.3319864249111901E+17</v>
      </c>
      <c r="E300" s="4">
        <v>44960.428807870368</v>
      </c>
      <c r="F300" s="3" t="s">
        <v>10</v>
      </c>
      <c r="G300" s="3">
        <v>60030922003</v>
      </c>
      <c r="H300" s="3" t="s">
        <v>26</v>
      </c>
      <c r="I300" s="4">
        <v>44960.428807870368</v>
      </c>
      <c r="J300" s="3" t="str">
        <f t="shared" si="30"/>
        <v>提醒</v>
      </c>
      <c r="K300" s="3" t="str">
        <f t="shared" si="25"/>
        <v>开始</v>
      </c>
      <c r="L300" t="str">
        <f t="shared" si="26"/>
        <v/>
      </c>
      <c r="M300" s="5">
        <f t="shared" si="27"/>
        <v>3.3333341125398874E-2</v>
      </c>
      <c r="N300" s="3">
        <f t="shared" si="28"/>
        <v>5</v>
      </c>
    </row>
    <row r="301" spans="1:14">
      <c r="A301" s="3">
        <v>97990865</v>
      </c>
      <c r="B301" s="3" t="s">
        <v>8</v>
      </c>
      <c r="C301" s="3" t="s">
        <v>9</v>
      </c>
      <c r="D301" s="3">
        <v>1.33198642518366E+17</v>
      </c>
      <c r="E301" s="4">
        <v>44960.428831018522</v>
      </c>
      <c r="F301" s="3" t="s">
        <v>10</v>
      </c>
      <c r="G301" s="3">
        <v>1</v>
      </c>
      <c r="H301" s="3" t="s">
        <v>15</v>
      </c>
      <c r="I301" s="4">
        <v>44960.428831018522</v>
      </c>
      <c r="J301" s="3" t="str">
        <f t="shared" si="30"/>
        <v>运行</v>
      </c>
      <c r="K301" s="3" t="str">
        <f t="shared" si="25"/>
        <v/>
      </c>
      <c r="L301" t="str">
        <f t="shared" si="26"/>
        <v>结束</v>
      </c>
      <c r="M301" s="5">
        <f t="shared" si="27"/>
        <v>0</v>
      </c>
      <c r="N301" s="3">
        <f t="shared" si="28"/>
        <v>5</v>
      </c>
    </row>
    <row r="302" spans="1:14">
      <c r="A302" s="3">
        <v>97990873</v>
      </c>
      <c r="B302" s="3" t="s">
        <v>8</v>
      </c>
      <c r="C302" s="3" t="s">
        <v>9</v>
      </c>
      <c r="D302" s="3">
        <v>1.33198642534444E+17</v>
      </c>
      <c r="E302" s="4">
        <v>44960.428854166668</v>
      </c>
      <c r="F302" s="3" t="s">
        <v>10</v>
      </c>
      <c r="G302" s="3">
        <v>60070922002</v>
      </c>
      <c r="H302" s="3" t="s">
        <v>11</v>
      </c>
      <c r="I302" s="4">
        <v>44960.428854166668</v>
      </c>
      <c r="J302" s="3" t="str">
        <f t="shared" si="30"/>
        <v>报警</v>
      </c>
      <c r="K302" s="3" t="str">
        <f t="shared" si="25"/>
        <v>开始</v>
      </c>
      <c r="L302" t="str">
        <f t="shared" si="26"/>
        <v/>
      </c>
      <c r="M302" s="5">
        <f t="shared" si="27"/>
        <v>0.45000000041909516</v>
      </c>
      <c r="N302" s="3">
        <f t="shared" si="28"/>
        <v>5</v>
      </c>
    </row>
    <row r="303" spans="1:14">
      <c r="A303" s="3">
        <v>97990920</v>
      </c>
      <c r="B303" s="3" t="s">
        <v>8</v>
      </c>
      <c r="C303" s="3" t="s">
        <v>9</v>
      </c>
      <c r="D303" s="3">
        <v>1.3319864280560301E+17</v>
      </c>
      <c r="E303" s="4">
        <v>44960.429166666669</v>
      </c>
      <c r="F303" s="3" t="s">
        <v>10</v>
      </c>
      <c r="G303" s="3">
        <v>1</v>
      </c>
      <c r="H303" s="3" t="s">
        <v>15</v>
      </c>
      <c r="I303" s="4">
        <v>44960.429166666669</v>
      </c>
      <c r="J303" s="3" t="str">
        <f t="shared" si="30"/>
        <v>运行</v>
      </c>
      <c r="K303" s="3" t="str">
        <f t="shared" si="25"/>
        <v/>
      </c>
      <c r="L303" t="str">
        <f t="shared" si="26"/>
        <v>结束</v>
      </c>
      <c r="M303" s="5">
        <f t="shared" si="27"/>
        <v>0</v>
      </c>
      <c r="N303" s="3">
        <f t="shared" si="28"/>
        <v>5</v>
      </c>
    </row>
    <row r="304" spans="1:14">
      <c r="A304" s="3">
        <v>97990926</v>
      </c>
      <c r="B304" s="3" t="s">
        <v>8</v>
      </c>
      <c r="C304" s="3" t="s">
        <v>9</v>
      </c>
      <c r="D304" s="3">
        <v>1.33198642881382E+17</v>
      </c>
      <c r="E304" s="4">
        <v>44960.429259259261</v>
      </c>
      <c r="F304" s="3" t="s">
        <v>10</v>
      </c>
      <c r="G304" s="3">
        <v>60070922002</v>
      </c>
      <c r="H304" s="3" t="s">
        <v>11</v>
      </c>
      <c r="I304" s="4">
        <v>44960.429259259261</v>
      </c>
      <c r="J304" s="3" t="str">
        <f t="shared" si="30"/>
        <v>报警</v>
      </c>
      <c r="K304" s="3" t="str">
        <f t="shared" si="25"/>
        <v>开始</v>
      </c>
      <c r="L304" t="str">
        <f t="shared" si="26"/>
        <v/>
      </c>
      <c r="M304" s="5">
        <f t="shared" si="27"/>
        <v>0.24999999557621777</v>
      </c>
      <c r="N304" s="3">
        <f t="shared" si="28"/>
        <v>5</v>
      </c>
    </row>
    <row r="305" spans="1:14">
      <c r="A305" s="3">
        <v>97990947</v>
      </c>
      <c r="B305" s="3" t="s">
        <v>8</v>
      </c>
      <c r="C305" s="3" t="s">
        <v>9</v>
      </c>
      <c r="D305" s="3">
        <v>1.3319864303296899E+17</v>
      </c>
      <c r="E305" s="4">
        <v>44960.429432870369</v>
      </c>
      <c r="F305" s="3" t="s">
        <v>10</v>
      </c>
      <c r="G305" s="3">
        <v>1</v>
      </c>
      <c r="H305" s="3" t="s">
        <v>15</v>
      </c>
      <c r="I305" s="4">
        <v>44960.429432870369</v>
      </c>
      <c r="J305" s="3" t="str">
        <f t="shared" si="30"/>
        <v>运行</v>
      </c>
      <c r="K305" s="3" t="str">
        <f t="shared" si="25"/>
        <v/>
      </c>
      <c r="L305" t="str">
        <f t="shared" si="26"/>
        <v>结束</v>
      </c>
      <c r="M305" s="5">
        <f t="shared" si="27"/>
        <v>0</v>
      </c>
      <c r="N305" s="3">
        <f t="shared" si="28"/>
        <v>5</v>
      </c>
    </row>
    <row r="306" spans="1:14">
      <c r="A306" s="3">
        <v>97990953</v>
      </c>
      <c r="B306" s="3" t="s">
        <v>8</v>
      </c>
      <c r="C306" s="3" t="s">
        <v>9</v>
      </c>
      <c r="D306" s="3">
        <v>1.3319864305886099E+17</v>
      </c>
      <c r="E306" s="4">
        <v>44960.429456018515</v>
      </c>
      <c r="F306" s="3" t="s">
        <v>10</v>
      </c>
      <c r="G306" s="3">
        <v>60070922002</v>
      </c>
      <c r="H306" s="3" t="s">
        <v>11</v>
      </c>
      <c r="I306" s="4">
        <v>44960.429456018515</v>
      </c>
      <c r="J306" s="3" t="str">
        <f t="shared" si="30"/>
        <v>报警</v>
      </c>
      <c r="K306" s="3" t="str">
        <f t="shared" si="25"/>
        <v>开始</v>
      </c>
      <c r="L306" t="str">
        <f t="shared" si="26"/>
        <v/>
      </c>
      <c r="M306" s="5">
        <f t="shared" si="27"/>
        <v>0.15000000363215804</v>
      </c>
      <c r="N306" s="3">
        <f t="shared" si="28"/>
        <v>5</v>
      </c>
    </row>
    <row r="307" spans="1:14">
      <c r="A307" s="3">
        <v>97990963</v>
      </c>
      <c r="B307" s="3" t="s">
        <v>8</v>
      </c>
      <c r="C307" s="3" t="s">
        <v>9</v>
      </c>
      <c r="D307" s="3">
        <v>1.33198643143396E+17</v>
      </c>
      <c r="E307" s="4">
        <v>44960.429560185185</v>
      </c>
      <c r="F307" s="3" t="s">
        <v>10</v>
      </c>
      <c r="G307" s="3">
        <v>1</v>
      </c>
      <c r="H307" s="3" t="s">
        <v>15</v>
      </c>
      <c r="I307" s="4">
        <v>44960.429560185185</v>
      </c>
      <c r="J307" s="3" t="str">
        <f t="shared" si="30"/>
        <v>运行</v>
      </c>
      <c r="K307" s="3" t="str">
        <f t="shared" si="25"/>
        <v/>
      </c>
      <c r="L307" t="str">
        <f t="shared" si="26"/>
        <v>结束</v>
      </c>
      <c r="M307" s="5">
        <f t="shared" si="27"/>
        <v>0</v>
      </c>
      <c r="N307" s="3">
        <f t="shared" si="28"/>
        <v>5</v>
      </c>
    </row>
    <row r="308" spans="1:14">
      <c r="A308" s="3">
        <v>97990972</v>
      </c>
      <c r="B308" s="3" t="s">
        <v>8</v>
      </c>
      <c r="C308" s="3" t="s">
        <v>9</v>
      </c>
      <c r="D308" s="3">
        <v>1.3319864319271501E+17</v>
      </c>
      <c r="E308" s="4">
        <v>44960.429618055554</v>
      </c>
      <c r="F308" s="3" t="s">
        <v>10</v>
      </c>
      <c r="G308" s="3">
        <v>60070922002</v>
      </c>
      <c r="H308" s="3" t="s">
        <v>11</v>
      </c>
      <c r="I308" s="4">
        <v>44960.429618055554</v>
      </c>
      <c r="J308" s="3" t="str">
        <f t="shared" si="30"/>
        <v>报警</v>
      </c>
      <c r="K308" s="3" t="str">
        <f t="shared" si="25"/>
        <v>开始</v>
      </c>
      <c r="L308" t="str">
        <f t="shared" si="26"/>
        <v/>
      </c>
      <c r="M308" s="5">
        <f t="shared" si="27"/>
        <v>1.5500000061001629</v>
      </c>
      <c r="N308" s="3">
        <f t="shared" si="28"/>
        <v>5</v>
      </c>
    </row>
    <row r="309" spans="1:14">
      <c r="A309" s="3">
        <v>97991114</v>
      </c>
      <c r="B309" s="3" t="s">
        <v>8</v>
      </c>
      <c r="C309" s="3" t="s">
        <v>9</v>
      </c>
      <c r="D309" s="3">
        <v>1.33198644125842E+17</v>
      </c>
      <c r="E309" s="4">
        <v>44960.430694444447</v>
      </c>
      <c r="F309" s="3" t="s">
        <v>10</v>
      </c>
      <c r="G309" s="3">
        <v>1</v>
      </c>
      <c r="H309" s="3" t="s">
        <v>15</v>
      </c>
      <c r="I309" s="4">
        <v>44960.430694444447</v>
      </c>
      <c r="J309" s="3" t="str">
        <f t="shared" si="30"/>
        <v>运行</v>
      </c>
      <c r="K309" s="3" t="str">
        <f t="shared" si="25"/>
        <v/>
      </c>
      <c r="L309" t="str">
        <f t="shared" si="26"/>
        <v>结束</v>
      </c>
      <c r="M309" s="5">
        <f t="shared" si="27"/>
        <v>0</v>
      </c>
      <c r="N309" s="3">
        <f t="shared" si="28"/>
        <v>5</v>
      </c>
    </row>
    <row r="310" spans="1:14">
      <c r="A310" s="3">
        <v>97991157</v>
      </c>
      <c r="B310" s="3" t="s">
        <v>8</v>
      </c>
      <c r="C310" s="3" t="s">
        <v>9</v>
      </c>
      <c r="D310" s="3">
        <v>1.3319864442510701E+17</v>
      </c>
      <c r="E310" s="4">
        <v>44960.431041666663</v>
      </c>
      <c r="F310" s="3" t="s">
        <v>10</v>
      </c>
      <c r="G310" s="3">
        <v>60030922003</v>
      </c>
      <c r="H310" s="3" t="s">
        <v>26</v>
      </c>
      <c r="I310" s="4">
        <v>44960.431041666663</v>
      </c>
      <c r="J310" s="3" t="str">
        <f t="shared" si="30"/>
        <v>提醒</v>
      </c>
      <c r="K310" s="3" t="str">
        <f t="shared" si="25"/>
        <v>开始</v>
      </c>
      <c r="L310" t="str">
        <f t="shared" si="26"/>
        <v/>
      </c>
      <c r="M310" s="5">
        <f t="shared" si="27"/>
        <v>5.0000001210719347E-2</v>
      </c>
      <c r="N310" s="3">
        <f t="shared" si="28"/>
        <v>5</v>
      </c>
    </row>
    <row r="311" spans="1:14">
      <c r="A311" s="3">
        <v>97991163</v>
      </c>
      <c r="B311" s="3" t="s">
        <v>8</v>
      </c>
      <c r="C311" s="3" t="s">
        <v>9</v>
      </c>
      <c r="D311" s="3">
        <v>1.33198644459536E+17</v>
      </c>
      <c r="E311" s="4">
        <v>44960.431076388886</v>
      </c>
      <c r="F311" s="3" t="s">
        <v>10</v>
      </c>
      <c r="G311" s="3">
        <v>1</v>
      </c>
      <c r="H311" s="3" t="s">
        <v>15</v>
      </c>
      <c r="I311" s="4">
        <v>44960.431076388886</v>
      </c>
      <c r="J311" s="3" t="str">
        <f t="shared" si="30"/>
        <v>运行</v>
      </c>
      <c r="K311" s="3" t="str">
        <f t="shared" si="25"/>
        <v/>
      </c>
      <c r="L311" t="str">
        <f t="shared" si="26"/>
        <v>结束</v>
      </c>
      <c r="M311" s="5">
        <f t="shared" si="27"/>
        <v>0</v>
      </c>
      <c r="N311" s="3">
        <f t="shared" si="28"/>
        <v>5</v>
      </c>
    </row>
    <row r="312" spans="1:14">
      <c r="A312" s="3">
        <v>97991220</v>
      </c>
      <c r="B312" s="3" t="s">
        <v>8</v>
      </c>
      <c r="C312" s="3" t="s">
        <v>9</v>
      </c>
      <c r="D312" s="3">
        <v>1.3319864487567E+17</v>
      </c>
      <c r="E312" s="4">
        <v>44960.431562500002</v>
      </c>
      <c r="F312" s="3" t="s">
        <v>10</v>
      </c>
      <c r="G312" s="3">
        <v>1</v>
      </c>
      <c r="H312" s="3" t="s">
        <v>15</v>
      </c>
      <c r="I312" s="4">
        <v>44960.431562500002</v>
      </c>
      <c r="J312" s="3" t="str">
        <f t="shared" si="30"/>
        <v>运行</v>
      </c>
      <c r="K312" s="3" t="str">
        <f t="shared" si="25"/>
        <v/>
      </c>
      <c r="L312" t="str">
        <f t="shared" si="26"/>
        <v>结束</v>
      </c>
      <c r="M312" s="5">
        <f t="shared" si="27"/>
        <v>0</v>
      </c>
      <c r="N312" s="3">
        <f t="shared" si="28"/>
        <v>5</v>
      </c>
    </row>
    <row r="313" spans="1:14">
      <c r="A313" s="3">
        <v>97991221</v>
      </c>
      <c r="B313" s="3" t="s">
        <v>8</v>
      </c>
      <c r="C313" s="3" t="s">
        <v>9</v>
      </c>
      <c r="D313" s="3">
        <v>1.33198644896724E+17</v>
      </c>
      <c r="E313" s="4">
        <v>44960.431585648148</v>
      </c>
      <c r="F313" s="3" t="s">
        <v>10</v>
      </c>
      <c r="G313" s="3">
        <v>60070922002</v>
      </c>
      <c r="H313" s="3" t="s">
        <v>11</v>
      </c>
      <c r="I313" s="4">
        <v>44960.431585648148</v>
      </c>
      <c r="J313" s="3" t="str">
        <f t="shared" si="30"/>
        <v>报警</v>
      </c>
      <c r="K313" s="3" t="str">
        <f t="shared" si="25"/>
        <v>开始</v>
      </c>
      <c r="L313" t="str">
        <f t="shared" si="26"/>
        <v/>
      </c>
      <c r="M313" s="5">
        <f t="shared" si="27"/>
        <v>0.1333333330694586</v>
      </c>
      <c r="N313" s="3">
        <f t="shared" si="28"/>
        <v>5</v>
      </c>
    </row>
    <row r="314" spans="1:14">
      <c r="A314" s="3">
        <v>97991240</v>
      </c>
      <c r="B314" s="3" t="s">
        <v>8</v>
      </c>
      <c r="C314" s="3" t="s">
        <v>9</v>
      </c>
      <c r="D314" s="3">
        <v>1.3319864497746899E+17</v>
      </c>
      <c r="E314" s="4">
        <v>44960.43167824074</v>
      </c>
      <c r="F314" s="3" t="s">
        <v>10</v>
      </c>
      <c r="G314" s="3">
        <v>1</v>
      </c>
      <c r="H314" s="3" t="s">
        <v>15</v>
      </c>
      <c r="I314" s="4">
        <v>44960.43167824074</v>
      </c>
      <c r="J314" s="3" t="str">
        <f t="shared" si="30"/>
        <v>运行</v>
      </c>
      <c r="K314" s="3" t="str">
        <f t="shared" si="25"/>
        <v/>
      </c>
      <c r="L314" t="str">
        <f t="shared" si="26"/>
        <v>结束</v>
      </c>
      <c r="M314" s="5">
        <f t="shared" si="27"/>
        <v>0</v>
      </c>
      <c r="N314" s="3">
        <f t="shared" si="28"/>
        <v>5</v>
      </c>
    </row>
    <row r="315" spans="1:14">
      <c r="A315" s="3">
        <v>97991248</v>
      </c>
      <c r="B315" s="3" t="s">
        <v>8</v>
      </c>
      <c r="C315" s="3" t="s">
        <v>9</v>
      </c>
      <c r="D315" s="3">
        <v>1.33198645002882E+17</v>
      </c>
      <c r="E315" s="4">
        <v>44960.431712962964</v>
      </c>
      <c r="F315" s="3" t="s">
        <v>10</v>
      </c>
      <c r="G315" s="3">
        <v>60070922001</v>
      </c>
      <c r="H315" s="3" t="s">
        <v>27</v>
      </c>
      <c r="I315" s="4">
        <v>44960.431712962964</v>
      </c>
      <c r="J315" s="3" t="str">
        <f t="shared" si="30"/>
        <v>停止</v>
      </c>
      <c r="K315" s="3" t="str">
        <f t="shared" si="25"/>
        <v>开始</v>
      </c>
      <c r="L315" t="str">
        <f t="shared" si="26"/>
        <v/>
      </c>
      <c r="M315" s="5">
        <f t="shared" si="27"/>
        <v>0.74999999720603228</v>
      </c>
      <c r="N315" s="3">
        <f t="shared" si="28"/>
        <v>5</v>
      </c>
    </row>
    <row r="316" spans="1:14">
      <c r="A316" s="3">
        <v>97991298</v>
      </c>
      <c r="B316" s="3" t="s">
        <v>8</v>
      </c>
      <c r="C316" s="3" t="s">
        <v>9</v>
      </c>
      <c r="D316" s="3">
        <v>1.3319864545705501E+17</v>
      </c>
      <c r="E316" s="4">
        <v>44960.432233796295</v>
      </c>
      <c r="F316" s="3" t="s">
        <v>10</v>
      </c>
      <c r="G316" s="3">
        <v>1</v>
      </c>
      <c r="H316" s="3" t="s">
        <v>15</v>
      </c>
      <c r="I316" s="4">
        <v>44960.432233796295</v>
      </c>
      <c r="J316" s="3" t="str">
        <f t="shared" si="30"/>
        <v>运行</v>
      </c>
      <c r="K316" s="3" t="str">
        <f t="shared" si="25"/>
        <v/>
      </c>
      <c r="L316" t="str">
        <f t="shared" si="26"/>
        <v>结束</v>
      </c>
      <c r="M316" s="5">
        <f t="shared" si="27"/>
        <v>0</v>
      </c>
      <c r="N316" s="3">
        <f t="shared" si="28"/>
        <v>5</v>
      </c>
    </row>
    <row r="317" spans="1:14">
      <c r="A317" s="3">
        <v>97991312</v>
      </c>
      <c r="B317" s="3" t="s">
        <v>8</v>
      </c>
      <c r="C317" s="3" t="s">
        <v>9</v>
      </c>
      <c r="D317" s="3">
        <v>1.3319864553011101E+17</v>
      </c>
      <c r="E317" s="4">
        <v>44960.432326388887</v>
      </c>
      <c r="F317" s="3" t="s">
        <v>10</v>
      </c>
      <c r="G317" s="3">
        <v>1</v>
      </c>
      <c r="H317" s="3" t="s">
        <v>15</v>
      </c>
      <c r="I317" s="4">
        <v>44960.432326388887</v>
      </c>
      <c r="J317" s="3" t="str">
        <f t="shared" si="30"/>
        <v>运行</v>
      </c>
      <c r="K317" s="3" t="str">
        <f t="shared" ref="K317:K380" si="31">IF(AND(J316="运行",J317&lt;&gt;"运行"),"开始","")</f>
        <v/>
      </c>
      <c r="L317" t="str">
        <f t="shared" ref="L317:L380" si="32">IF(J317="运行","结束","")</f>
        <v>结束</v>
      </c>
      <c r="M317" s="5">
        <f t="shared" ref="M317:M380" si="33">IF(K317="开始",((IF(L318="结束",INDEX(I318,,),0)-IF(K317="开始",INDEX(I317,,),0)))*24*60,0)</f>
        <v>0</v>
      </c>
      <c r="N317" s="3">
        <f t="shared" ref="N317:N380" si="34">WEEKNUM(I317)</f>
        <v>5</v>
      </c>
    </row>
    <row r="318" spans="1:14">
      <c r="A318" s="3">
        <v>97991335</v>
      </c>
      <c r="B318" s="3" t="s">
        <v>8</v>
      </c>
      <c r="C318" s="3" t="s">
        <v>9</v>
      </c>
      <c r="D318" s="3">
        <v>1.3319864571307501E+17</v>
      </c>
      <c r="E318" s="4">
        <v>44960.432534722226</v>
      </c>
      <c r="F318" s="3" t="s">
        <v>10</v>
      </c>
      <c r="G318" s="3">
        <v>60070922002</v>
      </c>
      <c r="H318" s="3" t="s">
        <v>11</v>
      </c>
      <c r="I318" s="4">
        <v>44960.432534722226</v>
      </c>
      <c r="J318" s="3" t="str">
        <f t="shared" si="30"/>
        <v>报警</v>
      </c>
      <c r="K318" s="3" t="str">
        <f t="shared" si="31"/>
        <v>开始</v>
      </c>
      <c r="L318" t="str">
        <f t="shared" si="32"/>
        <v/>
      </c>
      <c r="M318" s="5">
        <f t="shared" si="33"/>
        <v>0.79999999841675162</v>
      </c>
      <c r="N318" s="3">
        <f t="shared" si="34"/>
        <v>5</v>
      </c>
    </row>
    <row r="319" spans="1:14">
      <c r="A319" s="3">
        <v>97991403</v>
      </c>
      <c r="B319" s="3" t="s">
        <v>8</v>
      </c>
      <c r="C319" s="3" t="s">
        <v>9</v>
      </c>
      <c r="D319" s="3">
        <v>1.33198646199672E+17</v>
      </c>
      <c r="E319" s="4">
        <v>44960.43309027778</v>
      </c>
      <c r="F319" s="3" t="s">
        <v>10</v>
      </c>
      <c r="G319" s="3">
        <v>1</v>
      </c>
      <c r="H319" s="3" t="s">
        <v>15</v>
      </c>
      <c r="I319" s="4">
        <v>44960.43309027778</v>
      </c>
      <c r="J319" s="3" t="str">
        <f t="shared" si="30"/>
        <v>运行</v>
      </c>
      <c r="K319" s="3" t="str">
        <f t="shared" si="31"/>
        <v/>
      </c>
      <c r="L319" t="str">
        <f t="shared" si="32"/>
        <v>结束</v>
      </c>
      <c r="M319" s="5">
        <f t="shared" si="33"/>
        <v>0</v>
      </c>
      <c r="N319" s="3">
        <f t="shared" si="34"/>
        <v>5</v>
      </c>
    </row>
    <row r="320" spans="1:14">
      <c r="A320" s="3">
        <v>97991457</v>
      </c>
      <c r="B320" s="3" t="s">
        <v>8</v>
      </c>
      <c r="C320" s="3" t="s">
        <v>9</v>
      </c>
      <c r="D320" s="3">
        <v>1.33198646705358E+17</v>
      </c>
      <c r="E320" s="4">
        <v>44960.433680555558</v>
      </c>
      <c r="F320" s="3" t="s">
        <v>10</v>
      </c>
      <c r="G320" s="3">
        <v>60030922003</v>
      </c>
      <c r="H320" s="3" t="s">
        <v>26</v>
      </c>
      <c r="I320" s="4">
        <v>44960.433680555558</v>
      </c>
      <c r="J320" s="3" t="str">
        <f t="shared" si="30"/>
        <v>提醒</v>
      </c>
      <c r="K320" s="3" t="str">
        <f t="shared" si="31"/>
        <v>开始</v>
      </c>
      <c r="L320" t="str">
        <f t="shared" si="32"/>
        <v/>
      </c>
      <c r="M320" s="5">
        <f t="shared" si="33"/>
        <v>0.66666666534729302</v>
      </c>
      <c r="N320" s="3">
        <f t="shared" si="34"/>
        <v>5</v>
      </c>
    </row>
    <row r="321" spans="1:14">
      <c r="A321" s="3">
        <v>97991501</v>
      </c>
      <c r="B321" s="3" t="s">
        <v>8</v>
      </c>
      <c r="C321" s="3" t="s">
        <v>9</v>
      </c>
      <c r="D321" s="3">
        <v>1.3319864710082701E+17</v>
      </c>
      <c r="E321" s="4">
        <v>44960.43414351852</v>
      </c>
      <c r="F321" s="3" t="s">
        <v>10</v>
      </c>
      <c r="G321" s="3">
        <v>1</v>
      </c>
      <c r="H321" s="3" t="s">
        <v>15</v>
      </c>
      <c r="I321" s="4">
        <v>44960.43414351852</v>
      </c>
      <c r="J321" s="3" t="str">
        <f t="shared" si="30"/>
        <v>运行</v>
      </c>
      <c r="K321" s="3" t="str">
        <f t="shared" si="31"/>
        <v/>
      </c>
      <c r="L321" t="str">
        <f t="shared" si="32"/>
        <v>结束</v>
      </c>
      <c r="M321" s="5">
        <f t="shared" si="33"/>
        <v>0</v>
      </c>
      <c r="N321" s="3">
        <f t="shared" si="34"/>
        <v>5</v>
      </c>
    </row>
    <row r="322" spans="1:14">
      <c r="A322" s="3">
        <v>97991908</v>
      </c>
      <c r="B322" s="3" t="s">
        <v>8</v>
      </c>
      <c r="C322" s="3" t="s">
        <v>9</v>
      </c>
      <c r="D322" s="3">
        <v>1.3319865386293501E+17</v>
      </c>
      <c r="E322" s="4">
        <v>44960.441967592589</v>
      </c>
      <c r="F322" s="3" t="s">
        <v>10</v>
      </c>
      <c r="G322" s="3">
        <v>1</v>
      </c>
      <c r="H322" s="3" t="s">
        <v>15</v>
      </c>
      <c r="I322" s="4">
        <v>44960.441967592589</v>
      </c>
      <c r="J322" s="3" t="str">
        <f t="shared" si="30"/>
        <v>运行</v>
      </c>
      <c r="K322" s="3" t="str">
        <f t="shared" si="31"/>
        <v/>
      </c>
      <c r="L322" t="str">
        <f t="shared" si="32"/>
        <v>结束</v>
      </c>
      <c r="M322" s="5">
        <f t="shared" si="33"/>
        <v>0</v>
      </c>
      <c r="N322" s="3">
        <f t="shared" si="34"/>
        <v>5</v>
      </c>
    </row>
    <row r="323" spans="1:14">
      <c r="A323" s="3">
        <v>97991922</v>
      </c>
      <c r="B323" s="3" t="s">
        <v>8</v>
      </c>
      <c r="C323" s="3" t="s">
        <v>9</v>
      </c>
      <c r="D323" s="3">
        <v>1.3319865776410899E+17</v>
      </c>
      <c r="E323" s="4">
        <v>44960.446481481478</v>
      </c>
      <c r="F323" s="3" t="s">
        <v>10</v>
      </c>
      <c r="G323" s="3">
        <v>60070922002</v>
      </c>
      <c r="H323" s="3" t="s">
        <v>11</v>
      </c>
      <c r="I323" s="4">
        <v>44960.446481481478</v>
      </c>
      <c r="J323" s="3" t="str">
        <f t="shared" si="30"/>
        <v>报警</v>
      </c>
      <c r="K323" s="3" t="str">
        <f t="shared" si="31"/>
        <v>开始</v>
      </c>
      <c r="L323" t="str">
        <f t="shared" si="32"/>
        <v/>
      </c>
      <c r="M323" s="5">
        <f t="shared" si="33"/>
        <v>13.750000008149073</v>
      </c>
      <c r="N323" s="3">
        <f t="shared" si="34"/>
        <v>5</v>
      </c>
    </row>
    <row r="324" spans="1:14">
      <c r="A324" s="3">
        <v>97991951</v>
      </c>
      <c r="B324" s="3" t="s">
        <v>8</v>
      </c>
      <c r="C324" s="3" t="s">
        <v>9</v>
      </c>
      <c r="D324" s="3">
        <v>1.33198666015498E+17</v>
      </c>
      <c r="E324" s="4">
        <v>44960.456030092595</v>
      </c>
      <c r="F324" s="3" t="s">
        <v>10</v>
      </c>
      <c r="G324" s="3">
        <v>1</v>
      </c>
      <c r="H324" s="3" t="s">
        <v>15</v>
      </c>
      <c r="I324" s="4">
        <v>44960.456030092595</v>
      </c>
      <c r="J324" s="3" t="str">
        <f t="shared" si="30"/>
        <v>运行</v>
      </c>
      <c r="K324" s="3" t="str">
        <f t="shared" si="31"/>
        <v/>
      </c>
      <c r="L324" t="str">
        <f t="shared" si="32"/>
        <v>结束</v>
      </c>
      <c r="M324" s="5">
        <f t="shared" si="33"/>
        <v>0</v>
      </c>
      <c r="N324" s="3">
        <f t="shared" si="34"/>
        <v>5</v>
      </c>
    </row>
    <row r="325" spans="1:14">
      <c r="A325" s="3">
        <v>97992062</v>
      </c>
      <c r="B325" s="3" t="s">
        <v>8</v>
      </c>
      <c r="C325" s="3" t="s">
        <v>9</v>
      </c>
      <c r="D325" s="3">
        <v>1.33198668690098E+17</v>
      </c>
      <c r="E325" s="4">
        <v>44960.459131944444</v>
      </c>
      <c r="F325" s="3" t="s">
        <v>10</v>
      </c>
      <c r="G325" s="3">
        <v>60030922003</v>
      </c>
      <c r="H325" s="3" t="s">
        <v>26</v>
      </c>
      <c r="I325" s="4">
        <v>44960.459131944444</v>
      </c>
      <c r="J325" s="3" t="str">
        <f t="shared" si="30"/>
        <v>提醒</v>
      </c>
      <c r="K325" s="3" t="str">
        <f t="shared" si="31"/>
        <v>开始</v>
      </c>
      <c r="L325" t="str">
        <f t="shared" si="32"/>
        <v/>
      </c>
      <c r="M325" s="5">
        <f t="shared" si="33"/>
        <v>10.966666663298383</v>
      </c>
      <c r="N325" s="3">
        <f t="shared" si="34"/>
        <v>5</v>
      </c>
    </row>
    <row r="326" spans="1:14">
      <c r="A326" s="3">
        <v>97992453</v>
      </c>
      <c r="B326" s="3" t="s">
        <v>8</v>
      </c>
      <c r="C326" s="3" t="s">
        <v>9</v>
      </c>
      <c r="D326" s="3">
        <v>1.3319867527314899E+17</v>
      </c>
      <c r="E326" s="4">
        <v>44960.466747685183</v>
      </c>
      <c r="F326" s="3" t="s">
        <v>10</v>
      </c>
      <c r="G326" s="3">
        <v>1</v>
      </c>
      <c r="H326" s="3" t="s">
        <v>15</v>
      </c>
      <c r="I326" s="4">
        <v>44960.466747685183</v>
      </c>
      <c r="J326" s="3" t="str">
        <f t="shared" si="30"/>
        <v>运行</v>
      </c>
      <c r="K326" s="3" t="str">
        <f t="shared" si="31"/>
        <v/>
      </c>
      <c r="L326" t="str">
        <f t="shared" si="32"/>
        <v>结束</v>
      </c>
      <c r="M326" s="5">
        <f t="shared" si="33"/>
        <v>0</v>
      </c>
      <c r="N326" s="3">
        <f t="shared" si="34"/>
        <v>5</v>
      </c>
    </row>
    <row r="327" spans="1:14">
      <c r="A327" s="3">
        <v>97992909</v>
      </c>
      <c r="B327" s="3" t="s">
        <v>8</v>
      </c>
      <c r="C327" s="3" t="s">
        <v>9</v>
      </c>
      <c r="D327" s="3">
        <v>1.33198677616546E+17</v>
      </c>
      <c r="E327" s="4">
        <v>44960.469456018516</v>
      </c>
      <c r="F327" s="3" t="s">
        <v>10</v>
      </c>
      <c r="G327" s="3">
        <v>60070922002</v>
      </c>
      <c r="H327" s="3" t="s">
        <v>11</v>
      </c>
      <c r="I327" s="4">
        <v>44960.469456018516</v>
      </c>
      <c r="J327" s="3" t="str">
        <f t="shared" si="30"/>
        <v>报警</v>
      </c>
      <c r="K327" s="3" t="str">
        <f t="shared" si="31"/>
        <v>开始</v>
      </c>
      <c r="L327" t="str">
        <f t="shared" si="32"/>
        <v/>
      </c>
      <c r="M327" s="5">
        <f t="shared" si="33"/>
        <v>0.43333334033377469</v>
      </c>
      <c r="N327" s="3">
        <f t="shared" si="34"/>
        <v>5</v>
      </c>
    </row>
    <row r="328" spans="1:14">
      <c r="A328" s="3">
        <v>97992965</v>
      </c>
      <c r="B328" s="3" t="s">
        <v>8</v>
      </c>
      <c r="C328" s="3" t="s">
        <v>9</v>
      </c>
      <c r="D328" s="3">
        <v>1.3319867787455901E+17</v>
      </c>
      <c r="E328" s="4">
        <v>44960.469756944447</v>
      </c>
      <c r="F328" s="3" t="s">
        <v>10</v>
      </c>
      <c r="G328" s="3">
        <v>1</v>
      </c>
      <c r="H328" s="3" t="s">
        <v>15</v>
      </c>
      <c r="I328" s="4">
        <v>44960.469756944447</v>
      </c>
      <c r="J328" s="3" t="str">
        <f t="shared" si="30"/>
        <v>运行</v>
      </c>
      <c r="K328" s="3" t="str">
        <f t="shared" si="31"/>
        <v/>
      </c>
      <c r="L328" t="str">
        <f t="shared" si="32"/>
        <v>结束</v>
      </c>
      <c r="M328" s="5">
        <f t="shared" si="33"/>
        <v>0</v>
      </c>
      <c r="N328" s="3">
        <f t="shared" si="34"/>
        <v>5</v>
      </c>
    </row>
    <row r="329" spans="1:14">
      <c r="A329" s="3">
        <v>97993091</v>
      </c>
      <c r="B329" s="3" t="s">
        <v>8</v>
      </c>
      <c r="C329" s="3" t="s">
        <v>9</v>
      </c>
      <c r="D329" s="3">
        <v>1.3319867844833101E+17</v>
      </c>
      <c r="E329" s="4">
        <v>44960.470416666663</v>
      </c>
      <c r="F329" s="3" t="s">
        <v>10</v>
      </c>
      <c r="G329" s="3">
        <v>60030922003</v>
      </c>
      <c r="H329" s="3" t="s">
        <v>26</v>
      </c>
      <c r="I329" s="4">
        <v>44960.470416666663</v>
      </c>
      <c r="J329" s="3" t="str">
        <f t="shared" si="30"/>
        <v>提醒</v>
      </c>
      <c r="K329" s="3" t="str">
        <f t="shared" si="31"/>
        <v>开始</v>
      </c>
      <c r="L329" t="str">
        <f t="shared" si="32"/>
        <v/>
      </c>
      <c r="M329" s="5">
        <f t="shared" si="33"/>
        <v>6.6666671773418784E-2</v>
      </c>
      <c r="N329" s="3">
        <f t="shared" si="34"/>
        <v>5</v>
      </c>
    </row>
    <row r="330" spans="1:14">
      <c r="A330" s="3">
        <v>97993103</v>
      </c>
      <c r="B330" s="3" t="s">
        <v>8</v>
      </c>
      <c r="C330" s="3" t="s">
        <v>9</v>
      </c>
      <c r="D330" s="3">
        <v>1.3319867848346701E+17</v>
      </c>
      <c r="E330" s="4">
        <v>44960.470462962963</v>
      </c>
      <c r="F330" s="3" t="s">
        <v>10</v>
      </c>
      <c r="G330" s="3">
        <v>1</v>
      </c>
      <c r="H330" s="3" t="s">
        <v>15</v>
      </c>
      <c r="I330" s="4">
        <v>44960.470462962963</v>
      </c>
      <c r="J330" s="3" t="str">
        <f t="shared" si="30"/>
        <v>运行</v>
      </c>
      <c r="K330" s="3" t="str">
        <f t="shared" si="31"/>
        <v/>
      </c>
      <c r="L330" t="str">
        <f t="shared" si="32"/>
        <v>结束</v>
      </c>
      <c r="M330" s="5">
        <f t="shared" si="33"/>
        <v>0</v>
      </c>
      <c r="N330" s="3">
        <f t="shared" si="34"/>
        <v>5</v>
      </c>
    </row>
    <row r="331" spans="1:14">
      <c r="A331" s="3">
        <v>97994559</v>
      </c>
      <c r="B331" s="3" t="s">
        <v>8</v>
      </c>
      <c r="C331" s="3" t="s">
        <v>9</v>
      </c>
      <c r="D331" s="3">
        <v>1.3319868524875101E+17</v>
      </c>
      <c r="E331" s="4">
        <v>44960.47828703704</v>
      </c>
      <c r="F331" s="3" t="s">
        <v>10</v>
      </c>
      <c r="G331" s="3">
        <v>1</v>
      </c>
      <c r="H331" s="3" t="s">
        <v>15</v>
      </c>
      <c r="I331" s="4">
        <v>44960.47828703704</v>
      </c>
      <c r="J331" s="3" t="str">
        <f t="shared" si="30"/>
        <v>运行</v>
      </c>
      <c r="K331" s="3" t="str">
        <f t="shared" si="31"/>
        <v/>
      </c>
      <c r="L331" t="str">
        <f t="shared" si="32"/>
        <v>结束</v>
      </c>
      <c r="M331" s="5">
        <f t="shared" si="33"/>
        <v>0</v>
      </c>
      <c r="N331" s="3">
        <f t="shared" si="34"/>
        <v>5</v>
      </c>
    </row>
    <row r="332" spans="1:14">
      <c r="A332" s="3">
        <v>97995993</v>
      </c>
      <c r="B332" s="3" t="s">
        <v>8</v>
      </c>
      <c r="C332" s="3" t="s">
        <v>9</v>
      </c>
      <c r="D332" s="3">
        <v>1.33198692008622E+17</v>
      </c>
      <c r="E332" s="4">
        <v>44960.486111111109</v>
      </c>
      <c r="F332" s="3" t="s">
        <v>10</v>
      </c>
      <c r="G332" s="3">
        <v>1</v>
      </c>
      <c r="H332" s="3" t="s">
        <v>15</v>
      </c>
      <c r="I332" s="4">
        <v>44960.486111111109</v>
      </c>
      <c r="J332" s="3" t="str">
        <f t="shared" si="30"/>
        <v>运行</v>
      </c>
      <c r="K332" s="3" t="str">
        <f t="shared" si="31"/>
        <v/>
      </c>
      <c r="L332" t="str">
        <f t="shared" si="32"/>
        <v>结束</v>
      </c>
      <c r="M332" s="5">
        <f t="shared" si="33"/>
        <v>0</v>
      </c>
      <c r="N332" s="3">
        <f t="shared" si="34"/>
        <v>5</v>
      </c>
    </row>
    <row r="333" spans="1:14">
      <c r="A333" s="3">
        <v>97997996</v>
      </c>
      <c r="B333" s="3" t="s">
        <v>8</v>
      </c>
      <c r="C333" s="3" t="s">
        <v>9</v>
      </c>
      <c r="D333" s="3">
        <v>1.3319869876260301E+17</v>
      </c>
      <c r="E333" s="4">
        <v>44960.493935185186</v>
      </c>
      <c r="F333" s="3" t="s">
        <v>10</v>
      </c>
      <c r="G333" s="3">
        <v>1</v>
      </c>
      <c r="H333" s="3" t="s">
        <v>15</v>
      </c>
      <c r="I333" s="4">
        <v>44960.493935185186</v>
      </c>
      <c r="J333" s="3" t="str">
        <f t="shared" si="30"/>
        <v>运行</v>
      </c>
      <c r="K333" s="3" t="str">
        <f t="shared" si="31"/>
        <v/>
      </c>
      <c r="L333" t="str">
        <f t="shared" si="32"/>
        <v>结束</v>
      </c>
      <c r="M333" s="5">
        <f t="shared" si="33"/>
        <v>0</v>
      </c>
      <c r="N333" s="3">
        <f t="shared" si="34"/>
        <v>5</v>
      </c>
    </row>
    <row r="334" spans="1:14">
      <c r="A334" s="3">
        <v>98000442</v>
      </c>
      <c r="B334" s="3" t="s">
        <v>8</v>
      </c>
      <c r="C334" s="3" t="s">
        <v>9</v>
      </c>
      <c r="D334" s="3">
        <v>1.3319870551885101E+17</v>
      </c>
      <c r="E334" s="4">
        <v>44960.501747685186</v>
      </c>
      <c r="F334" s="3" t="s">
        <v>10</v>
      </c>
      <c r="G334" s="3">
        <v>1</v>
      </c>
      <c r="H334" s="3" t="s">
        <v>15</v>
      </c>
      <c r="I334" s="4">
        <v>44960.501747685186</v>
      </c>
      <c r="J334" s="3" t="str">
        <f t="shared" si="30"/>
        <v>运行</v>
      </c>
      <c r="K334" s="3" t="str">
        <f t="shared" si="31"/>
        <v/>
      </c>
      <c r="L334" t="str">
        <f t="shared" si="32"/>
        <v>结束</v>
      </c>
      <c r="M334" s="5">
        <f t="shared" si="33"/>
        <v>0</v>
      </c>
      <c r="N334" s="3">
        <f t="shared" si="34"/>
        <v>5</v>
      </c>
    </row>
    <row r="335" spans="1:14">
      <c r="A335" s="3">
        <v>98000956</v>
      </c>
      <c r="B335" s="3" t="s">
        <v>8</v>
      </c>
      <c r="C335" s="3" t="s">
        <v>9</v>
      </c>
      <c r="D335" s="3">
        <v>1.3319870744608E+17</v>
      </c>
      <c r="E335" s="4">
        <v>44960.503981481481</v>
      </c>
      <c r="F335" s="3" t="s">
        <v>10</v>
      </c>
      <c r="G335" s="3">
        <v>60030922003</v>
      </c>
      <c r="H335" s="3" t="s">
        <v>26</v>
      </c>
      <c r="I335" s="4">
        <v>44960.503981481481</v>
      </c>
      <c r="J335" s="3" t="str">
        <f t="shared" si="30"/>
        <v>提醒</v>
      </c>
      <c r="K335" s="3" t="str">
        <f t="shared" si="31"/>
        <v>开始</v>
      </c>
      <c r="L335" t="str">
        <f t="shared" si="32"/>
        <v/>
      </c>
      <c r="M335" s="5">
        <f t="shared" si="33"/>
        <v>2.5833333295304328</v>
      </c>
      <c r="N335" s="3">
        <f t="shared" si="34"/>
        <v>5</v>
      </c>
    </row>
    <row r="336" spans="1:14">
      <c r="A336" s="3">
        <v>98001284</v>
      </c>
      <c r="B336" s="3" t="s">
        <v>8</v>
      </c>
      <c r="C336" s="3" t="s">
        <v>9</v>
      </c>
      <c r="D336" s="3">
        <v>1.33198708996958E+17</v>
      </c>
      <c r="E336" s="4">
        <v>44960.50577546296</v>
      </c>
      <c r="F336" s="3" t="s">
        <v>10</v>
      </c>
      <c r="G336" s="3">
        <v>1</v>
      </c>
      <c r="H336" s="3" t="s">
        <v>15</v>
      </c>
      <c r="I336" s="4">
        <v>44960.50577546296</v>
      </c>
      <c r="J336" s="3" t="str">
        <f t="shared" ref="J336:J351" si="35">RIGHT(H336,2)</f>
        <v>运行</v>
      </c>
      <c r="K336" s="3" t="str">
        <f t="shared" si="31"/>
        <v/>
      </c>
      <c r="L336" t="str">
        <f t="shared" si="32"/>
        <v>结束</v>
      </c>
      <c r="M336" s="5">
        <f t="shared" si="33"/>
        <v>0</v>
      </c>
      <c r="N336" s="3">
        <f t="shared" si="34"/>
        <v>5</v>
      </c>
    </row>
    <row r="337" spans="1:14">
      <c r="A337" s="3">
        <v>98002431</v>
      </c>
      <c r="B337" s="3" t="s">
        <v>8</v>
      </c>
      <c r="C337" s="3" t="s">
        <v>9</v>
      </c>
      <c r="D337" s="3">
        <v>1.3319871254509E+17</v>
      </c>
      <c r="E337" s="4">
        <v>44960.509884259256</v>
      </c>
      <c r="F337" s="3" t="s">
        <v>10</v>
      </c>
      <c r="G337" s="3">
        <v>60070922002</v>
      </c>
      <c r="H337" s="3" t="s">
        <v>11</v>
      </c>
      <c r="I337" s="4">
        <v>44960.509884259256</v>
      </c>
      <c r="J337" s="3" t="str">
        <f t="shared" si="35"/>
        <v>报警</v>
      </c>
      <c r="K337" s="3" t="str">
        <f t="shared" si="31"/>
        <v>开始</v>
      </c>
      <c r="L337" t="str">
        <f t="shared" si="32"/>
        <v/>
      </c>
      <c r="M337" s="5">
        <f t="shared" si="33"/>
        <v>0.21666667540557683</v>
      </c>
      <c r="N337" s="3">
        <f t="shared" si="34"/>
        <v>5</v>
      </c>
    </row>
    <row r="338" spans="1:14">
      <c r="A338" s="3">
        <v>98002464</v>
      </c>
      <c r="B338" s="3" t="s">
        <v>8</v>
      </c>
      <c r="C338" s="3" t="s">
        <v>9</v>
      </c>
      <c r="D338" s="3">
        <v>1.33198712675682E+17</v>
      </c>
      <c r="E338" s="4">
        <v>44960.510034722225</v>
      </c>
      <c r="F338" s="3" t="s">
        <v>10</v>
      </c>
      <c r="G338" s="3">
        <v>1</v>
      </c>
      <c r="H338" s="3" t="s">
        <v>15</v>
      </c>
      <c r="I338" s="4">
        <v>44960.510034722225</v>
      </c>
      <c r="J338" s="3" t="str">
        <f t="shared" si="35"/>
        <v>运行</v>
      </c>
      <c r="K338" s="3" t="str">
        <f t="shared" si="31"/>
        <v/>
      </c>
      <c r="L338" t="str">
        <f t="shared" si="32"/>
        <v>结束</v>
      </c>
      <c r="M338" s="5">
        <f t="shared" si="33"/>
        <v>0</v>
      </c>
      <c r="N338" s="3">
        <f t="shared" si="34"/>
        <v>5</v>
      </c>
    </row>
    <row r="339" spans="1:14">
      <c r="A339" s="3">
        <v>98003585</v>
      </c>
      <c r="B339" s="3" t="s">
        <v>8</v>
      </c>
      <c r="C339" s="3" t="s">
        <v>9</v>
      </c>
      <c r="D339" s="3">
        <v>1.33198716791378E+17</v>
      </c>
      <c r="E339" s="4">
        <v>44960.514803240738</v>
      </c>
      <c r="F339" s="3" t="s">
        <v>10</v>
      </c>
      <c r="G339" s="3">
        <v>60030922003</v>
      </c>
      <c r="H339" s="3" t="s">
        <v>26</v>
      </c>
      <c r="I339" s="4">
        <v>44960.514803240738</v>
      </c>
      <c r="J339" s="3" t="str">
        <f t="shared" si="35"/>
        <v>提醒</v>
      </c>
      <c r="K339" s="3" t="str">
        <f t="shared" si="31"/>
        <v>开始</v>
      </c>
      <c r="L339" t="str">
        <f t="shared" si="32"/>
        <v/>
      </c>
      <c r="M339" s="5">
        <f t="shared" si="33"/>
        <v>5.0000001210719347E-2</v>
      </c>
      <c r="N339" s="3">
        <f t="shared" si="34"/>
        <v>5</v>
      </c>
    </row>
    <row r="340" spans="1:14">
      <c r="A340" s="3">
        <v>98003599</v>
      </c>
      <c r="B340" s="3" t="s">
        <v>8</v>
      </c>
      <c r="C340" s="3" t="s">
        <v>9</v>
      </c>
      <c r="D340" s="3">
        <v>1.3319871682457E+17</v>
      </c>
      <c r="E340" s="4">
        <v>44960.514837962961</v>
      </c>
      <c r="F340" s="3" t="s">
        <v>10</v>
      </c>
      <c r="G340" s="3">
        <v>1</v>
      </c>
      <c r="H340" s="3" t="s">
        <v>15</v>
      </c>
      <c r="I340" s="4">
        <v>44960.514837962961</v>
      </c>
      <c r="J340" s="3" t="str">
        <f t="shared" si="35"/>
        <v>运行</v>
      </c>
      <c r="K340" s="3" t="str">
        <f t="shared" si="31"/>
        <v/>
      </c>
      <c r="L340" t="str">
        <f t="shared" si="32"/>
        <v>结束</v>
      </c>
      <c r="M340" s="5">
        <f t="shared" si="33"/>
        <v>0</v>
      </c>
      <c r="N340" s="3">
        <f t="shared" si="34"/>
        <v>5</v>
      </c>
    </row>
    <row r="341" spans="1:14">
      <c r="A341" s="3">
        <v>98004579</v>
      </c>
      <c r="B341" s="3" t="s">
        <v>8</v>
      </c>
      <c r="C341" s="3" t="s">
        <v>9</v>
      </c>
      <c r="D341" s="3">
        <v>1.33198720720058E+17</v>
      </c>
      <c r="E341" s="4">
        <v>44960.51935185185</v>
      </c>
      <c r="F341" s="3" t="s">
        <v>10</v>
      </c>
      <c r="G341" s="3">
        <v>60070922002</v>
      </c>
      <c r="H341" s="3" t="s">
        <v>11</v>
      </c>
      <c r="I341" s="4">
        <v>44960.51935185185</v>
      </c>
      <c r="J341" s="3" t="str">
        <f t="shared" si="35"/>
        <v>报警</v>
      </c>
      <c r="K341" s="3" t="str">
        <f t="shared" si="31"/>
        <v>开始</v>
      </c>
      <c r="L341" t="str">
        <f t="shared" si="32"/>
        <v/>
      </c>
      <c r="M341" s="5">
        <f t="shared" si="33"/>
        <v>0.15000000363215804</v>
      </c>
      <c r="N341" s="3">
        <f t="shared" si="34"/>
        <v>5</v>
      </c>
    </row>
    <row r="342" spans="1:14">
      <c r="A342" s="3">
        <v>98004609</v>
      </c>
      <c r="B342" s="3" t="s">
        <v>8</v>
      </c>
      <c r="C342" s="3" t="s">
        <v>9</v>
      </c>
      <c r="D342" s="3">
        <v>1.33198720815692E+17</v>
      </c>
      <c r="E342" s="4">
        <v>44960.519456018519</v>
      </c>
      <c r="F342" s="3" t="s">
        <v>10</v>
      </c>
      <c r="G342" s="3">
        <v>1</v>
      </c>
      <c r="H342" s="3" t="s">
        <v>15</v>
      </c>
      <c r="I342" s="4">
        <v>44960.519456018519</v>
      </c>
      <c r="J342" s="3" t="str">
        <f t="shared" si="35"/>
        <v>运行</v>
      </c>
      <c r="K342" s="3" t="str">
        <f t="shared" si="31"/>
        <v/>
      </c>
      <c r="L342" t="str">
        <f t="shared" si="32"/>
        <v>结束</v>
      </c>
      <c r="M342" s="5">
        <f t="shared" si="33"/>
        <v>0</v>
      </c>
      <c r="N342" s="3">
        <f t="shared" si="34"/>
        <v>5</v>
      </c>
    </row>
    <row r="343" spans="1:14">
      <c r="A343" s="3">
        <v>98005524</v>
      </c>
      <c r="B343" s="3" t="s">
        <v>8</v>
      </c>
      <c r="C343" s="3" t="s">
        <v>9</v>
      </c>
      <c r="D343" s="3">
        <v>1.33198724462238E+17</v>
      </c>
      <c r="E343" s="4">
        <v>44960.523680555554</v>
      </c>
      <c r="F343" s="3" t="s">
        <v>10</v>
      </c>
      <c r="G343" s="3">
        <v>60070922002</v>
      </c>
      <c r="H343" s="3" t="s">
        <v>11</v>
      </c>
      <c r="I343" s="4">
        <v>44960.523680555554</v>
      </c>
      <c r="J343" s="3" t="str">
        <f t="shared" si="35"/>
        <v>报警</v>
      </c>
      <c r="K343" s="3" t="str">
        <f t="shared" si="31"/>
        <v>开始</v>
      </c>
      <c r="L343" t="str">
        <f t="shared" si="32"/>
        <v/>
      </c>
      <c r="M343" s="5">
        <f t="shared" si="33"/>
        <v>0.2333333354908973</v>
      </c>
      <c r="N343" s="3">
        <f t="shared" si="34"/>
        <v>5</v>
      </c>
    </row>
    <row r="344" spans="1:14">
      <c r="A344" s="3">
        <v>98005561</v>
      </c>
      <c r="B344" s="3" t="s">
        <v>8</v>
      </c>
      <c r="C344" s="3" t="s">
        <v>9</v>
      </c>
      <c r="D344" s="3">
        <v>1.3319872460483699E+17</v>
      </c>
      <c r="E344" s="4">
        <v>44960.523842592593</v>
      </c>
      <c r="F344" s="3" t="s">
        <v>10</v>
      </c>
      <c r="G344" s="3">
        <v>1</v>
      </c>
      <c r="H344" s="3" t="s">
        <v>15</v>
      </c>
      <c r="I344" s="4">
        <v>44960.523842592593</v>
      </c>
      <c r="J344" s="3" t="str">
        <f t="shared" si="35"/>
        <v>运行</v>
      </c>
      <c r="K344" s="3" t="str">
        <f t="shared" si="31"/>
        <v/>
      </c>
      <c r="L344" t="str">
        <f t="shared" si="32"/>
        <v>结束</v>
      </c>
      <c r="M344" s="5">
        <f t="shared" si="33"/>
        <v>0</v>
      </c>
      <c r="N344" s="3">
        <f t="shared" si="34"/>
        <v>5</v>
      </c>
    </row>
    <row r="345" spans="1:14">
      <c r="A345" s="3">
        <v>98005997</v>
      </c>
      <c r="B345" s="3" t="s">
        <v>8</v>
      </c>
      <c r="C345" s="3" t="s">
        <v>9</v>
      </c>
      <c r="D345" s="3">
        <v>1.3319872648040899E+17</v>
      </c>
      <c r="E345" s="4">
        <v>44960.526018518518</v>
      </c>
      <c r="F345" s="3" t="s">
        <v>10</v>
      </c>
      <c r="G345" s="3">
        <v>3</v>
      </c>
      <c r="H345" s="3" t="s">
        <v>14</v>
      </c>
      <c r="I345" s="4">
        <v>44960.526018518518</v>
      </c>
      <c r="J345" s="3" t="str">
        <f t="shared" si="35"/>
        <v>改！</v>
      </c>
      <c r="K345" s="3" t="str">
        <f t="shared" si="31"/>
        <v>开始</v>
      </c>
      <c r="L345" t="str">
        <f t="shared" si="32"/>
        <v/>
      </c>
      <c r="M345" s="5">
        <f t="shared" si="33"/>
        <v>8.1333333381917328</v>
      </c>
      <c r="N345" s="3">
        <f t="shared" si="34"/>
        <v>5</v>
      </c>
    </row>
    <row r="346" spans="1:14">
      <c r="A346" s="3">
        <v>98007117</v>
      </c>
      <c r="B346" s="3" t="s">
        <v>8</v>
      </c>
      <c r="C346" s="3" t="s">
        <v>9</v>
      </c>
      <c r="D346" s="3">
        <v>1.33198731365286E+17</v>
      </c>
      <c r="E346" s="4">
        <v>44960.531666666669</v>
      </c>
      <c r="F346" s="3" t="s">
        <v>10</v>
      </c>
      <c r="G346" s="3">
        <v>1</v>
      </c>
      <c r="H346" s="3" t="s">
        <v>15</v>
      </c>
      <c r="I346" s="4">
        <v>44960.531666666669</v>
      </c>
      <c r="J346" s="3" t="str">
        <f t="shared" si="35"/>
        <v>运行</v>
      </c>
      <c r="K346" s="3" t="str">
        <f t="shared" si="31"/>
        <v/>
      </c>
      <c r="L346" t="str">
        <f t="shared" si="32"/>
        <v>结束</v>
      </c>
      <c r="M346" s="5">
        <f t="shared" si="33"/>
        <v>0</v>
      </c>
      <c r="N346" s="3">
        <f t="shared" si="34"/>
        <v>5</v>
      </c>
    </row>
    <row r="347" spans="1:14">
      <c r="A347" s="3">
        <v>98007518</v>
      </c>
      <c r="B347" s="3" t="s">
        <v>8</v>
      </c>
      <c r="C347" s="3" t="s">
        <v>16</v>
      </c>
      <c r="D347" s="3">
        <v>1.33198733308188E+17</v>
      </c>
      <c r="E347" s="4">
        <v>44960.533912037034</v>
      </c>
      <c r="F347" s="3" t="s">
        <v>10</v>
      </c>
      <c r="G347" s="3">
        <v>60070922002</v>
      </c>
      <c r="H347" s="3" t="s">
        <v>11</v>
      </c>
      <c r="I347" s="4">
        <v>44960.533912037034</v>
      </c>
      <c r="J347" s="3" t="str">
        <f t="shared" si="35"/>
        <v>报警</v>
      </c>
      <c r="K347" s="3" t="str">
        <f t="shared" si="31"/>
        <v>开始</v>
      </c>
      <c r="L347" t="str">
        <f t="shared" si="32"/>
        <v/>
      </c>
      <c r="M347" s="5">
        <f t="shared" si="33"/>
        <v>8.0333333357702941</v>
      </c>
      <c r="N347" s="3">
        <f t="shared" si="34"/>
        <v>5</v>
      </c>
    </row>
    <row r="348" spans="1:14">
      <c r="A348" s="3">
        <v>98008502</v>
      </c>
      <c r="B348" s="3" t="s">
        <v>8</v>
      </c>
      <c r="C348" s="3" t="s">
        <v>9</v>
      </c>
      <c r="D348" s="3">
        <v>1.3319873812349699E+17</v>
      </c>
      <c r="E348" s="4">
        <v>44960.539490740739</v>
      </c>
      <c r="F348" s="3" t="s">
        <v>10</v>
      </c>
      <c r="G348" s="3">
        <v>1</v>
      </c>
      <c r="H348" s="3" t="s">
        <v>15</v>
      </c>
      <c r="I348" s="4">
        <v>44960.539490740739</v>
      </c>
      <c r="J348" s="3" t="str">
        <f t="shared" si="35"/>
        <v>运行</v>
      </c>
      <c r="K348" s="3" t="str">
        <f t="shared" si="31"/>
        <v/>
      </c>
      <c r="L348" t="str">
        <f t="shared" si="32"/>
        <v>结束</v>
      </c>
      <c r="M348" s="5">
        <f t="shared" si="33"/>
        <v>0</v>
      </c>
      <c r="N348" s="3">
        <f t="shared" si="34"/>
        <v>5</v>
      </c>
    </row>
    <row r="349" spans="1:14">
      <c r="A349" s="3">
        <v>98008512</v>
      </c>
      <c r="B349" s="3" t="s">
        <v>8</v>
      </c>
      <c r="C349" s="3" t="s">
        <v>16</v>
      </c>
      <c r="D349" s="3">
        <v>1.33198738186604E+17</v>
      </c>
      <c r="E349" s="4">
        <v>44960.539560185185</v>
      </c>
      <c r="F349" s="3" t="s">
        <v>10</v>
      </c>
      <c r="G349" s="3">
        <v>3</v>
      </c>
      <c r="H349" s="3" t="s">
        <v>14</v>
      </c>
      <c r="I349" s="4">
        <v>44960.539560185185</v>
      </c>
      <c r="J349" s="3" t="str">
        <f t="shared" si="35"/>
        <v>改！</v>
      </c>
      <c r="K349" s="3" t="str">
        <f t="shared" si="31"/>
        <v>开始</v>
      </c>
      <c r="L349" t="str">
        <f t="shared" si="32"/>
        <v/>
      </c>
      <c r="M349" s="5">
        <f t="shared" si="33"/>
        <v>8.916666666045785</v>
      </c>
      <c r="N349" s="3">
        <f t="shared" si="34"/>
        <v>5</v>
      </c>
    </row>
    <row r="350" spans="1:14">
      <c r="A350" s="3">
        <v>98009481</v>
      </c>
      <c r="B350" s="3" t="s">
        <v>8</v>
      </c>
      <c r="C350" s="3" t="s">
        <v>9</v>
      </c>
      <c r="D350" s="3">
        <v>1.3319874353800499E+17</v>
      </c>
      <c r="E350" s="4">
        <v>44960.545752314814</v>
      </c>
      <c r="F350" s="3" t="s">
        <v>10</v>
      </c>
      <c r="G350" s="3">
        <v>1</v>
      </c>
      <c r="H350" s="3" t="s">
        <v>15</v>
      </c>
      <c r="I350" s="4">
        <v>44960.545752314814</v>
      </c>
      <c r="J350" s="3" t="str">
        <f t="shared" si="35"/>
        <v>运行</v>
      </c>
      <c r="K350" s="3" t="str">
        <f t="shared" si="31"/>
        <v/>
      </c>
      <c r="L350" t="str">
        <f t="shared" si="32"/>
        <v>结束</v>
      </c>
      <c r="M350" s="5">
        <f t="shared" si="33"/>
        <v>0</v>
      </c>
      <c r="N350" s="3">
        <f t="shared" si="34"/>
        <v>5</v>
      </c>
    </row>
    <row r="351" spans="1:14">
      <c r="A351" s="3">
        <v>98009567</v>
      </c>
      <c r="B351" s="3" t="s">
        <v>8</v>
      </c>
      <c r="C351" s="3" t="s">
        <v>16</v>
      </c>
      <c r="D351" s="3">
        <v>1.3319874401481101E+17</v>
      </c>
      <c r="E351" s="4">
        <v>44960.546307870369</v>
      </c>
      <c r="F351" s="3" t="s">
        <v>10</v>
      </c>
      <c r="G351" s="3">
        <v>3</v>
      </c>
      <c r="H351" s="3" t="s">
        <v>14</v>
      </c>
      <c r="I351" s="4">
        <v>44960.546307870369</v>
      </c>
      <c r="J351" s="3" t="str">
        <f t="shared" si="35"/>
        <v>改！</v>
      </c>
      <c r="K351" s="3" t="str">
        <f t="shared" si="31"/>
        <v>开始</v>
      </c>
      <c r="L351" t="str">
        <f t="shared" si="32"/>
        <v/>
      </c>
      <c r="M351" s="5">
        <f t="shared" si="33"/>
        <v>10.466666672145948</v>
      </c>
      <c r="N351" s="3">
        <f t="shared" si="34"/>
        <v>5</v>
      </c>
    </row>
    <row r="352" spans="1:14">
      <c r="A352" s="3">
        <v>98010915</v>
      </c>
      <c r="B352" s="3" t="s">
        <v>8</v>
      </c>
      <c r="C352" s="3" t="s">
        <v>9</v>
      </c>
      <c r="D352" s="3">
        <v>1.3319875029639901E+17</v>
      </c>
      <c r="E352" s="4">
        <v>44960.553576388891</v>
      </c>
      <c r="F352" s="3" t="s">
        <v>10</v>
      </c>
      <c r="G352" s="3">
        <v>1</v>
      </c>
      <c r="H352" s="3" t="s">
        <v>15</v>
      </c>
      <c r="I352" s="4">
        <v>44960.553576388891</v>
      </c>
      <c r="J352" s="3" t="str">
        <f t="shared" ref="J352:J363" si="36">RIGHT(H352,2)</f>
        <v>运行</v>
      </c>
      <c r="K352" s="3" t="str">
        <f t="shared" si="31"/>
        <v/>
      </c>
      <c r="L352" t="str">
        <f t="shared" si="32"/>
        <v>结束</v>
      </c>
      <c r="M352" s="5">
        <f t="shared" si="33"/>
        <v>0</v>
      </c>
      <c r="N352" s="3">
        <f t="shared" si="34"/>
        <v>5</v>
      </c>
    </row>
    <row r="353" spans="1:14">
      <c r="A353" s="3">
        <v>98011014</v>
      </c>
      <c r="B353" s="3" t="s">
        <v>8</v>
      </c>
      <c r="C353" s="3" t="s">
        <v>9</v>
      </c>
      <c r="D353" s="3">
        <v>1.3319875082738E+17</v>
      </c>
      <c r="E353" s="4">
        <v>44960.554189814815</v>
      </c>
      <c r="F353" s="3" t="s">
        <v>10</v>
      </c>
      <c r="G353" s="3">
        <v>50010922020</v>
      </c>
      <c r="H353" s="3" t="s">
        <v>28</v>
      </c>
      <c r="I353" s="4">
        <v>44960.554189814815</v>
      </c>
      <c r="J353" s="3" t="str">
        <f t="shared" si="36"/>
        <v>报警</v>
      </c>
      <c r="K353" s="3" t="str">
        <f t="shared" si="31"/>
        <v>开始</v>
      </c>
      <c r="L353" t="str">
        <f t="shared" si="32"/>
        <v/>
      </c>
      <c r="M353" s="5">
        <f t="shared" si="33"/>
        <v>0.16666666371747851</v>
      </c>
      <c r="N353" s="3">
        <f t="shared" si="34"/>
        <v>5</v>
      </c>
    </row>
    <row r="354" spans="1:14">
      <c r="A354" s="3">
        <v>98011036</v>
      </c>
      <c r="B354" s="3" t="s">
        <v>8</v>
      </c>
      <c r="C354" s="3" t="s">
        <v>9</v>
      </c>
      <c r="D354" s="3">
        <v>1.33198750929398E+17</v>
      </c>
      <c r="E354" s="4">
        <v>44960.554305555554</v>
      </c>
      <c r="F354" s="3" t="s">
        <v>10</v>
      </c>
      <c r="G354" s="3">
        <v>1</v>
      </c>
      <c r="H354" s="3" t="s">
        <v>15</v>
      </c>
      <c r="I354" s="4">
        <v>44960.554305555554</v>
      </c>
      <c r="J354" s="3" t="str">
        <f t="shared" si="36"/>
        <v>运行</v>
      </c>
      <c r="K354" s="3" t="str">
        <f t="shared" si="31"/>
        <v/>
      </c>
      <c r="L354" t="str">
        <f t="shared" si="32"/>
        <v>结束</v>
      </c>
      <c r="M354" s="5">
        <f t="shared" si="33"/>
        <v>0</v>
      </c>
      <c r="N354" s="3">
        <f t="shared" si="34"/>
        <v>5</v>
      </c>
    </row>
    <row r="355" spans="1:14">
      <c r="A355" s="3">
        <v>98011045</v>
      </c>
      <c r="B355" s="3" t="s">
        <v>8</v>
      </c>
      <c r="C355" s="3" t="s">
        <v>9</v>
      </c>
      <c r="D355" s="3">
        <v>1.3319875098436099E+17</v>
      </c>
      <c r="E355" s="4">
        <v>44960.554375</v>
      </c>
      <c r="F355" s="3" t="s">
        <v>10</v>
      </c>
      <c r="G355" s="3">
        <v>60070922002</v>
      </c>
      <c r="H355" s="3" t="s">
        <v>11</v>
      </c>
      <c r="I355" s="4">
        <v>44960.554375</v>
      </c>
      <c r="J355" s="3" t="str">
        <f t="shared" si="36"/>
        <v>报警</v>
      </c>
      <c r="K355" s="3" t="str">
        <f t="shared" si="31"/>
        <v>开始</v>
      </c>
      <c r="L355" t="str">
        <f t="shared" si="32"/>
        <v/>
      </c>
      <c r="M355" s="5">
        <f t="shared" si="33"/>
        <v>0.16666666371747851</v>
      </c>
      <c r="N355" s="3">
        <f t="shared" si="34"/>
        <v>5</v>
      </c>
    </row>
    <row r="356" spans="1:14">
      <c r="A356" s="3">
        <v>98011064</v>
      </c>
      <c r="B356" s="3" t="s">
        <v>8</v>
      </c>
      <c r="C356" s="3" t="s">
        <v>9</v>
      </c>
      <c r="D356" s="3">
        <v>1.3319875108585E+17</v>
      </c>
      <c r="E356" s="4">
        <v>44960.554490740738</v>
      </c>
      <c r="F356" s="3" t="s">
        <v>10</v>
      </c>
      <c r="G356" s="3">
        <v>1</v>
      </c>
      <c r="H356" s="3" t="s">
        <v>15</v>
      </c>
      <c r="I356" s="4">
        <v>44960.554490740738</v>
      </c>
      <c r="J356" s="3" t="str">
        <f t="shared" si="36"/>
        <v>运行</v>
      </c>
      <c r="K356" s="3" t="str">
        <f t="shared" si="31"/>
        <v/>
      </c>
      <c r="L356" t="str">
        <f t="shared" si="32"/>
        <v>结束</v>
      </c>
      <c r="M356" s="5">
        <f t="shared" si="33"/>
        <v>0</v>
      </c>
      <c r="N356" s="3">
        <f t="shared" si="34"/>
        <v>5</v>
      </c>
    </row>
    <row r="357" spans="1:14">
      <c r="A357" s="3">
        <v>98011084</v>
      </c>
      <c r="B357" s="3" t="s">
        <v>8</v>
      </c>
      <c r="C357" s="3" t="s">
        <v>16</v>
      </c>
      <c r="D357" s="3">
        <v>1.3319875118621901E+17</v>
      </c>
      <c r="E357" s="4">
        <v>44960.554606481484</v>
      </c>
      <c r="F357" s="3" t="s">
        <v>10</v>
      </c>
      <c r="G357" s="3">
        <v>3</v>
      </c>
      <c r="H357" s="3" t="s">
        <v>14</v>
      </c>
      <c r="I357" s="4">
        <v>44960.554606481484</v>
      </c>
      <c r="J357" s="3" t="str">
        <f t="shared" si="36"/>
        <v>改！</v>
      </c>
      <c r="K357" s="3" t="str">
        <f t="shared" si="31"/>
        <v>开始</v>
      </c>
      <c r="L357" t="str">
        <f t="shared" si="32"/>
        <v/>
      </c>
      <c r="M357" s="5">
        <f t="shared" si="33"/>
        <v>4.5999999961350113</v>
      </c>
      <c r="N357" s="3">
        <f t="shared" si="34"/>
        <v>5</v>
      </c>
    </row>
    <row r="358" spans="1:14">
      <c r="A358" s="3">
        <v>98011695</v>
      </c>
      <c r="B358" s="3" t="s">
        <v>8</v>
      </c>
      <c r="C358" s="3" t="s">
        <v>9</v>
      </c>
      <c r="D358" s="3">
        <v>1.33198753947144E+17</v>
      </c>
      <c r="E358" s="4">
        <v>44960.557800925926</v>
      </c>
      <c r="F358" s="3" t="s">
        <v>10</v>
      </c>
      <c r="G358" s="3">
        <v>1</v>
      </c>
      <c r="H358" s="3" t="s">
        <v>15</v>
      </c>
      <c r="I358" s="4">
        <v>44960.557800925926</v>
      </c>
      <c r="J358" s="3" t="str">
        <f t="shared" si="36"/>
        <v>运行</v>
      </c>
      <c r="K358" s="3" t="str">
        <f t="shared" si="31"/>
        <v/>
      </c>
      <c r="L358" t="str">
        <f t="shared" si="32"/>
        <v>结束</v>
      </c>
      <c r="M358" s="5">
        <f t="shared" si="33"/>
        <v>0</v>
      </c>
      <c r="N358" s="3">
        <f t="shared" si="34"/>
        <v>5</v>
      </c>
    </row>
    <row r="359" spans="1:14">
      <c r="A359" s="3">
        <v>98011734</v>
      </c>
      <c r="B359" s="3" t="s">
        <v>8</v>
      </c>
      <c r="C359" s="3" t="s">
        <v>16</v>
      </c>
      <c r="D359" s="3">
        <v>1.3319875413422899E+17</v>
      </c>
      <c r="E359" s="4">
        <v>44960.558020833334</v>
      </c>
      <c r="F359" s="3" t="s">
        <v>10</v>
      </c>
      <c r="G359" s="3">
        <v>3</v>
      </c>
      <c r="H359" s="3" t="s">
        <v>14</v>
      </c>
      <c r="I359" s="4">
        <v>44960.558020833334</v>
      </c>
      <c r="J359" s="3" t="str">
        <f t="shared" si="36"/>
        <v>改！</v>
      </c>
      <c r="K359" s="3" t="str">
        <f t="shared" si="31"/>
        <v>开始</v>
      </c>
      <c r="L359" t="str">
        <f t="shared" si="32"/>
        <v/>
      </c>
      <c r="M359" s="5">
        <f t="shared" si="33"/>
        <v>0.98333333269692957</v>
      </c>
      <c r="N359" s="3">
        <f t="shared" si="34"/>
        <v>5</v>
      </c>
    </row>
    <row r="360" spans="1:14">
      <c r="A360" s="3">
        <v>98011841</v>
      </c>
      <c r="B360" s="3" t="s">
        <v>8</v>
      </c>
      <c r="C360" s="3" t="s">
        <v>9</v>
      </c>
      <c r="D360" s="3">
        <v>1.33198754724786E+17</v>
      </c>
      <c r="E360" s="4">
        <v>44960.558703703704</v>
      </c>
      <c r="F360" s="3" t="s">
        <v>10</v>
      </c>
      <c r="G360" s="3">
        <v>1</v>
      </c>
      <c r="H360" s="3" t="s">
        <v>15</v>
      </c>
      <c r="I360" s="4">
        <v>44960.558703703704</v>
      </c>
      <c r="J360" s="3" t="str">
        <f t="shared" si="36"/>
        <v>运行</v>
      </c>
      <c r="K360" s="3" t="str">
        <f t="shared" si="31"/>
        <v/>
      </c>
      <c r="L360" t="str">
        <f t="shared" si="32"/>
        <v>结束</v>
      </c>
      <c r="M360" s="5">
        <f t="shared" si="33"/>
        <v>0</v>
      </c>
      <c r="N360" s="3">
        <f t="shared" si="34"/>
        <v>5</v>
      </c>
    </row>
    <row r="361" spans="1:14">
      <c r="A361" s="3">
        <v>98011887</v>
      </c>
      <c r="B361" s="3" t="s">
        <v>8</v>
      </c>
      <c r="C361" s="3" t="s">
        <v>9</v>
      </c>
      <c r="D361" s="3">
        <v>1.33198754909244E+17</v>
      </c>
      <c r="E361" s="4">
        <v>44960.558912037035</v>
      </c>
      <c r="F361" s="3" t="s">
        <v>10</v>
      </c>
      <c r="G361" s="3">
        <v>60070922002</v>
      </c>
      <c r="H361" s="3" t="s">
        <v>11</v>
      </c>
      <c r="I361" s="4">
        <v>44960.558912037035</v>
      </c>
      <c r="J361" s="3" t="str">
        <f t="shared" si="36"/>
        <v>报警</v>
      </c>
      <c r="K361" s="3" t="str">
        <f t="shared" si="31"/>
        <v>开始</v>
      </c>
      <c r="L361" t="str">
        <f t="shared" si="32"/>
        <v/>
      </c>
      <c r="M361" s="5">
        <f t="shared" si="33"/>
        <v>0.66666666534729302</v>
      </c>
      <c r="N361" s="3">
        <f t="shared" si="34"/>
        <v>5</v>
      </c>
    </row>
    <row r="362" spans="1:14">
      <c r="A362" s="3">
        <v>98012000</v>
      </c>
      <c r="B362" s="3" t="s">
        <v>8</v>
      </c>
      <c r="C362" s="3" t="s">
        <v>9</v>
      </c>
      <c r="D362" s="3">
        <v>1.3319875530836701E+17</v>
      </c>
      <c r="E362" s="4">
        <v>44960.559374999997</v>
      </c>
      <c r="F362" s="3" t="s">
        <v>10</v>
      </c>
      <c r="G362" s="3">
        <v>1</v>
      </c>
      <c r="H362" s="3" t="s">
        <v>15</v>
      </c>
      <c r="I362" s="4">
        <v>44960.559374999997</v>
      </c>
      <c r="J362" s="3" t="str">
        <f t="shared" si="36"/>
        <v>运行</v>
      </c>
      <c r="K362" s="3" t="str">
        <f t="shared" si="31"/>
        <v/>
      </c>
      <c r="L362" t="str">
        <f t="shared" si="32"/>
        <v>结束</v>
      </c>
      <c r="M362" s="5">
        <f t="shared" si="33"/>
        <v>0</v>
      </c>
      <c r="N362" s="3">
        <f t="shared" si="34"/>
        <v>5</v>
      </c>
    </row>
    <row r="363" spans="1:14">
      <c r="A363" s="3">
        <v>98012014</v>
      </c>
      <c r="B363" s="3" t="s">
        <v>8</v>
      </c>
      <c r="C363" s="3" t="s">
        <v>16</v>
      </c>
      <c r="D363" s="3">
        <v>1.3319875538887901E+17</v>
      </c>
      <c r="E363" s="4">
        <v>44960.559467592589</v>
      </c>
      <c r="F363" s="3" t="s">
        <v>10</v>
      </c>
      <c r="G363" s="3">
        <v>3</v>
      </c>
      <c r="H363" s="3" t="s">
        <v>14</v>
      </c>
      <c r="I363" s="4">
        <v>44960.559467592589</v>
      </c>
      <c r="J363" s="3" t="str">
        <f t="shared" si="36"/>
        <v>改！</v>
      </c>
      <c r="K363" s="3" t="str">
        <f t="shared" si="31"/>
        <v>开始</v>
      </c>
      <c r="L363" t="str">
        <f t="shared" si="32"/>
        <v/>
      </c>
      <c r="M363" s="5">
        <f t="shared" si="33"/>
        <v>2.7666666742879897</v>
      </c>
      <c r="N363" s="3">
        <f t="shared" si="34"/>
        <v>5</v>
      </c>
    </row>
    <row r="364" spans="1:14">
      <c r="A364" s="3">
        <v>98012444</v>
      </c>
      <c r="B364" s="3" t="s">
        <v>8</v>
      </c>
      <c r="C364" s="3" t="s">
        <v>9</v>
      </c>
      <c r="D364" s="3">
        <v>1.33198757049684E+17</v>
      </c>
      <c r="E364" s="4">
        <v>44960.561388888891</v>
      </c>
      <c r="F364" s="3" t="s">
        <v>10</v>
      </c>
      <c r="G364" s="3">
        <v>1</v>
      </c>
      <c r="H364" s="3" t="s">
        <v>15</v>
      </c>
      <c r="I364" s="4">
        <v>44960.561388888891</v>
      </c>
      <c r="J364" s="3" t="str">
        <f t="shared" ref="J364:J388" si="37">RIGHT(H364,2)</f>
        <v>运行</v>
      </c>
      <c r="K364" s="3" t="str">
        <f t="shared" si="31"/>
        <v/>
      </c>
      <c r="L364" t="str">
        <f t="shared" si="32"/>
        <v>结束</v>
      </c>
      <c r="M364" s="5">
        <f t="shared" si="33"/>
        <v>0</v>
      </c>
      <c r="N364" s="3">
        <f t="shared" si="34"/>
        <v>5</v>
      </c>
    </row>
    <row r="365" spans="1:14">
      <c r="A365" s="3">
        <v>98012456</v>
      </c>
      <c r="B365" s="3" t="s">
        <v>8</v>
      </c>
      <c r="C365" s="3" t="s">
        <v>9</v>
      </c>
      <c r="D365" s="3">
        <v>1.33198757104288E+17</v>
      </c>
      <c r="E365" s="4">
        <v>44960.56145833333</v>
      </c>
      <c r="F365" s="3" t="s">
        <v>10</v>
      </c>
      <c r="G365" s="3">
        <v>60070922002</v>
      </c>
      <c r="H365" s="3" t="s">
        <v>11</v>
      </c>
      <c r="I365" s="4">
        <v>44960.56145833333</v>
      </c>
      <c r="J365" s="3" t="str">
        <f t="shared" si="37"/>
        <v>报警</v>
      </c>
      <c r="K365" s="3" t="str">
        <f t="shared" si="31"/>
        <v>开始</v>
      </c>
      <c r="L365" t="str">
        <f t="shared" si="32"/>
        <v/>
      </c>
      <c r="M365" s="5">
        <f t="shared" si="33"/>
        <v>0.11666667298413813</v>
      </c>
      <c r="N365" s="3">
        <f t="shared" si="34"/>
        <v>5</v>
      </c>
    </row>
    <row r="366" spans="1:14">
      <c r="A366" s="3">
        <v>98012470</v>
      </c>
      <c r="B366" s="3" t="s">
        <v>8</v>
      </c>
      <c r="C366" s="3" t="s">
        <v>9</v>
      </c>
      <c r="D366" s="3">
        <v>1.33198757173074E+17</v>
      </c>
      <c r="E366" s="4">
        <v>44960.561539351853</v>
      </c>
      <c r="F366" s="3" t="s">
        <v>10</v>
      </c>
      <c r="G366" s="3">
        <v>1</v>
      </c>
      <c r="H366" s="3" t="s">
        <v>15</v>
      </c>
      <c r="I366" s="4">
        <v>44960.561539351853</v>
      </c>
      <c r="J366" s="3" t="str">
        <f t="shared" si="37"/>
        <v>运行</v>
      </c>
      <c r="K366" s="3" t="str">
        <f t="shared" si="31"/>
        <v/>
      </c>
      <c r="L366" t="str">
        <f t="shared" si="32"/>
        <v>结束</v>
      </c>
      <c r="M366" s="5">
        <f t="shared" si="33"/>
        <v>0</v>
      </c>
      <c r="N366" s="3">
        <f t="shared" si="34"/>
        <v>5</v>
      </c>
    </row>
    <row r="367" spans="1:14">
      <c r="A367" s="3">
        <v>98012496</v>
      </c>
      <c r="B367" s="3" t="s">
        <v>8</v>
      </c>
      <c r="C367" s="3" t="s">
        <v>9</v>
      </c>
      <c r="D367" s="3">
        <v>1.33198757261588E+17</v>
      </c>
      <c r="E367" s="4">
        <v>44960.561643518522</v>
      </c>
      <c r="F367" s="3" t="s">
        <v>10</v>
      </c>
      <c r="G367" s="3">
        <v>60070922002</v>
      </c>
      <c r="H367" s="3" t="s">
        <v>11</v>
      </c>
      <c r="I367" s="4">
        <v>44960.561643518522</v>
      </c>
      <c r="J367" s="3" t="str">
        <f t="shared" si="37"/>
        <v>报警</v>
      </c>
      <c r="K367" s="3" t="str">
        <f t="shared" si="31"/>
        <v>开始</v>
      </c>
      <c r="L367" t="str">
        <f t="shared" si="32"/>
        <v/>
      </c>
      <c r="M367" s="5">
        <f t="shared" si="33"/>
        <v>0.11666666250675917</v>
      </c>
      <c r="N367" s="3">
        <f t="shared" si="34"/>
        <v>5</v>
      </c>
    </row>
    <row r="368" spans="1:14">
      <c r="A368" s="3">
        <v>98012516</v>
      </c>
      <c r="B368" s="3" t="s">
        <v>8</v>
      </c>
      <c r="C368" s="3" t="s">
        <v>9</v>
      </c>
      <c r="D368" s="3">
        <v>1.3319875733942E+17</v>
      </c>
      <c r="E368" s="4">
        <v>44960.561724537038</v>
      </c>
      <c r="F368" s="3" t="s">
        <v>10</v>
      </c>
      <c r="G368" s="3">
        <v>1</v>
      </c>
      <c r="H368" s="3" t="s">
        <v>15</v>
      </c>
      <c r="I368" s="4">
        <v>44960.561724537038</v>
      </c>
      <c r="J368" s="3" t="str">
        <f t="shared" si="37"/>
        <v>运行</v>
      </c>
      <c r="K368" s="3" t="str">
        <f t="shared" si="31"/>
        <v/>
      </c>
      <c r="L368" t="str">
        <f t="shared" si="32"/>
        <v>结束</v>
      </c>
      <c r="M368" s="5">
        <f t="shared" si="33"/>
        <v>0</v>
      </c>
      <c r="N368" s="3">
        <f t="shared" si="34"/>
        <v>5</v>
      </c>
    </row>
    <row r="369" spans="1:14">
      <c r="A369" s="3">
        <v>98012658</v>
      </c>
      <c r="B369" s="3" t="s">
        <v>8</v>
      </c>
      <c r="C369" s="3" t="s">
        <v>9</v>
      </c>
      <c r="D369" s="3">
        <v>1.3319875792046701E+17</v>
      </c>
      <c r="E369" s="4">
        <v>44960.562407407408</v>
      </c>
      <c r="F369" s="3" t="s">
        <v>10</v>
      </c>
      <c r="G369" s="3">
        <v>60070922002</v>
      </c>
      <c r="H369" s="3" t="s">
        <v>11</v>
      </c>
      <c r="I369" s="4">
        <v>44960.562407407408</v>
      </c>
      <c r="J369" s="3" t="str">
        <f t="shared" si="37"/>
        <v>报警</v>
      </c>
      <c r="K369" s="3" t="str">
        <f t="shared" si="31"/>
        <v>开始</v>
      </c>
      <c r="L369" t="str">
        <f t="shared" si="32"/>
        <v/>
      </c>
      <c r="M369" s="5">
        <f t="shared" si="33"/>
        <v>0.15000000363215804</v>
      </c>
      <c r="N369" s="3">
        <f t="shared" si="34"/>
        <v>5</v>
      </c>
    </row>
    <row r="370" spans="1:14">
      <c r="A370" s="3">
        <v>98012701</v>
      </c>
      <c r="B370" s="3" t="s">
        <v>8</v>
      </c>
      <c r="C370" s="3" t="s">
        <v>9</v>
      </c>
      <c r="D370" s="3">
        <v>1.3319875801843501E+17</v>
      </c>
      <c r="E370" s="4">
        <v>44960.562511574077</v>
      </c>
      <c r="F370" s="3" t="s">
        <v>10</v>
      </c>
      <c r="G370" s="3">
        <v>1</v>
      </c>
      <c r="H370" s="3" t="s">
        <v>15</v>
      </c>
      <c r="I370" s="4">
        <v>44960.562511574077</v>
      </c>
      <c r="J370" s="3" t="str">
        <f t="shared" si="37"/>
        <v>运行</v>
      </c>
      <c r="K370" s="3" t="str">
        <f t="shared" si="31"/>
        <v/>
      </c>
      <c r="L370" t="str">
        <f t="shared" si="32"/>
        <v>结束</v>
      </c>
      <c r="M370" s="5">
        <f t="shared" si="33"/>
        <v>0</v>
      </c>
      <c r="N370" s="3">
        <f t="shared" si="34"/>
        <v>5</v>
      </c>
    </row>
    <row r="371" spans="1:14">
      <c r="A371" s="3">
        <v>98012737</v>
      </c>
      <c r="B371" s="3" t="s">
        <v>8</v>
      </c>
      <c r="C371" s="3" t="s">
        <v>16</v>
      </c>
      <c r="D371" s="3">
        <v>1.3319875814075101E+17</v>
      </c>
      <c r="E371" s="4">
        <v>44960.562662037039</v>
      </c>
      <c r="F371" s="3" t="s">
        <v>10</v>
      </c>
      <c r="G371" s="3">
        <v>3</v>
      </c>
      <c r="H371" s="3" t="s">
        <v>14</v>
      </c>
      <c r="I371" s="4">
        <v>44960.562662037039</v>
      </c>
      <c r="J371" s="3" t="str">
        <f t="shared" si="37"/>
        <v>改！</v>
      </c>
      <c r="K371" s="3" t="str">
        <f t="shared" si="31"/>
        <v>开始</v>
      </c>
      <c r="L371" t="str">
        <f t="shared" si="32"/>
        <v/>
      </c>
      <c r="M371" s="5">
        <f t="shared" si="33"/>
        <v>1.5333333355374634</v>
      </c>
      <c r="N371" s="3">
        <f t="shared" si="34"/>
        <v>5</v>
      </c>
    </row>
    <row r="372" spans="1:14">
      <c r="A372" s="3">
        <v>98012934</v>
      </c>
      <c r="B372" s="3" t="s">
        <v>8</v>
      </c>
      <c r="C372" s="3" t="s">
        <v>9</v>
      </c>
      <c r="D372" s="3">
        <v>1.33198759066574E+17</v>
      </c>
      <c r="E372" s="4">
        <v>44960.563726851855</v>
      </c>
      <c r="F372" s="3" t="s">
        <v>10</v>
      </c>
      <c r="G372" s="3">
        <v>1</v>
      </c>
      <c r="H372" s="3" t="s">
        <v>15</v>
      </c>
      <c r="I372" s="4">
        <v>44960.563726851855</v>
      </c>
      <c r="J372" s="3" t="str">
        <f t="shared" si="37"/>
        <v>运行</v>
      </c>
      <c r="K372" s="3" t="str">
        <f t="shared" si="31"/>
        <v/>
      </c>
      <c r="L372" t="str">
        <f t="shared" si="32"/>
        <v>结束</v>
      </c>
      <c r="M372" s="5">
        <f t="shared" si="33"/>
        <v>0</v>
      </c>
      <c r="N372" s="3">
        <f t="shared" si="34"/>
        <v>5</v>
      </c>
    </row>
    <row r="373" spans="1:14">
      <c r="A373" s="3">
        <v>98012944</v>
      </c>
      <c r="B373" s="3" t="s">
        <v>8</v>
      </c>
      <c r="C373" s="3" t="s">
        <v>16</v>
      </c>
      <c r="D373" s="3">
        <v>1.3319875911511901E+17</v>
      </c>
      <c r="E373" s="4">
        <v>44960.563784722224</v>
      </c>
      <c r="F373" s="3" t="s">
        <v>10</v>
      </c>
      <c r="G373" s="3">
        <v>3</v>
      </c>
      <c r="H373" s="3" t="s">
        <v>14</v>
      </c>
      <c r="I373" s="4">
        <v>44960.563784722224</v>
      </c>
      <c r="J373" s="3" t="str">
        <f t="shared" si="37"/>
        <v>改！</v>
      </c>
      <c r="K373" s="3" t="str">
        <f t="shared" si="31"/>
        <v>开始</v>
      </c>
      <c r="L373" t="str">
        <f t="shared" si="32"/>
        <v/>
      </c>
      <c r="M373" s="5">
        <f t="shared" si="33"/>
        <v>0.90000000083819032</v>
      </c>
      <c r="N373" s="3">
        <f t="shared" si="34"/>
        <v>5</v>
      </c>
    </row>
    <row r="374" spans="1:14">
      <c r="A374" s="3">
        <v>98013068</v>
      </c>
      <c r="B374" s="3" t="s">
        <v>8</v>
      </c>
      <c r="C374" s="3" t="s">
        <v>9</v>
      </c>
      <c r="D374" s="3">
        <v>1.3319875965456301E+17</v>
      </c>
      <c r="E374" s="4">
        <v>44960.564409722225</v>
      </c>
      <c r="F374" s="3" t="s">
        <v>10</v>
      </c>
      <c r="G374" s="3">
        <v>1</v>
      </c>
      <c r="H374" s="3" t="s">
        <v>15</v>
      </c>
      <c r="I374" s="4">
        <v>44960.564409722225</v>
      </c>
      <c r="J374" s="3" t="str">
        <f t="shared" si="37"/>
        <v>运行</v>
      </c>
      <c r="K374" s="3" t="str">
        <f t="shared" si="31"/>
        <v/>
      </c>
      <c r="L374" t="str">
        <f t="shared" si="32"/>
        <v>结束</v>
      </c>
      <c r="M374" s="5">
        <f t="shared" si="33"/>
        <v>0</v>
      </c>
      <c r="N374" s="3">
        <f t="shared" si="34"/>
        <v>5</v>
      </c>
    </row>
    <row r="375" spans="1:14">
      <c r="A375" s="3">
        <v>98013069</v>
      </c>
      <c r="B375" s="3" t="s">
        <v>8</v>
      </c>
      <c r="C375" s="3" t="s">
        <v>16</v>
      </c>
      <c r="D375" s="3">
        <v>1.33198759660044E+17</v>
      </c>
      <c r="E375" s="4">
        <v>44960.564421296294</v>
      </c>
      <c r="F375" s="3" t="s">
        <v>10</v>
      </c>
      <c r="G375" s="3">
        <v>3</v>
      </c>
      <c r="H375" s="3" t="s">
        <v>14</v>
      </c>
      <c r="I375" s="4">
        <v>44960.564421296294</v>
      </c>
      <c r="J375" s="3" t="str">
        <f t="shared" si="37"/>
        <v>改！</v>
      </c>
      <c r="K375" s="3" t="str">
        <f t="shared" si="31"/>
        <v>开始</v>
      </c>
      <c r="L375" t="str">
        <f t="shared" si="32"/>
        <v/>
      </c>
      <c r="M375" s="5">
        <f t="shared" si="33"/>
        <v>0.18333333428017795</v>
      </c>
      <c r="N375" s="3">
        <f t="shared" si="34"/>
        <v>5</v>
      </c>
    </row>
    <row r="376" spans="1:14">
      <c r="A376" s="3">
        <v>98013109</v>
      </c>
      <c r="B376" s="3" t="s">
        <v>8</v>
      </c>
      <c r="C376" s="3" t="s">
        <v>9</v>
      </c>
      <c r="D376" s="3">
        <v>1.3319875977580899E+17</v>
      </c>
      <c r="E376" s="4">
        <v>44960.56454861111</v>
      </c>
      <c r="F376" s="3" t="s">
        <v>10</v>
      </c>
      <c r="G376" s="3">
        <v>1</v>
      </c>
      <c r="H376" s="3" t="s">
        <v>15</v>
      </c>
      <c r="I376" s="4">
        <v>44960.56454861111</v>
      </c>
      <c r="J376" s="3" t="str">
        <f t="shared" si="37"/>
        <v>运行</v>
      </c>
      <c r="K376" s="3" t="str">
        <f t="shared" si="31"/>
        <v/>
      </c>
      <c r="L376" t="str">
        <f t="shared" si="32"/>
        <v>结束</v>
      </c>
      <c r="M376" s="5">
        <f t="shared" si="33"/>
        <v>0</v>
      </c>
      <c r="N376" s="3">
        <f t="shared" si="34"/>
        <v>5</v>
      </c>
    </row>
    <row r="377" spans="1:14">
      <c r="A377" s="3">
        <v>98013134</v>
      </c>
      <c r="B377" s="3" t="s">
        <v>8</v>
      </c>
      <c r="C377" s="3" t="s">
        <v>16</v>
      </c>
      <c r="D377" s="3">
        <v>1.3319875989186499E+17</v>
      </c>
      <c r="E377" s="4">
        <v>44960.564687500002</v>
      </c>
      <c r="F377" s="3" t="s">
        <v>10</v>
      </c>
      <c r="G377" s="3">
        <v>3</v>
      </c>
      <c r="H377" s="3" t="s">
        <v>14</v>
      </c>
      <c r="I377" s="4">
        <v>44960.564687500002</v>
      </c>
      <c r="J377" s="3" t="str">
        <f t="shared" si="37"/>
        <v>改！</v>
      </c>
      <c r="K377" s="3" t="str">
        <f t="shared" si="31"/>
        <v>开始</v>
      </c>
      <c r="L377" t="str">
        <f t="shared" si="32"/>
        <v/>
      </c>
      <c r="M377" s="5">
        <f t="shared" si="33"/>
        <v>3.1666666630189866</v>
      </c>
      <c r="N377" s="3">
        <f t="shared" si="34"/>
        <v>5</v>
      </c>
    </row>
    <row r="378" spans="1:14">
      <c r="A378" s="3">
        <v>98013582</v>
      </c>
      <c r="B378" s="3" t="s">
        <v>8</v>
      </c>
      <c r="C378" s="3" t="s">
        <v>9</v>
      </c>
      <c r="D378" s="3">
        <v>1.3319876179026499E+17</v>
      </c>
      <c r="E378" s="4">
        <v>44960.566886574074</v>
      </c>
      <c r="F378" s="3" t="s">
        <v>10</v>
      </c>
      <c r="G378" s="3">
        <v>1</v>
      </c>
      <c r="H378" s="3" t="s">
        <v>15</v>
      </c>
      <c r="I378" s="4">
        <v>44960.566886574074</v>
      </c>
      <c r="J378" s="3" t="str">
        <f t="shared" si="37"/>
        <v>运行</v>
      </c>
      <c r="K378" s="3" t="str">
        <f t="shared" si="31"/>
        <v/>
      </c>
      <c r="L378" t="str">
        <f t="shared" si="32"/>
        <v>结束</v>
      </c>
      <c r="M378" s="5">
        <f t="shared" si="33"/>
        <v>0</v>
      </c>
      <c r="N378" s="3">
        <f t="shared" si="34"/>
        <v>5</v>
      </c>
    </row>
    <row r="379" spans="1:14">
      <c r="A379" s="3">
        <v>98014015</v>
      </c>
      <c r="B379" s="3" t="s">
        <v>8</v>
      </c>
      <c r="C379" s="3" t="s">
        <v>9</v>
      </c>
      <c r="D379" s="3">
        <v>1.33198763531622E+17</v>
      </c>
      <c r="E379" s="4">
        <v>44960.56890046296</v>
      </c>
      <c r="F379" s="3" t="s">
        <v>10</v>
      </c>
      <c r="G379" s="3">
        <v>60070922002</v>
      </c>
      <c r="H379" s="3" t="s">
        <v>11</v>
      </c>
      <c r="I379" s="4">
        <v>44960.56890046296</v>
      </c>
      <c r="J379" s="3" t="str">
        <f t="shared" si="37"/>
        <v>报警</v>
      </c>
      <c r="K379" s="3" t="str">
        <f t="shared" si="31"/>
        <v>开始</v>
      </c>
      <c r="L379" t="str">
        <f t="shared" si="32"/>
        <v/>
      </c>
      <c r="M379" s="5">
        <f t="shared" si="33"/>
        <v>0.11666667298413813</v>
      </c>
      <c r="N379" s="3">
        <f t="shared" si="34"/>
        <v>5</v>
      </c>
    </row>
    <row r="380" spans="1:14">
      <c r="A380" s="3">
        <v>98014044</v>
      </c>
      <c r="B380" s="3" t="s">
        <v>8</v>
      </c>
      <c r="C380" s="3" t="s">
        <v>9</v>
      </c>
      <c r="D380" s="3">
        <v>1.33198763604996E+17</v>
      </c>
      <c r="E380" s="4">
        <v>44960.568981481483</v>
      </c>
      <c r="F380" s="3" t="s">
        <v>10</v>
      </c>
      <c r="G380" s="3">
        <v>1</v>
      </c>
      <c r="H380" s="3" t="s">
        <v>15</v>
      </c>
      <c r="I380" s="4">
        <v>44960.568981481483</v>
      </c>
      <c r="J380" s="3" t="str">
        <f t="shared" si="37"/>
        <v>运行</v>
      </c>
      <c r="K380" s="3" t="str">
        <f t="shared" si="31"/>
        <v/>
      </c>
      <c r="L380" t="str">
        <f t="shared" si="32"/>
        <v>结束</v>
      </c>
      <c r="M380" s="5">
        <f t="shared" si="33"/>
        <v>0</v>
      </c>
      <c r="N380" s="3">
        <f t="shared" si="34"/>
        <v>5</v>
      </c>
    </row>
    <row r="381" spans="1:14">
      <c r="A381" s="3">
        <v>98014151</v>
      </c>
      <c r="B381" s="3" t="s">
        <v>8</v>
      </c>
      <c r="C381" s="3" t="s">
        <v>9</v>
      </c>
      <c r="D381" s="3">
        <v>1.33198764011868E+17</v>
      </c>
      <c r="E381" s="4">
        <v>44960.569456018522</v>
      </c>
      <c r="F381" s="3" t="s">
        <v>10</v>
      </c>
      <c r="G381" s="3">
        <v>60070922002</v>
      </c>
      <c r="H381" s="3" t="s">
        <v>11</v>
      </c>
      <c r="I381" s="4">
        <v>44960.569456018522</v>
      </c>
      <c r="J381" s="3" t="str">
        <f t="shared" si="37"/>
        <v>报警</v>
      </c>
      <c r="K381" s="3" t="str">
        <f t="shared" ref="K381:K444" si="38">IF(AND(J380="运行",J381&lt;&gt;"运行"),"开始","")</f>
        <v>开始</v>
      </c>
      <c r="L381" t="str">
        <f t="shared" ref="L381:L444" si="39">IF(J381="运行","结束","")</f>
        <v/>
      </c>
      <c r="M381" s="5">
        <f t="shared" ref="M381:M444" si="40">IF(K381="开始",((IF(L382="结束",INDEX(I382,,),0)-IF(K381="开始",INDEX(I381,,),0)))*24*60,0)</f>
        <v>2.0833333279006183</v>
      </c>
      <c r="N381" s="3">
        <f t="shared" ref="N381:N444" si="41">WEEKNUM(I381)</f>
        <v>5</v>
      </c>
    </row>
    <row r="382" spans="1:14">
      <c r="A382" s="3">
        <v>98014510</v>
      </c>
      <c r="B382" s="3" t="s">
        <v>8</v>
      </c>
      <c r="C382" s="3" t="s">
        <v>9</v>
      </c>
      <c r="D382" s="3">
        <v>1.3319876526720301E+17</v>
      </c>
      <c r="E382" s="4">
        <v>44960.570902777778</v>
      </c>
      <c r="F382" s="3" t="s">
        <v>10</v>
      </c>
      <c r="G382" s="3">
        <v>1</v>
      </c>
      <c r="H382" s="3" t="s">
        <v>15</v>
      </c>
      <c r="I382" s="4">
        <v>44960.570902777778</v>
      </c>
      <c r="J382" s="3" t="str">
        <f t="shared" si="37"/>
        <v>运行</v>
      </c>
      <c r="K382" s="3" t="str">
        <f t="shared" si="38"/>
        <v/>
      </c>
      <c r="L382" t="str">
        <f t="shared" si="39"/>
        <v>结束</v>
      </c>
      <c r="M382" s="5">
        <f t="shared" si="40"/>
        <v>0</v>
      </c>
      <c r="N382" s="3">
        <f t="shared" si="41"/>
        <v>5</v>
      </c>
    </row>
    <row r="383" spans="1:14">
      <c r="A383" s="3">
        <v>98015022</v>
      </c>
      <c r="B383" s="3" t="s">
        <v>8</v>
      </c>
      <c r="C383" s="3" t="s">
        <v>9</v>
      </c>
      <c r="D383" s="3">
        <v>1.3319876745608301E+17</v>
      </c>
      <c r="E383" s="4">
        <v>44960.573437500003</v>
      </c>
      <c r="F383" s="3" t="s">
        <v>10</v>
      </c>
      <c r="G383" s="3">
        <v>60070922002</v>
      </c>
      <c r="H383" s="3" t="s">
        <v>11</v>
      </c>
      <c r="I383" s="4">
        <v>44960.573437500003</v>
      </c>
      <c r="J383" s="3" t="str">
        <f t="shared" si="37"/>
        <v>报警</v>
      </c>
      <c r="K383" s="3" t="str">
        <f t="shared" si="38"/>
        <v>开始</v>
      </c>
      <c r="L383" t="str">
        <f t="shared" si="39"/>
        <v/>
      </c>
      <c r="M383" s="5">
        <f t="shared" si="40"/>
        <v>0.19999999436549842</v>
      </c>
      <c r="N383" s="3">
        <f t="shared" si="41"/>
        <v>5</v>
      </c>
    </row>
    <row r="384" spans="1:14">
      <c r="A384" s="3">
        <v>98015074</v>
      </c>
      <c r="B384" s="3" t="s">
        <v>8</v>
      </c>
      <c r="C384" s="3" t="s">
        <v>9</v>
      </c>
      <c r="D384" s="3">
        <v>1.33198767573948E+17</v>
      </c>
      <c r="E384" s="4">
        <v>44960.573576388888</v>
      </c>
      <c r="F384" s="3" t="s">
        <v>10</v>
      </c>
      <c r="G384" s="3">
        <v>1</v>
      </c>
      <c r="H384" s="3" t="s">
        <v>15</v>
      </c>
      <c r="I384" s="4">
        <v>44960.573576388888</v>
      </c>
      <c r="J384" s="3" t="str">
        <f t="shared" si="37"/>
        <v>运行</v>
      </c>
      <c r="K384" s="3" t="str">
        <f t="shared" si="38"/>
        <v/>
      </c>
      <c r="L384" t="str">
        <f t="shared" si="39"/>
        <v>结束</v>
      </c>
      <c r="M384" s="5">
        <f t="shared" si="40"/>
        <v>0</v>
      </c>
      <c r="N384" s="3">
        <f t="shared" si="41"/>
        <v>5</v>
      </c>
    </row>
    <row r="385" spans="1:14">
      <c r="A385" s="3">
        <v>98015121</v>
      </c>
      <c r="B385" s="3" t="s">
        <v>8</v>
      </c>
      <c r="C385" s="3" t="s">
        <v>16</v>
      </c>
      <c r="D385" s="3">
        <v>1.33198767760628E+17</v>
      </c>
      <c r="E385" s="4">
        <v>44960.573796296296</v>
      </c>
      <c r="F385" s="3" t="s">
        <v>10</v>
      </c>
      <c r="G385" s="3">
        <v>1</v>
      </c>
      <c r="H385" s="3" t="s">
        <v>15</v>
      </c>
      <c r="I385" s="4">
        <v>44960.573796296296</v>
      </c>
      <c r="J385" s="3" t="str">
        <f t="shared" si="37"/>
        <v>运行</v>
      </c>
      <c r="K385" s="3" t="str">
        <f t="shared" si="38"/>
        <v/>
      </c>
      <c r="L385" t="str">
        <f t="shared" si="39"/>
        <v>结束</v>
      </c>
      <c r="M385" s="5">
        <f t="shared" si="40"/>
        <v>0</v>
      </c>
      <c r="N385" s="3">
        <f t="shared" si="41"/>
        <v>5</v>
      </c>
    </row>
    <row r="386" spans="1:14">
      <c r="A386" s="3">
        <v>98015219</v>
      </c>
      <c r="B386" s="3" t="s">
        <v>8</v>
      </c>
      <c r="C386" s="3" t="s">
        <v>16</v>
      </c>
      <c r="D386" s="3">
        <v>1.33198768079676E+17</v>
      </c>
      <c r="E386" s="4">
        <v>44960.574155092596</v>
      </c>
      <c r="F386" s="3" t="s">
        <v>10</v>
      </c>
      <c r="G386" s="3">
        <v>50010922019</v>
      </c>
      <c r="H386" s="3" t="s">
        <v>17</v>
      </c>
      <c r="I386" s="4">
        <v>44960.574155092596</v>
      </c>
      <c r="J386" s="3" t="str">
        <f t="shared" si="37"/>
        <v>报警</v>
      </c>
      <c r="K386" s="3" t="str">
        <f t="shared" si="38"/>
        <v>开始</v>
      </c>
      <c r="L386" t="str">
        <f t="shared" si="39"/>
        <v/>
      </c>
      <c r="M386" s="5">
        <f t="shared" si="40"/>
        <v>1.7666666605509818</v>
      </c>
      <c r="N386" s="3">
        <f t="shared" si="41"/>
        <v>5</v>
      </c>
    </row>
    <row r="387" spans="1:14">
      <c r="A387" s="3">
        <v>98015513</v>
      </c>
      <c r="B387" s="3" t="s">
        <v>8</v>
      </c>
      <c r="C387" s="3" t="s">
        <v>16</v>
      </c>
      <c r="D387" s="3">
        <v>1.3319876913383E+17</v>
      </c>
      <c r="E387" s="4">
        <v>44960.575381944444</v>
      </c>
      <c r="F387" s="3" t="s">
        <v>10</v>
      </c>
      <c r="G387" s="3">
        <v>1</v>
      </c>
      <c r="H387" s="3" t="s">
        <v>15</v>
      </c>
      <c r="I387" s="4">
        <v>44960.575381944444</v>
      </c>
      <c r="J387" s="3" t="str">
        <f t="shared" si="37"/>
        <v>运行</v>
      </c>
      <c r="K387" s="3" t="str">
        <f t="shared" si="38"/>
        <v/>
      </c>
      <c r="L387" t="str">
        <f t="shared" si="39"/>
        <v>结束</v>
      </c>
      <c r="M387" s="5">
        <f t="shared" si="40"/>
        <v>0</v>
      </c>
      <c r="N387" s="3">
        <f t="shared" si="41"/>
        <v>5</v>
      </c>
    </row>
    <row r="388" spans="1:14">
      <c r="A388" s="3">
        <v>98015607</v>
      </c>
      <c r="B388" s="3" t="s">
        <v>8</v>
      </c>
      <c r="C388" s="3" t="s">
        <v>16</v>
      </c>
      <c r="D388" s="3">
        <v>1.33198769365152E+17</v>
      </c>
      <c r="E388" s="4">
        <v>44960.575648148151</v>
      </c>
      <c r="F388" s="3" t="s">
        <v>10</v>
      </c>
      <c r="G388" s="3">
        <v>60070922002</v>
      </c>
      <c r="H388" s="3" t="s">
        <v>11</v>
      </c>
      <c r="I388" s="4">
        <v>44960.575648148151</v>
      </c>
      <c r="J388" s="3" t="str">
        <f t="shared" si="37"/>
        <v>报警</v>
      </c>
      <c r="K388" s="3" t="str">
        <f t="shared" si="38"/>
        <v>开始</v>
      </c>
      <c r="L388" t="str">
        <f t="shared" si="39"/>
        <v/>
      </c>
      <c r="M388" s="5">
        <f t="shared" si="40"/>
        <v>2.5833333295304328</v>
      </c>
      <c r="N388" s="3">
        <f t="shared" si="41"/>
        <v>5</v>
      </c>
    </row>
    <row r="389" spans="1:14">
      <c r="A389" s="3">
        <v>98016045</v>
      </c>
      <c r="B389" s="3" t="s">
        <v>8</v>
      </c>
      <c r="C389" s="3" t="s">
        <v>16</v>
      </c>
      <c r="D389" s="3">
        <v>1.33198770912748E+17</v>
      </c>
      <c r="E389" s="4">
        <v>44960.57744212963</v>
      </c>
      <c r="F389" s="3" t="s">
        <v>10</v>
      </c>
      <c r="G389" s="3">
        <v>1</v>
      </c>
      <c r="H389" s="3" t="s">
        <v>15</v>
      </c>
      <c r="I389" s="4">
        <v>44960.57744212963</v>
      </c>
      <c r="J389" s="3" t="str">
        <f t="shared" ref="J389:J427" si="42">RIGHT(H389,2)</f>
        <v>运行</v>
      </c>
      <c r="K389" s="3" t="str">
        <f t="shared" si="38"/>
        <v/>
      </c>
      <c r="L389" t="str">
        <f t="shared" si="39"/>
        <v>结束</v>
      </c>
      <c r="M389" s="5">
        <f t="shared" si="40"/>
        <v>0</v>
      </c>
      <c r="N389" s="3">
        <f t="shared" si="41"/>
        <v>5</v>
      </c>
    </row>
    <row r="390" spans="1:14">
      <c r="A390" s="3">
        <v>98016121</v>
      </c>
      <c r="B390" s="3" t="s">
        <v>8</v>
      </c>
      <c r="C390" s="3" t="s">
        <v>16</v>
      </c>
      <c r="D390" s="3">
        <v>1.33198771159848E+17</v>
      </c>
      <c r="E390" s="4">
        <v>44960.577719907407</v>
      </c>
      <c r="F390" s="3" t="s">
        <v>10</v>
      </c>
      <c r="G390" s="3">
        <v>3</v>
      </c>
      <c r="H390" s="3" t="s">
        <v>14</v>
      </c>
      <c r="I390" s="4">
        <v>44960.577719907407</v>
      </c>
      <c r="J390" s="3" t="str">
        <f t="shared" si="42"/>
        <v>改！</v>
      </c>
      <c r="K390" s="3" t="str">
        <f t="shared" si="38"/>
        <v>开始</v>
      </c>
      <c r="L390" t="str">
        <f t="shared" si="39"/>
        <v/>
      </c>
      <c r="M390" s="5">
        <f t="shared" si="40"/>
        <v>0.96666666213423014</v>
      </c>
      <c r="N390" s="3">
        <f t="shared" si="41"/>
        <v>5</v>
      </c>
    </row>
    <row r="391" spans="1:14">
      <c r="A391" s="3">
        <v>98016267</v>
      </c>
      <c r="B391" s="3" t="s">
        <v>8</v>
      </c>
      <c r="C391" s="3" t="s">
        <v>9</v>
      </c>
      <c r="D391" s="3">
        <v>1.33198771732362E+17</v>
      </c>
      <c r="E391" s="4">
        <v>44960.5783912037</v>
      </c>
      <c r="F391" s="3" t="s">
        <v>10</v>
      </c>
      <c r="G391" s="3">
        <v>1</v>
      </c>
      <c r="H391" s="3" t="s">
        <v>15</v>
      </c>
      <c r="I391" s="4">
        <v>44960.5783912037</v>
      </c>
      <c r="J391" s="3" t="str">
        <f t="shared" si="42"/>
        <v>运行</v>
      </c>
      <c r="K391" s="3" t="str">
        <f t="shared" si="38"/>
        <v/>
      </c>
      <c r="L391" t="str">
        <f t="shared" si="39"/>
        <v>结束</v>
      </c>
      <c r="M391" s="5">
        <f t="shared" si="40"/>
        <v>0</v>
      </c>
      <c r="N391" s="3">
        <f t="shared" si="41"/>
        <v>5</v>
      </c>
    </row>
    <row r="392" spans="1:14">
      <c r="A392" s="3">
        <v>98016343</v>
      </c>
      <c r="B392" s="3" t="s">
        <v>8</v>
      </c>
      <c r="C392" s="3" t="s">
        <v>16</v>
      </c>
      <c r="D392" s="3">
        <v>1.33198772074574E+17</v>
      </c>
      <c r="E392" s="4">
        <v>44960.578784722224</v>
      </c>
      <c r="F392" s="3" t="s">
        <v>10</v>
      </c>
      <c r="G392" s="3">
        <v>1</v>
      </c>
      <c r="H392" s="3" t="s">
        <v>15</v>
      </c>
      <c r="I392" s="4">
        <v>44960.578784722224</v>
      </c>
      <c r="J392" s="3" t="str">
        <f t="shared" si="42"/>
        <v>运行</v>
      </c>
      <c r="K392" s="3" t="str">
        <f t="shared" si="38"/>
        <v/>
      </c>
      <c r="L392" t="str">
        <f t="shared" si="39"/>
        <v>结束</v>
      </c>
      <c r="M392" s="5">
        <f t="shared" si="40"/>
        <v>0</v>
      </c>
      <c r="N392" s="3">
        <f t="shared" si="41"/>
        <v>5</v>
      </c>
    </row>
    <row r="393" spans="1:14">
      <c r="A393" s="3">
        <v>98016369</v>
      </c>
      <c r="B393" s="3" t="s">
        <v>8</v>
      </c>
      <c r="C393" s="3" t="s">
        <v>16</v>
      </c>
      <c r="D393" s="3">
        <v>1.3319877217753901E+17</v>
      </c>
      <c r="E393" s="4">
        <v>44960.578900462962</v>
      </c>
      <c r="F393" s="3" t="s">
        <v>10</v>
      </c>
      <c r="G393" s="3">
        <v>60070922002</v>
      </c>
      <c r="H393" s="3" t="s">
        <v>11</v>
      </c>
      <c r="I393" s="4">
        <v>44960.578900462962</v>
      </c>
      <c r="J393" s="3" t="str">
        <f t="shared" si="42"/>
        <v>报警</v>
      </c>
      <c r="K393" s="3" t="str">
        <f t="shared" si="38"/>
        <v>开始</v>
      </c>
      <c r="L393" t="str">
        <f t="shared" si="39"/>
        <v/>
      </c>
      <c r="M393" s="5">
        <f t="shared" si="40"/>
        <v>0.48333333106711507</v>
      </c>
      <c r="N393" s="3">
        <f t="shared" si="41"/>
        <v>5</v>
      </c>
    </row>
    <row r="394" spans="1:14">
      <c r="A394" s="3">
        <v>98016453</v>
      </c>
      <c r="B394" s="3" t="s">
        <v>8</v>
      </c>
      <c r="C394" s="3" t="s">
        <v>16</v>
      </c>
      <c r="D394" s="3">
        <v>1.33198772466028E+17</v>
      </c>
      <c r="E394" s="4">
        <v>44960.579236111109</v>
      </c>
      <c r="F394" s="3" t="s">
        <v>10</v>
      </c>
      <c r="G394" s="3">
        <v>1</v>
      </c>
      <c r="H394" s="3" t="s">
        <v>15</v>
      </c>
      <c r="I394" s="4">
        <v>44960.579236111109</v>
      </c>
      <c r="J394" s="3" t="str">
        <f t="shared" si="42"/>
        <v>运行</v>
      </c>
      <c r="K394" s="3" t="str">
        <f t="shared" si="38"/>
        <v/>
      </c>
      <c r="L394" t="str">
        <f t="shared" si="39"/>
        <v>结束</v>
      </c>
      <c r="M394" s="5">
        <f t="shared" si="40"/>
        <v>0</v>
      </c>
      <c r="N394" s="3">
        <f t="shared" si="41"/>
        <v>5</v>
      </c>
    </row>
    <row r="395" spans="1:14">
      <c r="A395" s="3">
        <v>98016466</v>
      </c>
      <c r="B395" s="3" t="s">
        <v>8</v>
      </c>
      <c r="C395" s="3" t="s">
        <v>16</v>
      </c>
      <c r="D395" s="3">
        <v>1.3319877253841501E+17</v>
      </c>
      <c r="E395" s="4">
        <v>44960.579317129632</v>
      </c>
      <c r="F395" s="3" t="s">
        <v>10</v>
      </c>
      <c r="G395" s="3">
        <v>60070922002</v>
      </c>
      <c r="H395" s="3" t="s">
        <v>11</v>
      </c>
      <c r="I395" s="4">
        <v>44960.579317129632</v>
      </c>
      <c r="J395" s="3" t="str">
        <f t="shared" si="42"/>
        <v>报警</v>
      </c>
      <c r="K395" s="3" t="str">
        <f t="shared" si="38"/>
        <v>开始</v>
      </c>
      <c r="L395" t="str">
        <f t="shared" si="39"/>
        <v/>
      </c>
      <c r="M395" s="5">
        <f t="shared" si="40"/>
        <v>0.48333333106711507</v>
      </c>
      <c r="N395" s="3">
        <f t="shared" si="41"/>
        <v>5</v>
      </c>
    </row>
    <row r="396" spans="1:14">
      <c r="A396" s="3">
        <v>98016523</v>
      </c>
      <c r="B396" s="3" t="s">
        <v>8</v>
      </c>
      <c r="C396" s="3" t="s">
        <v>16</v>
      </c>
      <c r="D396" s="3">
        <v>1.33198772822206E+17</v>
      </c>
      <c r="E396" s="4">
        <v>44960.579652777778</v>
      </c>
      <c r="F396" s="3" t="s">
        <v>10</v>
      </c>
      <c r="G396" s="3">
        <v>1</v>
      </c>
      <c r="H396" s="3" t="s">
        <v>15</v>
      </c>
      <c r="I396" s="4">
        <v>44960.579652777778</v>
      </c>
      <c r="J396" s="3" t="str">
        <f t="shared" si="42"/>
        <v>运行</v>
      </c>
      <c r="K396" s="3" t="str">
        <f t="shared" si="38"/>
        <v/>
      </c>
      <c r="L396" t="str">
        <f t="shared" si="39"/>
        <v>结束</v>
      </c>
      <c r="M396" s="5">
        <f t="shared" si="40"/>
        <v>0</v>
      </c>
      <c r="N396" s="3">
        <f t="shared" si="41"/>
        <v>5</v>
      </c>
    </row>
    <row r="397" spans="1:14">
      <c r="A397" s="3">
        <v>98017377</v>
      </c>
      <c r="B397" s="3" t="s">
        <v>8</v>
      </c>
      <c r="C397" s="3" t="s">
        <v>9</v>
      </c>
      <c r="D397" s="3">
        <v>1.3319877657389E+17</v>
      </c>
      <c r="E397" s="4">
        <v>44960.583993055552</v>
      </c>
      <c r="F397" s="3" t="s">
        <v>10</v>
      </c>
      <c r="G397" s="3">
        <v>60070922002</v>
      </c>
      <c r="H397" s="3" t="s">
        <v>11</v>
      </c>
      <c r="I397" s="4">
        <v>44960.583993055552</v>
      </c>
      <c r="J397" s="3" t="str">
        <f t="shared" si="42"/>
        <v>报警</v>
      </c>
      <c r="K397" s="3" t="str">
        <f t="shared" si="38"/>
        <v>开始</v>
      </c>
      <c r="L397" t="str">
        <f t="shared" si="39"/>
        <v/>
      </c>
      <c r="M397" s="5">
        <f t="shared" si="40"/>
        <v>0.1333333330694586</v>
      </c>
      <c r="N397" s="3">
        <f t="shared" si="41"/>
        <v>5</v>
      </c>
    </row>
    <row r="398" spans="1:14">
      <c r="A398" s="3">
        <v>98017394</v>
      </c>
      <c r="B398" s="3" t="s">
        <v>8</v>
      </c>
      <c r="C398" s="3" t="s">
        <v>9</v>
      </c>
      <c r="D398" s="3">
        <v>1.3319877665292899E+17</v>
      </c>
      <c r="E398" s="4">
        <v>44960.584085648145</v>
      </c>
      <c r="F398" s="3" t="s">
        <v>10</v>
      </c>
      <c r="G398" s="3">
        <v>1</v>
      </c>
      <c r="H398" s="3" t="s">
        <v>15</v>
      </c>
      <c r="I398" s="4">
        <v>44960.584085648145</v>
      </c>
      <c r="J398" s="3" t="str">
        <f t="shared" si="42"/>
        <v>运行</v>
      </c>
      <c r="K398" s="3" t="str">
        <f t="shared" si="38"/>
        <v/>
      </c>
      <c r="L398" t="str">
        <f t="shared" si="39"/>
        <v>结束</v>
      </c>
      <c r="M398" s="5">
        <f t="shared" si="40"/>
        <v>0</v>
      </c>
      <c r="N398" s="3">
        <f t="shared" si="41"/>
        <v>5</v>
      </c>
    </row>
    <row r="399" spans="1:14">
      <c r="A399" s="3">
        <v>98017763</v>
      </c>
      <c r="B399" s="3" t="s">
        <v>8</v>
      </c>
      <c r="C399" s="3" t="s">
        <v>16</v>
      </c>
      <c r="D399" s="3">
        <v>1.3319877834468099E+17</v>
      </c>
      <c r="E399" s="4">
        <v>44960.586041666669</v>
      </c>
      <c r="F399" s="3" t="s">
        <v>10</v>
      </c>
      <c r="G399" s="3">
        <v>60070922002</v>
      </c>
      <c r="H399" s="3" t="s">
        <v>11</v>
      </c>
      <c r="I399" s="4">
        <v>44960.586041666669</v>
      </c>
      <c r="J399" s="3" t="str">
        <f t="shared" si="42"/>
        <v>报警</v>
      </c>
      <c r="K399" s="3" t="str">
        <f t="shared" si="38"/>
        <v>开始</v>
      </c>
      <c r="L399" t="str">
        <f t="shared" si="39"/>
        <v/>
      </c>
      <c r="M399" s="5">
        <f t="shared" si="40"/>
        <v>0.14999999315477908</v>
      </c>
      <c r="N399" s="3">
        <f t="shared" si="41"/>
        <v>5</v>
      </c>
    </row>
    <row r="400" spans="1:14">
      <c r="A400" s="3">
        <v>98017790</v>
      </c>
      <c r="B400" s="3" t="s">
        <v>8</v>
      </c>
      <c r="C400" s="3" t="s">
        <v>9</v>
      </c>
      <c r="D400" s="3">
        <v>1.3319877843478499E+17</v>
      </c>
      <c r="E400" s="4">
        <v>44960.586145833331</v>
      </c>
      <c r="F400" s="3" t="s">
        <v>10</v>
      </c>
      <c r="G400" s="3">
        <v>1</v>
      </c>
      <c r="H400" s="3" t="s">
        <v>15</v>
      </c>
      <c r="I400" s="4">
        <v>44960.586145833331</v>
      </c>
      <c r="J400" s="3" t="str">
        <f t="shared" si="42"/>
        <v>运行</v>
      </c>
      <c r="K400" s="3" t="str">
        <f t="shared" si="38"/>
        <v/>
      </c>
      <c r="L400" t="str">
        <f t="shared" si="39"/>
        <v>结束</v>
      </c>
      <c r="M400" s="5">
        <f t="shared" si="40"/>
        <v>0</v>
      </c>
      <c r="N400" s="3">
        <f t="shared" si="41"/>
        <v>5</v>
      </c>
    </row>
    <row r="401" spans="1:14">
      <c r="A401" s="3">
        <v>98017817</v>
      </c>
      <c r="B401" s="3" t="s">
        <v>8</v>
      </c>
      <c r="C401" s="3" t="s">
        <v>9</v>
      </c>
      <c r="D401" s="3">
        <v>1.3319877854697501E+17</v>
      </c>
      <c r="E401" s="4">
        <v>44960.586273148147</v>
      </c>
      <c r="F401" s="3" t="s">
        <v>10</v>
      </c>
      <c r="G401" s="3">
        <v>50010922018</v>
      </c>
      <c r="H401" s="3" t="s">
        <v>25</v>
      </c>
      <c r="I401" s="4">
        <v>44960.586273148147</v>
      </c>
      <c r="J401" s="3" t="str">
        <f t="shared" si="42"/>
        <v>报警</v>
      </c>
      <c r="K401" s="3" t="str">
        <f t="shared" si="38"/>
        <v>开始</v>
      </c>
      <c r="L401" t="str">
        <f t="shared" si="39"/>
        <v/>
      </c>
      <c r="M401" s="5">
        <f t="shared" si="40"/>
        <v>0.1333333330694586</v>
      </c>
      <c r="N401" s="3">
        <f t="shared" si="41"/>
        <v>5</v>
      </c>
    </row>
    <row r="402" spans="1:14">
      <c r="A402" s="3">
        <v>98017845</v>
      </c>
      <c r="B402" s="3" t="s">
        <v>8</v>
      </c>
      <c r="C402" s="3" t="s">
        <v>9</v>
      </c>
      <c r="D402" s="3">
        <v>1.3319877862385E+17</v>
      </c>
      <c r="E402" s="4">
        <v>44960.586365740739</v>
      </c>
      <c r="F402" s="3" t="s">
        <v>10</v>
      </c>
      <c r="G402" s="3">
        <v>1</v>
      </c>
      <c r="H402" s="3" t="s">
        <v>15</v>
      </c>
      <c r="I402" s="4">
        <v>44960.586365740739</v>
      </c>
      <c r="J402" s="3" t="str">
        <f t="shared" si="42"/>
        <v>运行</v>
      </c>
      <c r="K402" s="3" t="str">
        <f t="shared" si="38"/>
        <v/>
      </c>
      <c r="L402" t="str">
        <f t="shared" si="39"/>
        <v>结束</v>
      </c>
      <c r="M402" s="5">
        <f t="shared" si="40"/>
        <v>0</v>
      </c>
      <c r="N402" s="3">
        <f t="shared" si="41"/>
        <v>5</v>
      </c>
    </row>
    <row r="403" spans="1:14">
      <c r="A403" s="3">
        <v>98017990</v>
      </c>
      <c r="B403" s="3" t="s">
        <v>8</v>
      </c>
      <c r="C403" s="3" t="s">
        <v>16</v>
      </c>
      <c r="D403" s="3">
        <v>1.33198779212972E+17</v>
      </c>
      <c r="E403" s="4">
        <v>44960.587048611109</v>
      </c>
      <c r="F403" s="3" t="s">
        <v>10</v>
      </c>
      <c r="G403" s="3">
        <v>1</v>
      </c>
      <c r="H403" s="3" t="s">
        <v>15</v>
      </c>
      <c r="I403" s="4">
        <v>44960.587048611109</v>
      </c>
      <c r="J403" s="3" t="str">
        <f t="shared" si="42"/>
        <v>运行</v>
      </c>
      <c r="K403" s="3" t="str">
        <f t="shared" si="38"/>
        <v/>
      </c>
      <c r="L403" t="str">
        <f t="shared" si="39"/>
        <v>结束</v>
      </c>
      <c r="M403" s="5">
        <f t="shared" si="40"/>
        <v>0</v>
      </c>
      <c r="N403" s="3">
        <f t="shared" si="41"/>
        <v>5</v>
      </c>
    </row>
    <row r="404" spans="1:14">
      <c r="A404" s="3">
        <v>98018701</v>
      </c>
      <c r="B404" s="3" t="s">
        <v>8</v>
      </c>
      <c r="C404" s="3" t="s">
        <v>9</v>
      </c>
      <c r="D404" s="3">
        <v>1.3319878255781299E+17</v>
      </c>
      <c r="E404" s="4">
        <v>44960.590914351851</v>
      </c>
      <c r="F404" s="3" t="s">
        <v>10</v>
      </c>
      <c r="G404" s="3">
        <v>60070922002</v>
      </c>
      <c r="H404" s="3" t="s">
        <v>11</v>
      </c>
      <c r="I404" s="4">
        <v>44960.590914351851</v>
      </c>
      <c r="J404" s="3" t="str">
        <f t="shared" si="42"/>
        <v>报警</v>
      </c>
      <c r="K404" s="3" t="str">
        <f t="shared" si="38"/>
        <v>开始</v>
      </c>
      <c r="L404" t="str">
        <f t="shared" si="39"/>
        <v/>
      </c>
      <c r="M404" s="5">
        <f t="shared" si="40"/>
        <v>0.11666667298413813</v>
      </c>
      <c r="N404" s="3">
        <f t="shared" si="41"/>
        <v>5</v>
      </c>
    </row>
    <row r="405" spans="1:14">
      <c r="A405" s="3">
        <v>98018712</v>
      </c>
      <c r="B405" s="3" t="s">
        <v>8</v>
      </c>
      <c r="C405" s="3" t="s">
        <v>9</v>
      </c>
      <c r="D405" s="3">
        <v>1.33198782621712E+17</v>
      </c>
      <c r="E405" s="4">
        <v>44960.590995370374</v>
      </c>
      <c r="F405" s="3" t="s">
        <v>10</v>
      </c>
      <c r="G405" s="3">
        <v>1</v>
      </c>
      <c r="H405" s="3" t="s">
        <v>15</v>
      </c>
      <c r="I405" s="4">
        <v>44960.590995370374</v>
      </c>
      <c r="J405" s="3" t="str">
        <f t="shared" si="42"/>
        <v>运行</v>
      </c>
      <c r="K405" s="3" t="str">
        <f t="shared" si="38"/>
        <v/>
      </c>
      <c r="L405" t="str">
        <f t="shared" si="39"/>
        <v>结束</v>
      </c>
      <c r="M405" s="5">
        <f t="shared" si="40"/>
        <v>0</v>
      </c>
      <c r="N405" s="3">
        <f t="shared" si="41"/>
        <v>5</v>
      </c>
    </row>
    <row r="406" spans="1:14">
      <c r="A406" s="3">
        <v>98018930</v>
      </c>
      <c r="B406" s="3" t="s">
        <v>8</v>
      </c>
      <c r="C406" s="3" t="s">
        <v>9</v>
      </c>
      <c r="D406" s="3">
        <v>1.3319878365657501E+17</v>
      </c>
      <c r="E406" s="4">
        <v>44960.592187499999</v>
      </c>
      <c r="F406" s="3" t="s">
        <v>10</v>
      </c>
      <c r="G406" s="3">
        <v>60070922002</v>
      </c>
      <c r="H406" s="3" t="s">
        <v>11</v>
      </c>
      <c r="I406" s="4">
        <v>44960.592187499999</v>
      </c>
      <c r="J406" s="3" t="str">
        <f t="shared" si="42"/>
        <v>报警</v>
      </c>
      <c r="K406" s="3" t="str">
        <f t="shared" si="38"/>
        <v>开始</v>
      </c>
      <c r="L406" t="str">
        <f t="shared" si="39"/>
        <v/>
      </c>
      <c r="M406" s="5">
        <f t="shared" si="40"/>
        <v>0.63333333469927311</v>
      </c>
      <c r="N406" s="3">
        <f t="shared" si="41"/>
        <v>5</v>
      </c>
    </row>
    <row r="407" spans="1:14">
      <c r="A407" s="3">
        <v>98019023</v>
      </c>
      <c r="B407" s="3" t="s">
        <v>8</v>
      </c>
      <c r="C407" s="3" t="s">
        <v>9</v>
      </c>
      <c r="D407" s="3">
        <v>1.3319878403349699E+17</v>
      </c>
      <c r="E407" s="4">
        <v>44960.592627314814</v>
      </c>
      <c r="F407" s="3" t="s">
        <v>10</v>
      </c>
      <c r="G407" s="3">
        <v>1</v>
      </c>
      <c r="H407" s="3" t="s">
        <v>15</v>
      </c>
      <c r="I407" s="4">
        <v>44960.592627314814</v>
      </c>
      <c r="J407" s="3" t="str">
        <f t="shared" si="42"/>
        <v>运行</v>
      </c>
      <c r="K407" s="3" t="str">
        <f t="shared" si="38"/>
        <v/>
      </c>
      <c r="L407" t="str">
        <f t="shared" si="39"/>
        <v>结束</v>
      </c>
      <c r="M407" s="5">
        <f t="shared" si="40"/>
        <v>0</v>
      </c>
      <c r="N407" s="3">
        <f t="shared" si="41"/>
        <v>5</v>
      </c>
    </row>
    <row r="408" spans="1:14">
      <c r="A408" s="3">
        <v>98019379</v>
      </c>
      <c r="B408" s="3" t="s">
        <v>8</v>
      </c>
      <c r="C408" s="3" t="s">
        <v>16</v>
      </c>
      <c r="D408" s="3">
        <v>1.3319878584957699E+17</v>
      </c>
      <c r="E408" s="4">
        <v>44960.594722222224</v>
      </c>
      <c r="F408" s="3" t="s">
        <v>10</v>
      </c>
      <c r="G408" s="3">
        <v>60070922002</v>
      </c>
      <c r="H408" s="3" t="s">
        <v>11</v>
      </c>
      <c r="I408" s="4">
        <v>44960.594722222224</v>
      </c>
      <c r="J408" s="3" t="str">
        <f t="shared" si="42"/>
        <v>报警</v>
      </c>
      <c r="K408" s="3" t="str">
        <f t="shared" si="38"/>
        <v>开始</v>
      </c>
      <c r="L408" t="str">
        <f t="shared" si="39"/>
        <v/>
      </c>
      <c r="M408" s="5">
        <f t="shared" si="40"/>
        <v>0.33333332743495703</v>
      </c>
      <c r="N408" s="3">
        <f t="shared" si="41"/>
        <v>5</v>
      </c>
    </row>
    <row r="409" spans="1:14">
      <c r="A409" s="3">
        <v>98019428</v>
      </c>
      <c r="B409" s="3" t="s">
        <v>8</v>
      </c>
      <c r="C409" s="3" t="s">
        <v>16</v>
      </c>
      <c r="D409" s="3">
        <v>1.3319878604535299E+17</v>
      </c>
      <c r="E409" s="4">
        <v>44960.594953703701</v>
      </c>
      <c r="F409" s="3" t="s">
        <v>10</v>
      </c>
      <c r="G409" s="3">
        <v>1</v>
      </c>
      <c r="H409" s="3" t="s">
        <v>15</v>
      </c>
      <c r="I409" s="4">
        <v>44960.594953703701</v>
      </c>
      <c r="J409" s="3" t="str">
        <f t="shared" si="42"/>
        <v>运行</v>
      </c>
      <c r="K409" s="3" t="str">
        <f t="shared" si="38"/>
        <v/>
      </c>
      <c r="L409" t="str">
        <f t="shared" si="39"/>
        <v>结束</v>
      </c>
      <c r="M409" s="5">
        <f t="shared" si="40"/>
        <v>0</v>
      </c>
      <c r="N409" s="3">
        <f t="shared" si="41"/>
        <v>5</v>
      </c>
    </row>
    <row r="410" spans="1:14">
      <c r="A410" s="3">
        <v>98019505</v>
      </c>
      <c r="B410" s="3" t="s">
        <v>8</v>
      </c>
      <c r="C410" s="3" t="s">
        <v>16</v>
      </c>
      <c r="D410" s="3">
        <v>1.33198786456664E+17</v>
      </c>
      <c r="E410" s="4">
        <v>44960.59542824074</v>
      </c>
      <c r="F410" s="3" t="s">
        <v>10</v>
      </c>
      <c r="G410" s="3">
        <v>60070922002</v>
      </c>
      <c r="H410" s="3" t="s">
        <v>11</v>
      </c>
      <c r="I410" s="4">
        <v>44960.59542824074</v>
      </c>
      <c r="J410" s="3" t="str">
        <f t="shared" si="42"/>
        <v>报警</v>
      </c>
      <c r="K410" s="3" t="str">
        <f t="shared" si="38"/>
        <v>开始</v>
      </c>
      <c r="L410" t="str">
        <f t="shared" si="39"/>
        <v/>
      </c>
      <c r="M410" s="5">
        <f t="shared" si="40"/>
        <v>3.3166666666511446</v>
      </c>
      <c r="N410" s="3">
        <f t="shared" si="41"/>
        <v>5</v>
      </c>
    </row>
    <row r="411" spans="1:14">
      <c r="A411" s="3">
        <v>98019927</v>
      </c>
      <c r="B411" s="3" t="s">
        <v>8</v>
      </c>
      <c r="C411" s="3" t="s">
        <v>9</v>
      </c>
      <c r="D411" s="3">
        <v>1.33198788444394E+17</v>
      </c>
      <c r="E411" s="4">
        <v>44960.597731481481</v>
      </c>
      <c r="F411" s="3" t="s">
        <v>10</v>
      </c>
      <c r="G411" s="3">
        <v>1</v>
      </c>
      <c r="H411" s="3" t="s">
        <v>15</v>
      </c>
      <c r="I411" s="4">
        <v>44960.597731481481</v>
      </c>
      <c r="J411" s="3" t="str">
        <f t="shared" si="42"/>
        <v>运行</v>
      </c>
      <c r="K411" s="3" t="str">
        <f t="shared" si="38"/>
        <v/>
      </c>
      <c r="L411" t="str">
        <f t="shared" si="39"/>
        <v>结束</v>
      </c>
      <c r="M411" s="5">
        <f t="shared" si="40"/>
        <v>0</v>
      </c>
      <c r="N411" s="3">
        <f t="shared" si="41"/>
        <v>5</v>
      </c>
    </row>
    <row r="412" spans="1:14">
      <c r="A412" s="3">
        <v>98020357</v>
      </c>
      <c r="B412" s="3" t="s">
        <v>8</v>
      </c>
      <c r="C412" s="3" t="s">
        <v>9</v>
      </c>
      <c r="D412" s="3">
        <v>1.33198790502012E+17</v>
      </c>
      <c r="E412" s="4">
        <v>44960.600115740737</v>
      </c>
      <c r="F412" s="3" t="s">
        <v>10</v>
      </c>
      <c r="G412" s="3">
        <v>60070922002</v>
      </c>
      <c r="H412" s="3" t="s">
        <v>11</v>
      </c>
      <c r="I412" s="4">
        <v>44960.600115740737</v>
      </c>
      <c r="J412" s="3" t="str">
        <f t="shared" si="42"/>
        <v>报警</v>
      </c>
      <c r="K412" s="3" t="str">
        <f t="shared" si="38"/>
        <v>开始</v>
      </c>
      <c r="L412" t="str">
        <f t="shared" si="39"/>
        <v/>
      </c>
      <c r="M412" s="5">
        <f t="shared" si="40"/>
        <v>8.3333342336118221E-2</v>
      </c>
      <c r="N412" s="3">
        <f t="shared" si="41"/>
        <v>5</v>
      </c>
    </row>
    <row r="413" spans="1:14">
      <c r="A413" s="3">
        <v>98020365</v>
      </c>
      <c r="B413" s="3" t="s">
        <v>8</v>
      </c>
      <c r="C413" s="3" t="s">
        <v>9</v>
      </c>
      <c r="D413" s="3">
        <v>1.3319879055934899E+17</v>
      </c>
      <c r="E413" s="4">
        <v>44960.600173611114</v>
      </c>
      <c r="F413" s="3" t="s">
        <v>10</v>
      </c>
      <c r="G413" s="3">
        <v>1</v>
      </c>
      <c r="H413" s="3" t="s">
        <v>15</v>
      </c>
      <c r="I413" s="4">
        <v>44960.600173611114</v>
      </c>
      <c r="J413" s="3" t="str">
        <f t="shared" si="42"/>
        <v>运行</v>
      </c>
      <c r="K413" s="3" t="str">
        <f t="shared" si="38"/>
        <v/>
      </c>
      <c r="L413" t="str">
        <f t="shared" si="39"/>
        <v>结束</v>
      </c>
      <c r="M413" s="5">
        <f t="shared" si="40"/>
        <v>0</v>
      </c>
      <c r="N413" s="3">
        <f t="shared" si="41"/>
        <v>5</v>
      </c>
    </row>
    <row r="414" spans="1:14">
      <c r="A414" s="3">
        <v>98020412</v>
      </c>
      <c r="B414" s="3" t="s">
        <v>8</v>
      </c>
      <c r="C414" s="3" t="s">
        <v>9</v>
      </c>
      <c r="D414" s="3">
        <v>1.33198790671988E+17</v>
      </c>
      <c r="E414" s="4">
        <v>44960.600312499999</v>
      </c>
      <c r="F414" s="3" t="s">
        <v>10</v>
      </c>
      <c r="G414" s="3">
        <v>60070922002</v>
      </c>
      <c r="H414" s="3" t="s">
        <v>11</v>
      </c>
      <c r="I414" s="4">
        <v>44960.600312499999</v>
      </c>
      <c r="J414" s="3" t="str">
        <f t="shared" si="42"/>
        <v>报警</v>
      </c>
      <c r="K414" s="3" t="str">
        <f t="shared" si="38"/>
        <v>开始</v>
      </c>
      <c r="L414" t="str">
        <f t="shared" si="39"/>
        <v/>
      </c>
      <c r="M414" s="5">
        <f t="shared" si="40"/>
        <v>0.11666667298413813</v>
      </c>
      <c r="N414" s="3">
        <f t="shared" si="41"/>
        <v>5</v>
      </c>
    </row>
    <row r="415" spans="1:14">
      <c r="A415" s="3">
        <v>98020423</v>
      </c>
      <c r="B415" s="3" t="s">
        <v>8</v>
      </c>
      <c r="C415" s="3" t="s">
        <v>9</v>
      </c>
      <c r="D415" s="3">
        <v>1.33198790743038E+17</v>
      </c>
      <c r="E415" s="4">
        <v>44960.600393518522</v>
      </c>
      <c r="F415" s="3" t="s">
        <v>10</v>
      </c>
      <c r="G415" s="3">
        <v>1</v>
      </c>
      <c r="H415" s="3" t="s">
        <v>15</v>
      </c>
      <c r="I415" s="4">
        <v>44960.600393518522</v>
      </c>
      <c r="J415" s="3" t="str">
        <f t="shared" si="42"/>
        <v>运行</v>
      </c>
      <c r="K415" s="3" t="str">
        <f t="shared" si="38"/>
        <v/>
      </c>
      <c r="L415" t="str">
        <f t="shared" si="39"/>
        <v>结束</v>
      </c>
      <c r="M415" s="5">
        <f t="shared" si="40"/>
        <v>0</v>
      </c>
      <c r="N415" s="3">
        <f t="shared" si="41"/>
        <v>5</v>
      </c>
    </row>
    <row r="416" spans="1:14">
      <c r="A416" s="3">
        <v>98021281</v>
      </c>
      <c r="B416" s="3" t="s">
        <v>8</v>
      </c>
      <c r="C416" s="3" t="s">
        <v>9</v>
      </c>
      <c r="D416" s="3">
        <v>1.33198794931398E+17</v>
      </c>
      <c r="E416" s="4">
        <v>44960.605243055557</v>
      </c>
      <c r="F416" s="3" t="s">
        <v>10</v>
      </c>
      <c r="G416" s="3">
        <v>60070922002</v>
      </c>
      <c r="H416" s="3" t="s">
        <v>11</v>
      </c>
      <c r="I416" s="4">
        <v>44960.605243055557</v>
      </c>
      <c r="J416" s="3" t="str">
        <f t="shared" si="42"/>
        <v>报警</v>
      </c>
      <c r="K416" s="3" t="str">
        <f t="shared" si="38"/>
        <v>开始</v>
      </c>
      <c r="L416" t="str">
        <f t="shared" si="39"/>
        <v/>
      </c>
      <c r="M416" s="5">
        <f t="shared" si="40"/>
        <v>0.11666666250675917</v>
      </c>
      <c r="N416" s="3">
        <f t="shared" si="41"/>
        <v>5</v>
      </c>
    </row>
    <row r="417" spans="1:14">
      <c r="A417" s="3">
        <v>98021292</v>
      </c>
      <c r="B417" s="3" t="s">
        <v>8</v>
      </c>
      <c r="C417" s="3" t="s">
        <v>9</v>
      </c>
      <c r="D417" s="3">
        <v>1.3319879500739501E+17</v>
      </c>
      <c r="E417" s="4">
        <v>44960.605324074073</v>
      </c>
      <c r="F417" s="3" t="s">
        <v>10</v>
      </c>
      <c r="G417" s="3">
        <v>1</v>
      </c>
      <c r="H417" s="3" t="s">
        <v>15</v>
      </c>
      <c r="I417" s="4">
        <v>44960.605324074073</v>
      </c>
      <c r="J417" s="3" t="str">
        <f t="shared" si="42"/>
        <v>运行</v>
      </c>
      <c r="K417" s="3" t="str">
        <f t="shared" si="38"/>
        <v/>
      </c>
      <c r="L417" t="str">
        <f t="shared" si="39"/>
        <v>结束</v>
      </c>
      <c r="M417" s="5">
        <f t="shared" si="40"/>
        <v>0</v>
      </c>
      <c r="N417" s="3">
        <f t="shared" si="41"/>
        <v>5</v>
      </c>
    </row>
    <row r="418" spans="1:14">
      <c r="A418" s="3">
        <v>98021339</v>
      </c>
      <c r="B418" s="3" t="s">
        <v>8</v>
      </c>
      <c r="C418" s="3" t="s">
        <v>9</v>
      </c>
      <c r="D418" s="3">
        <v>1.33198795228324E+17</v>
      </c>
      <c r="E418" s="4">
        <v>44960.605578703704</v>
      </c>
      <c r="F418" s="3" t="s">
        <v>10</v>
      </c>
      <c r="G418" s="3">
        <v>50010922009</v>
      </c>
      <c r="H418" s="3" t="s">
        <v>29</v>
      </c>
      <c r="I418" s="4">
        <v>44960.605578703704</v>
      </c>
      <c r="J418" s="3" t="str">
        <f t="shared" si="42"/>
        <v>报警</v>
      </c>
      <c r="K418" s="3" t="str">
        <f t="shared" si="38"/>
        <v>开始</v>
      </c>
      <c r="L418" t="str">
        <f t="shared" si="39"/>
        <v/>
      </c>
      <c r="M418" s="5">
        <f t="shared" si="40"/>
        <v>1.2833333294838667</v>
      </c>
      <c r="N418" s="3">
        <f t="shared" si="41"/>
        <v>5</v>
      </c>
    </row>
    <row r="419" spans="1:14">
      <c r="A419" s="3">
        <v>98021487</v>
      </c>
      <c r="B419" s="3" t="s">
        <v>8</v>
      </c>
      <c r="C419" s="3" t="s">
        <v>9</v>
      </c>
      <c r="D419" s="3">
        <v>1.3319879599961101E+17</v>
      </c>
      <c r="E419" s="4">
        <v>44960.606469907405</v>
      </c>
      <c r="F419" s="3" t="s">
        <v>10</v>
      </c>
      <c r="G419" s="3">
        <v>1</v>
      </c>
      <c r="H419" s="3" t="s">
        <v>15</v>
      </c>
      <c r="I419" s="4">
        <v>44960.606469907405</v>
      </c>
      <c r="J419" s="3" t="str">
        <f t="shared" si="42"/>
        <v>运行</v>
      </c>
      <c r="K419" s="3" t="str">
        <f t="shared" si="38"/>
        <v/>
      </c>
      <c r="L419" t="str">
        <f t="shared" si="39"/>
        <v>结束</v>
      </c>
      <c r="M419" s="5">
        <f t="shared" si="40"/>
        <v>0</v>
      </c>
      <c r="N419" s="3">
        <f t="shared" si="41"/>
        <v>5</v>
      </c>
    </row>
    <row r="420" spans="1:14">
      <c r="A420" s="3">
        <v>98021515</v>
      </c>
      <c r="B420" s="3" t="s">
        <v>8</v>
      </c>
      <c r="C420" s="3" t="s">
        <v>16</v>
      </c>
      <c r="D420" s="3">
        <v>1.3319879608988499E+17</v>
      </c>
      <c r="E420" s="4">
        <v>44960.606574074074</v>
      </c>
      <c r="F420" s="3" t="s">
        <v>10</v>
      </c>
      <c r="G420" s="3">
        <v>1</v>
      </c>
      <c r="H420" s="3" t="s">
        <v>15</v>
      </c>
      <c r="I420" s="4">
        <v>44960.606574074074</v>
      </c>
      <c r="J420" s="3" t="str">
        <f t="shared" si="42"/>
        <v>运行</v>
      </c>
      <c r="K420" s="3" t="str">
        <f t="shared" si="38"/>
        <v/>
      </c>
      <c r="L420" t="str">
        <f t="shared" si="39"/>
        <v>结束</v>
      </c>
      <c r="M420" s="5">
        <f t="shared" si="40"/>
        <v>0</v>
      </c>
      <c r="N420" s="3">
        <f t="shared" si="41"/>
        <v>5</v>
      </c>
    </row>
    <row r="421" spans="1:14">
      <c r="A421" s="3">
        <v>98021698</v>
      </c>
      <c r="B421" s="3" t="s">
        <v>8</v>
      </c>
      <c r="C421" s="3" t="s">
        <v>9</v>
      </c>
      <c r="D421" s="3">
        <v>1.33198797124294E+17</v>
      </c>
      <c r="E421" s="4">
        <v>44960.607777777775</v>
      </c>
      <c r="F421" s="3" t="s">
        <v>10</v>
      </c>
      <c r="G421" s="3">
        <v>60070922002</v>
      </c>
      <c r="H421" s="3" t="s">
        <v>11</v>
      </c>
      <c r="I421" s="4">
        <v>44960.607777777775</v>
      </c>
      <c r="J421" s="3" t="str">
        <f t="shared" si="42"/>
        <v>报警</v>
      </c>
      <c r="K421" s="3" t="str">
        <f t="shared" si="38"/>
        <v>开始</v>
      </c>
      <c r="L421" t="str">
        <f t="shared" si="39"/>
        <v/>
      </c>
      <c r="M421" s="5">
        <f t="shared" si="40"/>
        <v>0.15000000363215804</v>
      </c>
      <c r="N421" s="3">
        <f t="shared" si="41"/>
        <v>5</v>
      </c>
    </row>
    <row r="422" spans="1:14">
      <c r="A422" s="3">
        <v>98021742</v>
      </c>
      <c r="B422" s="3" t="s">
        <v>8</v>
      </c>
      <c r="C422" s="3" t="s">
        <v>9</v>
      </c>
      <c r="D422" s="3">
        <v>1.3319879721136099E+17</v>
      </c>
      <c r="E422" s="4">
        <v>44960.607881944445</v>
      </c>
      <c r="F422" s="3" t="s">
        <v>10</v>
      </c>
      <c r="G422" s="3">
        <v>1</v>
      </c>
      <c r="H422" s="3" t="s">
        <v>15</v>
      </c>
      <c r="I422" s="4">
        <v>44960.607881944445</v>
      </c>
      <c r="J422" s="3" t="str">
        <f t="shared" si="42"/>
        <v>运行</v>
      </c>
      <c r="K422" s="3" t="str">
        <f t="shared" si="38"/>
        <v/>
      </c>
      <c r="L422" t="str">
        <f t="shared" si="39"/>
        <v>结束</v>
      </c>
      <c r="M422" s="5">
        <f t="shared" si="40"/>
        <v>0</v>
      </c>
      <c r="N422" s="3">
        <f t="shared" si="41"/>
        <v>5</v>
      </c>
    </row>
    <row r="423" spans="1:14">
      <c r="A423" s="3">
        <v>98021765</v>
      </c>
      <c r="B423" s="3" t="s">
        <v>8</v>
      </c>
      <c r="C423" s="3" t="s">
        <v>16</v>
      </c>
      <c r="D423" s="3">
        <v>1.3319879738498301E+17</v>
      </c>
      <c r="E423" s="4">
        <v>44960.608078703706</v>
      </c>
      <c r="F423" s="3" t="s">
        <v>10</v>
      </c>
      <c r="G423" s="3">
        <v>50010922020</v>
      </c>
      <c r="H423" s="3" t="s">
        <v>28</v>
      </c>
      <c r="I423" s="4">
        <v>44960.608078703706</v>
      </c>
      <c r="J423" s="3" t="str">
        <f t="shared" si="42"/>
        <v>报警</v>
      </c>
      <c r="K423" s="3" t="str">
        <f t="shared" si="38"/>
        <v>开始</v>
      </c>
      <c r="L423" t="str">
        <f t="shared" si="39"/>
        <v/>
      </c>
      <c r="M423" s="5">
        <f t="shared" si="40"/>
        <v>0.18333333428017795</v>
      </c>
      <c r="N423" s="3">
        <f t="shared" si="41"/>
        <v>5</v>
      </c>
    </row>
    <row r="424" spans="1:14">
      <c r="A424" s="3">
        <v>98021782</v>
      </c>
      <c r="B424" s="3" t="s">
        <v>8</v>
      </c>
      <c r="C424" s="3" t="s">
        <v>16</v>
      </c>
      <c r="D424" s="3">
        <v>1.3319879749395101E+17</v>
      </c>
      <c r="E424" s="4">
        <v>44960.608206018522</v>
      </c>
      <c r="F424" s="3" t="s">
        <v>10</v>
      </c>
      <c r="G424" s="3">
        <v>1</v>
      </c>
      <c r="H424" s="3" t="s">
        <v>15</v>
      </c>
      <c r="I424" s="4">
        <v>44960.608206018522</v>
      </c>
      <c r="J424" s="3" t="str">
        <f t="shared" si="42"/>
        <v>运行</v>
      </c>
      <c r="K424" s="3" t="str">
        <f t="shared" si="38"/>
        <v/>
      </c>
      <c r="L424" t="str">
        <f t="shared" si="39"/>
        <v>结束</v>
      </c>
      <c r="M424" s="5">
        <f t="shared" si="40"/>
        <v>0</v>
      </c>
      <c r="N424" s="3">
        <f t="shared" si="41"/>
        <v>5</v>
      </c>
    </row>
    <row r="425" spans="1:14">
      <c r="A425" s="3">
        <v>98022086</v>
      </c>
      <c r="B425" s="3" t="s">
        <v>8</v>
      </c>
      <c r="C425" s="3" t="s">
        <v>9</v>
      </c>
      <c r="D425" s="3">
        <v>1.33198798966078E+17</v>
      </c>
      <c r="E425" s="4">
        <v>44960.609907407408</v>
      </c>
      <c r="F425" s="3" t="s">
        <v>10</v>
      </c>
      <c r="G425" s="3">
        <v>80010922001</v>
      </c>
      <c r="H425" s="3" t="s">
        <v>20</v>
      </c>
      <c r="I425" s="4">
        <v>44960.609907407408</v>
      </c>
      <c r="J425" s="3" t="str">
        <f t="shared" si="42"/>
        <v>报警</v>
      </c>
      <c r="K425" s="3" t="str">
        <f t="shared" si="38"/>
        <v>开始</v>
      </c>
      <c r="L425" t="str">
        <f t="shared" si="39"/>
        <v/>
      </c>
      <c r="M425" s="5">
        <f t="shared" si="40"/>
        <v>0.86666667019017041</v>
      </c>
      <c r="N425" s="3">
        <f t="shared" si="41"/>
        <v>5</v>
      </c>
    </row>
    <row r="426" spans="1:14">
      <c r="A426" s="3">
        <v>98022194</v>
      </c>
      <c r="B426" s="3" t="s">
        <v>8</v>
      </c>
      <c r="C426" s="3" t="s">
        <v>9</v>
      </c>
      <c r="D426" s="3">
        <v>1.33198799486586E+17</v>
      </c>
      <c r="E426" s="4">
        <v>44960.610509259262</v>
      </c>
      <c r="F426" s="3" t="s">
        <v>10</v>
      </c>
      <c r="G426" s="3">
        <v>1</v>
      </c>
      <c r="H426" s="3" t="s">
        <v>15</v>
      </c>
      <c r="I426" s="4">
        <v>44960.610509259262</v>
      </c>
      <c r="J426" s="3" t="str">
        <f t="shared" si="42"/>
        <v>运行</v>
      </c>
      <c r="K426" s="3" t="str">
        <f t="shared" si="38"/>
        <v/>
      </c>
      <c r="L426" t="str">
        <f t="shared" si="39"/>
        <v>结束</v>
      </c>
      <c r="M426" s="5">
        <f t="shared" si="40"/>
        <v>0</v>
      </c>
      <c r="N426" s="3">
        <f t="shared" si="41"/>
        <v>5</v>
      </c>
    </row>
    <row r="427" spans="1:14">
      <c r="A427" s="3">
        <v>98022539</v>
      </c>
      <c r="B427" s="3" t="s">
        <v>8</v>
      </c>
      <c r="C427" s="3" t="s">
        <v>16</v>
      </c>
      <c r="D427" s="3">
        <v>1.3319880137868E+17</v>
      </c>
      <c r="E427" s="4">
        <v>44960.612696759257</v>
      </c>
      <c r="F427" s="3" t="s">
        <v>10</v>
      </c>
      <c r="G427" s="3">
        <v>60070922002</v>
      </c>
      <c r="H427" s="3" t="s">
        <v>11</v>
      </c>
      <c r="I427" s="4">
        <v>44960.612696759257</v>
      </c>
      <c r="J427" s="3" t="str">
        <f t="shared" si="42"/>
        <v>报警</v>
      </c>
      <c r="K427" s="3" t="str">
        <f t="shared" si="38"/>
        <v>开始</v>
      </c>
      <c r="L427" t="str">
        <f t="shared" si="39"/>
        <v/>
      </c>
      <c r="M427" s="5">
        <f t="shared" si="40"/>
        <v>8.1000000075437129</v>
      </c>
      <c r="N427" s="3">
        <f t="shared" si="41"/>
        <v>5</v>
      </c>
    </row>
    <row r="428" spans="1:14">
      <c r="A428" s="3">
        <v>98023598</v>
      </c>
      <c r="B428" s="3" t="s">
        <v>8</v>
      </c>
      <c r="C428" s="3" t="s">
        <v>9</v>
      </c>
      <c r="D428" s="3">
        <v>1.33198806232246E+17</v>
      </c>
      <c r="E428" s="4">
        <v>44960.618321759262</v>
      </c>
      <c r="F428" s="3" t="s">
        <v>10</v>
      </c>
      <c r="G428" s="3">
        <v>1</v>
      </c>
      <c r="H428" s="3" t="s">
        <v>15</v>
      </c>
      <c r="I428" s="4">
        <v>44960.618321759262</v>
      </c>
      <c r="J428" s="3" t="str">
        <f t="shared" ref="J428:J442" si="43">RIGHT(H428,2)</f>
        <v>运行</v>
      </c>
      <c r="K428" s="3" t="str">
        <f t="shared" si="38"/>
        <v/>
      </c>
      <c r="L428" t="str">
        <f t="shared" si="39"/>
        <v>结束</v>
      </c>
      <c r="M428" s="5">
        <f t="shared" si="40"/>
        <v>0</v>
      </c>
      <c r="N428" s="3">
        <f t="shared" si="41"/>
        <v>5</v>
      </c>
    </row>
    <row r="429" spans="1:14">
      <c r="A429" s="3">
        <v>98023674</v>
      </c>
      <c r="B429" s="3" t="s">
        <v>8</v>
      </c>
      <c r="C429" s="3" t="s">
        <v>16</v>
      </c>
      <c r="D429" s="3">
        <v>1.3319880666395901E+17</v>
      </c>
      <c r="E429" s="4">
        <v>44960.618819444448</v>
      </c>
      <c r="F429" s="3" t="s">
        <v>10</v>
      </c>
      <c r="G429" s="3">
        <v>3</v>
      </c>
      <c r="H429" s="3" t="s">
        <v>14</v>
      </c>
      <c r="I429" s="4">
        <v>44960.618819444448</v>
      </c>
      <c r="J429" s="3" t="str">
        <f t="shared" si="43"/>
        <v>改！</v>
      </c>
      <c r="K429" s="3" t="str">
        <f t="shared" si="38"/>
        <v>开始</v>
      </c>
      <c r="L429" t="str">
        <f t="shared" si="39"/>
        <v/>
      </c>
      <c r="M429" s="5">
        <f t="shared" si="40"/>
        <v>3.6666666646488011</v>
      </c>
      <c r="N429" s="3">
        <f t="shared" si="41"/>
        <v>5</v>
      </c>
    </row>
    <row r="430" spans="1:14">
      <c r="A430" s="3">
        <v>98024131</v>
      </c>
      <c r="B430" s="3" t="s">
        <v>8</v>
      </c>
      <c r="C430" s="3" t="s">
        <v>16</v>
      </c>
      <c r="D430" s="3">
        <v>1.331988088625E+17</v>
      </c>
      <c r="E430" s="4">
        <v>44960.621365740742</v>
      </c>
      <c r="F430" s="3" t="s">
        <v>10</v>
      </c>
      <c r="G430" s="3">
        <v>1</v>
      </c>
      <c r="H430" s="3" t="s">
        <v>15</v>
      </c>
      <c r="I430" s="4">
        <v>44960.621365740742</v>
      </c>
      <c r="J430" s="3" t="str">
        <f t="shared" si="43"/>
        <v>运行</v>
      </c>
      <c r="K430" s="3" t="str">
        <f t="shared" si="38"/>
        <v/>
      </c>
      <c r="L430" t="str">
        <f t="shared" si="39"/>
        <v>结束</v>
      </c>
      <c r="M430" s="5">
        <f t="shared" si="40"/>
        <v>0</v>
      </c>
      <c r="N430" s="3">
        <f t="shared" si="41"/>
        <v>5</v>
      </c>
    </row>
    <row r="431" spans="1:14">
      <c r="A431" s="3">
        <v>98024497</v>
      </c>
      <c r="B431" s="3" t="s">
        <v>8</v>
      </c>
      <c r="C431" s="3" t="s">
        <v>16</v>
      </c>
      <c r="D431" s="3">
        <v>1.33198810394274E+17</v>
      </c>
      <c r="E431" s="4">
        <v>44960.623136574075</v>
      </c>
      <c r="F431" s="3" t="s">
        <v>10</v>
      </c>
      <c r="G431" s="3">
        <v>3</v>
      </c>
      <c r="H431" s="3" t="s">
        <v>14</v>
      </c>
      <c r="I431" s="4">
        <v>44960.623136574075</v>
      </c>
      <c r="J431" s="3" t="str">
        <f t="shared" si="43"/>
        <v>改！</v>
      </c>
      <c r="K431" s="3" t="str">
        <f t="shared" si="38"/>
        <v>开始</v>
      </c>
      <c r="L431" t="str">
        <f t="shared" si="39"/>
        <v/>
      </c>
      <c r="M431" s="5">
        <f t="shared" si="40"/>
        <v>1.3500000012572855</v>
      </c>
      <c r="N431" s="3">
        <f t="shared" si="41"/>
        <v>5</v>
      </c>
    </row>
    <row r="432" spans="1:14">
      <c r="A432" s="3">
        <v>98024722</v>
      </c>
      <c r="B432" s="3" t="s">
        <v>8</v>
      </c>
      <c r="C432" s="3" t="s">
        <v>9</v>
      </c>
      <c r="D432" s="3">
        <v>1.33198811202882E+17</v>
      </c>
      <c r="E432" s="4">
        <v>44960.624074074076</v>
      </c>
      <c r="F432" s="3" t="s">
        <v>10</v>
      </c>
      <c r="G432" s="3">
        <v>1</v>
      </c>
      <c r="H432" s="3" t="s">
        <v>15</v>
      </c>
      <c r="I432" s="4">
        <v>44960.624074074076</v>
      </c>
      <c r="J432" s="3" t="str">
        <f t="shared" si="43"/>
        <v>运行</v>
      </c>
      <c r="K432" s="3" t="str">
        <f t="shared" si="38"/>
        <v/>
      </c>
      <c r="L432" t="str">
        <f t="shared" si="39"/>
        <v>结束</v>
      </c>
      <c r="M432" s="5">
        <f t="shared" si="40"/>
        <v>0</v>
      </c>
      <c r="N432" s="3">
        <f t="shared" si="41"/>
        <v>5</v>
      </c>
    </row>
    <row r="433" spans="1:14">
      <c r="A433" s="3">
        <v>98026486</v>
      </c>
      <c r="B433" s="3" t="s">
        <v>8</v>
      </c>
      <c r="C433" s="3" t="s">
        <v>9</v>
      </c>
      <c r="D433" s="3">
        <v>1.3319881793967299E+17</v>
      </c>
      <c r="E433" s="4">
        <v>44960.631863425922</v>
      </c>
      <c r="F433" s="3" t="s">
        <v>10</v>
      </c>
      <c r="G433" s="3">
        <v>1</v>
      </c>
      <c r="H433" s="3" t="s">
        <v>15</v>
      </c>
      <c r="I433" s="4">
        <v>44960.631863425922</v>
      </c>
      <c r="J433" s="3" t="str">
        <f t="shared" si="43"/>
        <v>运行</v>
      </c>
      <c r="K433" s="3" t="str">
        <f t="shared" si="38"/>
        <v/>
      </c>
      <c r="L433" t="str">
        <f t="shared" si="39"/>
        <v>结束</v>
      </c>
      <c r="M433" s="5">
        <f t="shared" si="40"/>
        <v>0</v>
      </c>
      <c r="N433" s="3">
        <f t="shared" si="41"/>
        <v>5</v>
      </c>
    </row>
    <row r="434" spans="1:14">
      <c r="A434" s="3">
        <v>98026487</v>
      </c>
      <c r="B434" s="3" t="s">
        <v>8</v>
      </c>
      <c r="C434" s="3" t="s">
        <v>16</v>
      </c>
      <c r="D434" s="3">
        <v>1.3319881796880701E+17</v>
      </c>
      <c r="E434" s="4">
        <v>44960.631898148145</v>
      </c>
      <c r="F434" s="3" t="s">
        <v>10</v>
      </c>
      <c r="G434" s="3">
        <v>60070922002</v>
      </c>
      <c r="H434" s="3" t="s">
        <v>11</v>
      </c>
      <c r="I434" s="4">
        <v>44960.631898148145</v>
      </c>
      <c r="J434" s="3" t="str">
        <f t="shared" si="43"/>
        <v>报警</v>
      </c>
      <c r="K434" s="3" t="str">
        <f t="shared" si="38"/>
        <v>开始</v>
      </c>
      <c r="L434" t="str">
        <f t="shared" si="39"/>
        <v/>
      </c>
      <c r="M434" s="5">
        <f t="shared" si="40"/>
        <v>0.80000000889413059</v>
      </c>
      <c r="N434" s="3">
        <f t="shared" si="41"/>
        <v>5</v>
      </c>
    </row>
    <row r="435" spans="1:14">
      <c r="A435" s="3">
        <v>98026609</v>
      </c>
      <c r="B435" s="3" t="s">
        <v>8</v>
      </c>
      <c r="C435" s="3" t="s">
        <v>16</v>
      </c>
      <c r="D435" s="3">
        <v>1.3319881844654E+17</v>
      </c>
      <c r="E435" s="4">
        <v>44960.632453703707</v>
      </c>
      <c r="F435" s="3" t="s">
        <v>10</v>
      </c>
      <c r="G435" s="3">
        <v>1</v>
      </c>
      <c r="H435" s="3" t="s">
        <v>15</v>
      </c>
      <c r="I435" s="4">
        <v>44960.632453703707</v>
      </c>
      <c r="J435" s="3" t="str">
        <f t="shared" si="43"/>
        <v>运行</v>
      </c>
      <c r="K435" s="3" t="str">
        <f t="shared" si="38"/>
        <v/>
      </c>
      <c r="L435" t="str">
        <f t="shared" si="39"/>
        <v>结束</v>
      </c>
      <c r="M435" s="5">
        <f t="shared" si="40"/>
        <v>0</v>
      </c>
      <c r="N435" s="3">
        <f t="shared" si="41"/>
        <v>5</v>
      </c>
    </row>
    <row r="436" spans="1:14">
      <c r="A436" s="3">
        <v>98026702</v>
      </c>
      <c r="B436" s="3" t="s">
        <v>8</v>
      </c>
      <c r="C436" s="3" t="s">
        <v>16</v>
      </c>
      <c r="D436" s="3">
        <v>1.3319881880169E+17</v>
      </c>
      <c r="E436" s="4">
        <v>44960.632870370369</v>
      </c>
      <c r="F436" s="3" t="s">
        <v>10</v>
      </c>
      <c r="G436" s="3">
        <v>60070922002</v>
      </c>
      <c r="H436" s="3" t="s">
        <v>11</v>
      </c>
      <c r="I436" s="4">
        <v>44960.632870370369</v>
      </c>
      <c r="J436" s="3" t="str">
        <f t="shared" si="43"/>
        <v>报警</v>
      </c>
      <c r="K436" s="3" t="str">
        <f t="shared" si="38"/>
        <v>开始</v>
      </c>
      <c r="L436" t="str">
        <f t="shared" si="39"/>
        <v/>
      </c>
      <c r="M436" s="5">
        <f t="shared" si="40"/>
        <v>0.29999999678693712</v>
      </c>
      <c r="N436" s="3">
        <f t="shared" si="41"/>
        <v>5</v>
      </c>
    </row>
    <row r="437" spans="1:14">
      <c r="A437" s="3">
        <v>98026755</v>
      </c>
      <c r="B437" s="3" t="s">
        <v>8</v>
      </c>
      <c r="C437" s="3" t="s">
        <v>9</v>
      </c>
      <c r="D437" s="3">
        <v>1.3319881898847699E+17</v>
      </c>
      <c r="E437" s="4">
        <v>44960.6330787037</v>
      </c>
      <c r="F437" s="3" t="s">
        <v>10</v>
      </c>
      <c r="G437" s="3">
        <v>1</v>
      </c>
      <c r="H437" s="3" t="s">
        <v>15</v>
      </c>
      <c r="I437" s="4">
        <v>44960.6330787037</v>
      </c>
      <c r="J437" s="3" t="str">
        <f t="shared" si="43"/>
        <v>运行</v>
      </c>
      <c r="K437" s="3" t="str">
        <f t="shared" si="38"/>
        <v/>
      </c>
      <c r="L437" t="str">
        <f t="shared" si="39"/>
        <v>结束</v>
      </c>
      <c r="M437" s="5">
        <f t="shared" si="40"/>
        <v>0</v>
      </c>
      <c r="N437" s="3">
        <f t="shared" si="41"/>
        <v>5</v>
      </c>
    </row>
    <row r="438" spans="1:14">
      <c r="A438" s="3">
        <v>98026798</v>
      </c>
      <c r="B438" s="3" t="s">
        <v>8</v>
      </c>
      <c r="C438" s="3" t="s">
        <v>16</v>
      </c>
      <c r="D438" s="3">
        <v>1.3319881913626499E+17</v>
      </c>
      <c r="E438" s="4">
        <v>44960.633252314816</v>
      </c>
      <c r="F438" s="3" t="s">
        <v>10</v>
      </c>
      <c r="G438" s="3">
        <v>1</v>
      </c>
      <c r="H438" s="3" t="s">
        <v>15</v>
      </c>
      <c r="I438" s="4">
        <v>44960.633252314816</v>
      </c>
      <c r="J438" s="3" t="str">
        <f t="shared" si="43"/>
        <v>运行</v>
      </c>
      <c r="K438" s="3" t="str">
        <f t="shared" si="38"/>
        <v/>
      </c>
      <c r="L438" t="str">
        <f t="shared" si="39"/>
        <v>结束</v>
      </c>
      <c r="M438" s="5">
        <f t="shared" si="40"/>
        <v>0</v>
      </c>
      <c r="N438" s="3">
        <f t="shared" si="41"/>
        <v>5</v>
      </c>
    </row>
    <row r="439" spans="1:14">
      <c r="A439" s="3">
        <v>98026799</v>
      </c>
      <c r="B439" s="3" t="s">
        <v>8</v>
      </c>
      <c r="C439" s="3" t="s">
        <v>16</v>
      </c>
      <c r="D439" s="3">
        <v>1.33198819172618E+17</v>
      </c>
      <c r="E439" s="4">
        <v>44960.633298611108</v>
      </c>
      <c r="F439" s="3" t="s">
        <v>10</v>
      </c>
      <c r="G439" s="3">
        <v>60070922002</v>
      </c>
      <c r="H439" s="3" t="s">
        <v>11</v>
      </c>
      <c r="I439" s="4">
        <v>44960.633298611108</v>
      </c>
      <c r="J439" s="3" t="str">
        <f t="shared" si="43"/>
        <v>报警</v>
      </c>
      <c r="K439" s="3" t="str">
        <f t="shared" si="38"/>
        <v>开始</v>
      </c>
      <c r="L439" t="str">
        <f t="shared" si="39"/>
        <v/>
      </c>
      <c r="M439" s="5">
        <f t="shared" si="40"/>
        <v>1.3666666718199849</v>
      </c>
      <c r="N439" s="3">
        <f t="shared" si="41"/>
        <v>5</v>
      </c>
    </row>
    <row r="440" spans="1:14">
      <c r="A440" s="3">
        <v>98027024</v>
      </c>
      <c r="B440" s="3" t="s">
        <v>8</v>
      </c>
      <c r="C440" s="3" t="s">
        <v>16</v>
      </c>
      <c r="D440" s="3">
        <v>1.33198819990066E+17</v>
      </c>
      <c r="E440" s="4">
        <v>44960.634247685186</v>
      </c>
      <c r="F440" s="3" t="s">
        <v>10</v>
      </c>
      <c r="G440" s="3">
        <v>1</v>
      </c>
      <c r="H440" s="3" t="s">
        <v>15</v>
      </c>
      <c r="I440" s="4">
        <v>44960.634247685186</v>
      </c>
      <c r="J440" s="3" t="str">
        <f t="shared" si="43"/>
        <v>运行</v>
      </c>
      <c r="K440" s="3" t="str">
        <f t="shared" si="38"/>
        <v/>
      </c>
      <c r="L440" t="str">
        <f t="shared" si="39"/>
        <v>结束</v>
      </c>
      <c r="M440" s="5">
        <f t="shared" si="40"/>
        <v>0</v>
      </c>
      <c r="N440" s="3">
        <f t="shared" si="41"/>
        <v>5</v>
      </c>
    </row>
    <row r="441" spans="1:14">
      <c r="A441" s="3">
        <v>98027025</v>
      </c>
      <c r="B441" s="3" t="s">
        <v>8</v>
      </c>
      <c r="C441" s="3" t="s">
        <v>9</v>
      </c>
      <c r="D441" s="3">
        <v>1.3319881999662E+17</v>
      </c>
      <c r="E441" s="4">
        <v>44960.634247685186</v>
      </c>
      <c r="F441" s="3" t="s">
        <v>10</v>
      </c>
      <c r="G441" s="3">
        <v>80010922003</v>
      </c>
      <c r="H441" s="3" t="s">
        <v>21</v>
      </c>
      <c r="I441" s="4">
        <v>44960.634247685186</v>
      </c>
      <c r="J441" s="3" t="str">
        <f t="shared" si="43"/>
        <v>报警</v>
      </c>
      <c r="K441" s="3" t="str">
        <f t="shared" si="38"/>
        <v>开始</v>
      </c>
      <c r="L441" t="str">
        <f t="shared" si="39"/>
        <v/>
      </c>
      <c r="M441" s="5">
        <f t="shared" si="40"/>
        <v>0.7333333371207118</v>
      </c>
      <c r="N441" s="3">
        <f t="shared" si="41"/>
        <v>5</v>
      </c>
    </row>
    <row r="442" spans="1:14">
      <c r="A442" s="3">
        <v>98027150</v>
      </c>
      <c r="B442" s="3" t="s">
        <v>8</v>
      </c>
      <c r="C442" s="3" t="s">
        <v>9</v>
      </c>
      <c r="D442" s="3">
        <v>1.33198820437192E+17</v>
      </c>
      <c r="E442" s="4">
        <v>44960.634756944448</v>
      </c>
      <c r="F442" s="3" t="s">
        <v>10</v>
      </c>
      <c r="G442" s="3">
        <v>1</v>
      </c>
      <c r="H442" s="3" t="s">
        <v>15</v>
      </c>
      <c r="I442" s="4">
        <v>44960.634756944448</v>
      </c>
      <c r="J442" s="3" t="str">
        <f t="shared" si="43"/>
        <v>运行</v>
      </c>
      <c r="K442" s="3" t="str">
        <f t="shared" si="38"/>
        <v/>
      </c>
      <c r="L442" t="str">
        <f t="shared" si="39"/>
        <v>结束</v>
      </c>
      <c r="M442" s="5">
        <f t="shared" si="40"/>
        <v>0</v>
      </c>
      <c r="N442" s="3">
        <f t="shared" si="41"/>
        <v>5</v>
      </c>
    </row>
    <row r="443" spans="1:14">
      <c r="A443" s="3">
        <v>98027196</v>
      </c>
      <c r="B443" s="3" t="s">
        <v>8</v>
      </c>
      <c r="C443" s="3" t="s">
        <v>9</v>
      </c>
      <c r="D443" s="3">
        <v>1.3319882062662499E+17</v>
      </c>
      <c r="E443" s="4">
        <v>44960.634976851848</v>
      </c>
      <c r="F443" s="3" t="s">
        <v>10</v>
      </c>
      <c r="G443" s="3">
        <v>60070922002</v>
      </c>
      <c r="H443" s="3" t="s">
        <v>11</v>
      </c>
      <c r="I443" s="4">
        <v>44960.634976851848</v>
      </c>
      <c r="J443" s="3" t="str">
        <f t="shared" ref="J443:J481" si="44">RIGHT(H443,2)</f>
        <v>报警</v>
      </c>
      <c r="K443" s="3" t="str">
        <f t="shared" si="38"/>
        <v>开始</v>
      </c>
      <c r="L443" t="str">
        <f t="shared" si="39"/>
        <v/>
      </c>
      <c r="M443" s="5">
        <f t="shared" si="40"/>
        <v>0.6000000040512532</v>
      </c>
      <c r="N443" s="3">
        <f t="shared" si="41"/>
        <v>5</v>
      </c>
    </row>
    <row r="444" spans="1:14">
      <c r="A444" s="3">
        <v>98027292</v>
      </c>
      <c r="B444" s="3" t="s">
        <v>8</v>
      </c>
      <c r="C444" s="3" t="s">
        <v>16</v>
      </c>
      <c r="D444" s="3">
        <v>1.3319882098809699E+17</v>
      </c>
      <c r="E444" s="4">
        <v>44960.635393518518</v>
      </c>
      <c r="F444" s="3" t="s">
        <v>10</v>
      </c>
      <c r="G444" s="3">
        <v>1</v>
      </c>
      <c r="H444" s="3" t="s">
        <v>15</v>
      </c>
      <c r="I444" s="4">
        <v>44960.635393518518</v>
      </c>
      <c r="J444" s="3" t="str">
        <f t="shared" si="44"/>
        <v>运行</v>
      </c>
      <c r="K444" s="3" t="str">
        <f t="shared" si="38"/>
        <v/>
      </c>
      <c r="L444" t="str">
        <f t="shared" si="39"/>
        <v>结束</v>
      </c>
      <c r="M444" s="5">
        <f t="shared" si="40"/>
        <v>0</v>
      </c>
      <c r="N444" s="3">
        <f t="shared" si="41"/>
        <v>5</v>
      </c>
    </row>
    <row r="445" spans="1:14">
      <c r="A445" s="3">
        <v>98027303</v>
      </c>
      <c r="B445" s="3" t="s">
        <v>8</v>
      </c>
      <c r="C445" s="3" t="s">
        <v>9</v>
      </c>
      <c r="D445" s="3">
        <v>1.3319882103061501E+17</v>
      </c>
      <c r="E445" s="4">
        <v>44960.635451388887</v>
      </c>
      <c r="F445" s="3" t="s">
        <v>10</v>
      </c>
      <c r="G445" s="3">
        <v>1</v>
      </c>
      <c r="H445" s="3" t="s">
        <v>15</v>
      </c>
      <c r="I445" s="4">
        <v>44960.635451388887</v>
      </c>
      <c r="J445" s="3" t="str">
        <f t="shared" si="44"/>
        <v>运行</v>
      </c>
      <c r="K445" s="3" t="str">
        <f t="shared" ref="K445:K508" si="45">IF(AND(J444="运行",J445&lt;&gt;"运行"),"开始","")</f>
        <v/>
      </c>
      <c r="L445" t="str">
        <f t="shared" ref="L445:L508" si="46">IF(J445="运行","结束","")</f>
        <v>结束</v>
      </c>
      <c r="M445" s="5">
        <f t="shared" ref="M445:M508" si="47">IF(K445="开始",((IF(L446="结束",INDEX(I446,,),0)-IF(K445="开始",INDEX(I445,,),0)))*24*60,0)</f>
        <v>0</v>
      </c>
      <c r="N445" s="3">
        <f t="shared" ref="N445:N508" si="48">WEEKNUM(I445)</f>
        <v>5</v>
      </c>
    </row>
    <row r="446" spans="1:14">
      <c r="A446" s="3">
        <v>98027326</v>
      </c>
      <c r="B446" s="3" t="s">
        <v>8</v>
      </c>
      <c r="C446" s="3" t="s">
        <v>16</v>
      </c>
      <c r="D446" s="3">
        <v>1.33198821152936E+17</v>
      </c>
      <c r="E446" s="4">
        <v>44960.63559027778</v>
      </c>
      <c r="F446" s="3" t="s">
        <v>10</v>
      </c>
      <c r="G446" s="3">
        <v>60070922002</v>
      </c>
      <c r="H446" s="3" t="s">
        <v>11</v>
      </c>
      <c r="I446" s="4">
        <v>44960.63559027778</v>
      </c>
      <c r="J446" s="3" t="str">
        <f t="shared" si="44"/>
        <v>报警</v>
      </c>
      <c r="K446" s="3" t="str">
        <f t="shared" si="45"/>
        <v>开始</v>
      </c>
      <c r="L446" t="str">
        <f t="shared" si="46"/>
        <v/>
      </c>
      <c r="M446" s="5">
        <f t="shared" si="47"/>
        <v>0.56666666292585433</v>
      </c>
      <c r="N446" s="3">
        <f t="shared" si="48"/>
        <v>5</v>
      </c>
    </row>
    <row r="447" spans="1:14">
      <c r="A447" s="3">
        <v>98027407</v>
      </c>
      <c r="B447" s="3" t="s">
        <v>8</v>
      </c>
      <c r="C447" s="3" t="s">
        <v>16</v>
      </c>
      <c r="D447" s="3">
        <v>1.33198821497534E+17</v>
      </c>
      <c r="E447" s="4">
        <v>44960.635983796295</v>
      </c>
      <c r="F447" s="3" t="s">
        <v>10</v>
      </c>
      <c r="G447" s="3">
        <v>1</v>
      </c>
      <c r="H447" s="3" t="s">
        <v>15</v>
      </c>
      <c r="I447" s="4">
        <v>44960.635983796295</v>
      </c>
      <c r="J447" s="3" t="str">
        <f t="shared" si="44"/>
        <v>运行</v>
      </c>
      <c r="K447" s="3" t="str">
        <f t="shared" si="45"/>
        <v/>
      </c>
      <c r="L447" t="str">
        <f t="shared" si="46"/>
        <v>结束</v>
      </c>
      <c r="M447" s="5">
        <f t="shared" si="47"/>
        <v>0</v>
      </c>
      <c r="N447" s="3">
        <f t="shared" si="48"/>
        <v>5</v>
      </c>
    </row>
    <row r="448" spans="1:14">
      <c r="A448" s="3">
        <v>98027432</v>
      </c>
      <c r="B448" s="3" t="s">
        <v>8</v>
      </c>
      <c r="C448" s="3" t="s">
        <v>16</v>
      </c>
      <c r="D448" s="3">
        <v>1.3319882162658899E+17</v>
      </c>
      <c r="E448" s="4">
        <v>44960.636134259257</v>
      </c>
      <c r="F448" s="3" t="s">
        <v>10</v>
      </c>
      <c r="G448" s="3">
        <v>60070922002</v>
      </c>
      <c r="H448" s="3" t="s">
        <v>11</v>
      </c>
      <c r="I448" s="4">
        <v>44960.636134259257</v>
      </c>
      <c r="J448" s="3" t="str">
        <f t="shared" si="44"/>
        <v>报警</v>
      </c>
      <c r="K448" s="3" t="str">
        <f t="shared" si="45"/>
        <v>开始</v>
      </c>
      <c r="L448" t="str">
        <f t="shared" si="46"/>
        <v/>
      </c>
      <c r="M448" s="5">
        <f t="shared" si="47"/>
        <v>0.10000000242143869</v>
      </c>
      <c r="N448" s="3">
        <f t="shared" si="48"/>
        <v>5</v>
      </c>
    </row>
    <row r="449" spans="1:14">
      <c r="A449" s="3">
        <v>98027453</v>
      </c>
      <c r="B449" s="3" t="s">
        <v>8</v>
      </c>
      <c r="C449" s="3" t="s">
        <v>16</v>
      </c>
      <c r="D449" s="3">
        <v>1.33198821683816E+17</v>
      </c>
      <c r="E449" s="4">
        <v>44960.636203703703</v>
      </c>
      <c r="F449" s="3" t="s">
        <v>10</v>
      </c>
      <c r="G449" s="3">
        <v>1</v>
      </c>
      <c r="H449" s="3" t="s">
        <v>15</v>
      </c>
      <c r="I449" s="4">
        <v>44960.636203703703</v>
      </c>
      <c r="J449" s="3" t="str">
        <f t="shared" si="44"/>
        <v>运行</v>
      </c>
      <c r="K449" s="3" t="str">
        <f t="shared" si="45"/>
        <v/>
      </c>
      <c r="L449" t="str">
        <f t="shared" si="46"/>
        <v>结束</v>
      </c>
      <c r="M449" s="5">
        <f t="shared" si="47"/>
        <v>0</v>
      </c>
      <c r="N449" s="3">
        <f t="shared" si="48"/>
        <v>5</v>
      </c>
    </row>
    <row r="450" spans="1:14">
      <c r="A450" s="3">
        <v>98027556</v>
      </c>
      <c r="B450" s="3" t="s">
        <v>8</v>
      </c>
      <c r="C450" s="3" t="s">
        <v>16</v>
      </c>
      <c r="D450" s="3">
        <v>1.33198822044202E+17</v>
      </c>
      <c r="E450" s="4">
        <v>44960.636620370373</v>
      </c>
      <c r="F450" s="3" t="s">
        <v>10</v>
      </c>
      <c r="G450" s="3">
        <v>60070922002</v>
      </c>
      <c r="H450" s="3" t="s">
        <v>11</v>
      </c>
      <c r="I450" s="4">
        <v>44960.636620370373</v>
      </c>
      <c r="J450" s="3" t="str">
        <f t="shared" si="44"/>
        <v>报警</v>
      </c>
      <c r="K450" s="3" t="str">
        <f t="shared" si="45"/>
        <v>开始</v>
      </c>
      <c r="L450" t="str">
        <f t="shared" si="46"/>
        <v/>
      </c>
      <c r="M450" s="5">
        <f t="shared" si="47"/>
        <v>0.26666666613891721</v>
      </c>
      <c r="N450" s="3">
        <f t="shared" si="48"/>
        <v>5</v>
      </c>
    </row>
    <row r="451" spans="1:14">
      <c r="A451" s="3">
        <v>98027602</v>
      </c>
      <c r="B451" s="3" t="s">
        <v>8</v>
      </c>
      <c r="C451" s="3" t="s">
        <v>16</v>
      </c>
      <c r="D451" s="3">
        <v>1.3319882220961E+17</v>
      </c>
      <c r="E451" s="4">
        <v>44960.636805555558</v>
      </c>
      <c r="F451" s="3" t="s">
        <v>10</v>
      </c>
      <c r="G451" s="3">
        <v>1</v>
      </c>
      <c r="H451" s="3" t="s">
        <v>15</v>
      </c>
      <c r="I451" s="4">
        <v>44960.636805555558</v>
      </c>
      <c r="J451" s="3" t="str">
        <f t="shared" si="44"/>
        <v>运行</v>
      </c>
      <c r="K451" s="3" t="str">
        <f t="shared" si="45"/>
        <v/>
      </c>
      <c r="L451" t="str">
        <f t="shared" si="46"/>
        <v>结束</v>
      </c>
      <c r="M451" s="5">
        <f t="shared" si="47"/>
        <v>0</v>
      </c>
      <c r="N451" s="3">
        <f t="shared" si="48"/>
        <v>5</v>
      </c>
    </row>
    <row r="452" spans="1:14">
      <c r="A452" s="3">
        <v>98027684</v>
      </c>
      <c r="B452" s="3" t="s">
        <v>8</v>
      </c>
      <c r="C452" s="3" t="s">
        <v>16</v>
      </c>
      <c r="D452" s="3">
        <v>1.33198822590132E+17</v>
      </c>
      <c r="E452" s="4">
        <v>44960.637256944443</v>
      </c>
      <c r="F452" s="3" t="s">
        <v>10</v>
      </c>
      <c r="G452" s="3">
        <v>60070922002</v>
      </c>
      <c r="H452" s="3" t="s">
        <v>11</v>
      </c>
      <c r="I452" s="4">
        <v>44960.637256944443</v>
      </c>
      <c r="J452" s="3" t="str">
        <f t="shared" si="44"/>
        <v>报警</v>
      </c>
      <c r="K452" s="3" t="str">
        <f t="shared" si="45"/>
        <v>开始</v>
      </c>
      <c r="L452" t="str">
        <f t="shared" si="46"/>
        <v/>
      </c>
      <c r="M452" s="5">
        <f t="shared" si="47"/>
        <v>1.4500000036787242</v>
      </c>
      <c r="N452" s="3">
        <f t="shared" si="48"/>
        <v>5</v>
      </c>
    </row>
    <row r="453" spans="1:14">
      <c r="A453" s="3">
        <v>98027863</v>
      </c>
      <c r="B453" s="3" t="s">
        <v>8</v>
      </c>
      <c r="C453" s="3" t="s">
        <v>16</v>
      </c>
      <c r="D453" s="3">
        <v>1.3319882346392499E+17</v>
      </c>
      <c r="E453" s="4">
        <v>44960.63826388889</v>
      </c>
      <c r="F453" s="3" t="s">
        <v>10</v>
      </c>
      <c r="G453" s="3">
        <v>1</v>
      </c>
      <c r="H453" s="3" t="s">
        <v>15</v>
      </c>
      <c r="I453" s="4">
        <v>44960.63826388889</v>
      </c>
      <c r="J453" s="3" t="str">
        <f t="shared" si="44"/>
        <v>运行</v>
      </c>
      <c r="K453" s="3" t="str">
        <f t="shared" si="45"/>
        <v/>
      </c>
      <c r="L453" t="str">
        <f t="shared" si="46"/>
        <v>结束</v>
      </c>
      <c r="M453" s="5">
        <f t="shared" si="47"/>
        <v>0</v>
      </c>
      <c r="N453" s="3">
        <f t="shared" si="48"/>
        <v>5</v>
      </c>
    </row>
    <row r="454" spans="1:14">
      <c r="A454" s="3">
        <v>98027873</v>
      </c>
      <c r="B454" s="3" t="s">
        <v>8</v>
      </c>
      <c r="C454" s="3" t="s">
        <v>9</v>
      </c>
      <c r="D454" s="3">
        <v>1.33198823498792E+17</v>
      </c>
      <c r="E454" s="4">
        <v>44960.638298611113</v>
      </c>
      <c r="F454" s="3" t="s">
        <v>10</v>
      </c>
      <c r="G454" s="3">
        <v>60030922003</v>
      </c>
      <c r="H454" s="3" t="s">
        <v>26</v>
      </c>
      <c r="I454" s="4">
        <v>44960.638298611113</v>
      </c>
      <c r="J454" s="3" t="str">
        <f t="shared" si="44"/>
        <v>提醒</v>
      </c>
      <c r="K454" s="3" t="str">
        <f t="shared" si="45"/>
        <v>开始</v>
      </c>
      <c r="L454" t="str">
        <f t="shared" si="46"/>
        <v/>
      </c>
      <c r="M454" s="5">
        <f t="shared" si="47"/>
        <v>0.19999999436549842</v>
      </c>
      <c r="N454" s="3">
        <f t="shared" si="48"/>
        <v>5</v>
      </c>
    </row>
    <row r="455" spans="1:14">
      <c r="A455" s="3">
        <v>98027907</v>
      </c>
      <c r="B455" s="3" t="s">
        <v>8</v>
      </c>
      <c r="C455" s="3" t="s">
        <v>9</v>
      </c>
      <c r="D455" s="3">
        <v>1.33198823614716E+17</v>
      </c>
      <c r="E455" s="4">
        <v>44960.638437499998</v>
      </c>
      <c r="F455" s="3" t="s">
        <v>10</v>
      </c>
      <c r="G455" s="3">
        <v>1</v>
      </c>
      <c r="H455" s="3" t="s">
        <v>15</v>
      </c>
      <c r="I455" s="4">
        <v>44960.638437499998</v>
      </c>
      <c r="J455" s="3" t="str">
        <f t="shared" si="44"/>
        <v>运行</v>
      </c>
      <c r="K455" s="3" t="str">
        <f t="shared" si="45"/>
        <v/>
      </c>
      <c r="L455" t="str">
        <f t="shared" si="46"/>
        <v>结束</v>
      </c>
      <c r="M455" s="5">
        <f t="shared" si="47"/>
        <v>0</v>
      </c>
      <c r="N455" s="3">
        <f t="shared" si="48"/>
        <v>5</v>
      </c>
    </row>
    <row r="456" spans="1:14">
      <c r="A456" s="3">
        <v>98027976</v>
      </c>
      <c r="B456" s="3" t="s">
        <v>8</v>
      </c>
      <c r="C456" s="3" t="s">
        <v>16</v>
      </c>
      <c r="D456" s="3">
        <v>1.3319882392186E+17</v>
      </c>
      <c r="E456" s="4">
        <v>44960.638796296298</v>
      </c>
      <c r="F456" s="3" t="s">
        <v>10</v>
      </c>
      <c r="G456" s="3">
        <v>60070922002</v>
      </c>
      <c r="H456" s="3" t="s">
        <v>11</v>
      </c>
      <c r="I456" s="4">
        <v>44960.638796296298</v>
      </c>
      <c r="J456" s="3" t="str">
        <f t="shared" si="44"/>
        <v>报警</v>
      </c>
      <c r="K456" s="3" t="str">
        <f t="shared" si="45"/>
        <v>开始</v>
      </c>
      <c r="L456" t="str">
        <f t="shared" si="46"/>
        <v/>
      </c>
      <c r="M456" s="5">
        <f t="shared" si="47"/>
        <v>3.5833333327900618</v>
      </c>
      <c r="N456" s="3">
        <f t="shared" si="48"/>
        <v>5</v>
      </c>
    </row>
    <row r="457" spans="1:14">
      <c r="A457" s="3">
        <v>98028523</v>
      </c>
      <c r="B457" s="3" t="s">
        <v>8</v>
      </c>
      <c r="C457" s="3" t="s">
        <v>9</v>
      </c>
      <c r="D457" s="3">
        <v>1.3319882607081101E+17</v>
      </c>
      <c r="E457" s="4">
        <v>44960.641284722224</v>
      </c>
      <c r="F457" s="3" t="s">
        <v>10</v>
      </c>
      <c r="G457" s="3">
        <v>1</v>
      </c>
      <c r="H457" s="3" t="s">
        <v>15</v>
      </c>
      <c r="I457" s="4">
        <v>44960.641284722224</v>
      </c>
      <c r="J457" s="3" t="str">
        <f t="shared" si="44"/>
        <v>运行</v>
      </c>
      <c r="K457" s="3" t="str">
        <f t="shared" si="45"/>
        <v/>
      </c>
      <c r="L457" t="str">
        <f t="shared" si="46"/>
        <v>结束</v>
      </c>
      <c r="M457" s="5">
        <f t="shared" si="47"/>
        <v>0</v>
      </c>
      <c r="N457" s="3">
        <f t="shared" si="48"/>
        <v>5</v>
      </c>
    </row>
    <row r="458" spans="1:14">
      <c r="A458" s="3">
        <v>98028693</v>
      </c>
      <c r="B458" s="3" t="s">
        <v>8</v>
      </c>
      <c r="C458" s="3" t="s">
        <v>16</v>
      </c>
      <c r="D458" s="3">
        <v>1.33198826792542E+17</v>
      </c>
      <c r="E458" s="4">
        <v>44960.642118055555</v>
      </c>
      <c r="F458" s="3" t="s">
        <v>10</v>
      </c>
      <c r="G458" s="3">
        <v>1</v>
      </c>
      <c r="H458" s="3" t="s">
        <v>15</v>
      </c>
      <c r="I458" s="4">
        <v>44960.642118055555</v>
      </c>
      <c r="J458" s="3" t="str">
        <f t="shared" si="44"/>
        <v>运行</v>
      </c>
      <c r="K458" s="3" t="str">
        <f t="shared" si="45"/>
        <v/>
      </c>
      <c r="L458" t="str">
        <f t="shared" si="46"/>
        <v>结束</v>
      </c>
      <c r="M458" s="5">
        <f t="shared" si="47"/>
        <v>0</v>
      </c>
      <c r="N458" s="3">
        <f t="shared" si="48"/>
        <v>5</v>
      </c>
    </row>
    <row r="459" spans="1:14">
      <c r="A459" s="3">
        <v>98028790</v>
      </c>
      <c r="B459" s="3" t="s">
        <v>8</v>
      </c>
      <c r="C459" s="3" t="s">
        <v>9</v>
      </c>
      <c r="D459" s="3">
        <v>1.33198827401788E+17</v>
      </c>
      <c r="E459" s="4">
        <v>44960.642824074072</v>
      </c>
      <c r="F459" s="3" t="s">
        <v>10</v>
      </c>
      <c r="G459" s="3">
        <v>80010922001</v>
      </c>
      <c r="H459" s="3" t="s">
        <v>20</v>
      </c>
      <c r="I459" s="4">
        <v>44960.642824074072</v>
      </c>
      <c r="J459" s="3" t="str">
        <f t="shared" si="44"/>
        <v>报警</v>
      </c>
      <c r="K459" s="3" t="str">
        <f t="shared" si="45"/>
        <v>开始</v>
      </c>
      <c r="L459" t="str">
        <f t="shared" si="46"/>
        <v/>
      </c>
      <c r="M459" s="5">
        <f t="shared" si="47"/>
        <v>0.21666667540557683</v>
      </c>
      <c r="N459" s="3">
        <f t="shared" si="48"/>
        <v>5</v>
      </c>
    </row>
    <row r="460" spans="1:14">
      <c r="A460" s="3">
        <v>98028843</v>
      </c>
      <c r="B460" s="3" t="s">
        <v>8</v>
      </c>
      <c r="C460" s="3" t="s">
        <v>9</v>
      </c>
      <c r="D460" s="3">
        <v>1.3319882753163501E+17</v>
      </c>
      <c r="E460" s="4">
        <v>44960.642974537041</v>
      </c>
      <c r="F460" s="3" t="s">
        <v>10</v>
      </c>
      <c r="G460" s="3">
        <v>1</v>
      </c>
      <c r="H460" s="3" t="s">
        <v>15</v>
      </c>
      <c r="I460" s="4">
        <v>44960.642974537041</v>
      </c>
      <c r="J460" s="3" t="str">
        <f t="shared" si="44"/>
        <v>运行</v>
      </c>
      <c r="K460" s="3" t="str">
        <f t="shared" si="45"/>
        <v/>
      </c>
      <c r="L460" t="str">
        <f t="shared" si="46"/>
        <v>结束</v>
      </c>
      <c r="M460" s="5">
        <f t="shared" si="47"/>
        <v>0</v>
      </c>
      <c r="N460" s="3">
        <f t="shared" si="48"/>
        <v>5</v>
      </c>
    </row>
    <row r="461" spans="1:14">
      <c r="A461" s="3">
        <v>98028876</v>
      </c>
      <c r="B461" s="3" t="s">
        <v>8</v>
      </c>
      <c r="C461" s="3" t="s">
        <v>16</v>
      </c>
      <c r="D461" s="3">
        <v>1.3319882769805901E+17</v>
      </c>
      <c r="E461" s="4">
        <v>44960.643159722225</v>
      </c>
      <c r="F461" s="3" t="s">
        <v>10</v>
      </c>
      <c r="G461" s="3">
        <v>60070922002</v>
      </c>
      <c r="H461" s="3" t="s">
        <v>11</v>
      </c>
      <c r="I461" s="4">
        <v>44960.643159722225</v>
      </c>
      <c r="J461" s="3" t="str">
        <f t="shared" si="44"/>
        <v>报警</v>
      </c>
      <c r="K461" s="3" t="str">
        <f t="shared" si="45"/>
        <v>开始</v>
      </c>
      <c r="L461" t="str">
        <f t="shared" si="46"/>
        <v/>
      </c>
      <c r="M461" s="5">
        <f t="shared" si="47"/>
        <v>2.0166666666045785</v>
      </c>
      <c r="N461" s="3">
        <f t="shared" si="48"/>
        <v>5</v>
      </c>
    </row>
    <row r="462" spans="1:14">
      <c r="A462" s="3">
        <v>98029110</v>
      </c>
      <c r="B462" s="3" t="s">
        <v>8</v>
      </c>
      <c r="C462" s="3" t="s">
        <v>16</v>
      </c>
      <c r="D462" s="3">
        <v>1.3319882890665699E+17</v>
      </c>
      <c r="E462" s="4">
        <v>44960.644560185188</v>
      </c>
      <c r="F462" s="3" t="s">
        <v>10</v>
      </c>
      <c r="G462" s="3">
        <v>1</v>
      </c>
      <c r="H462" s="3" t="s">
        <v>15</v>
      </c>
      <c r="I462" s="4">
        <v>44960.644560185188</v>
      </c>
      <c r="J462" s="3" t="str">
        <f t="shared" si="44"/>
        <v>运行</v>
      </c>
      <c r="K462" s="3" t="str">
        <f t="shared" si="45"/>
        <v/>
      </c>
      <c r="L462" t="str">
        <f t="shared" si="46"/>
        <v>结束</v>
      </c>
      <c r="M462" s="5">
        <f t="shared" si="47"/>
        <v>0</v>
      </c>
      <c r="N462" s="3">
        <f t="shared" si="48"/>
        <v>5</v>
      </c>
    </row>
    <row r="463" spans="1:14">
      <c r="A463" s="3">
        <v>98029111</v>
      </c>
      <c r="B463" s="3" t="s">
        <v>8</v>
      </c>
      <c r="C463" s="3" t="s">
        <v>9</v>
      </c>
      <c r="D463" s="3">
        <v>1.33198828912696E+17</v>
      </c>
      <c r="E463" s="4">
        <v>44960.644571759258</v>
      </c>
      <c r="F463" s="3" t="s">
        <v>10</v>
      </c>
      <c r="G463" s="3">
        <v>1</v>
      </c>
      <c r="H463" s="3" t="s">
        <v>15</v>
      </c>
      <c r="I463" s="4">
        <v>44960.644571759258</v>
      </c>
      <c r="J463" s="3" t="str">
        <f t="shared" si="44"/>
        <v>运行</v>
      </c>
      <c r="K463" s="3" t="str">
        <f t="shared" si="45"/>
        <v/>
      </c>
      <c r="L463" t="str">
        <f t="shared" si="46"/>
        <v>结束</v>
      </c>
      <c r="M463" s="5">
        <f t="shared" si="47"/>
        <v>0</v>
      </c>
      <c r="N463" s="3">
        <f t="shared" si="48"/>
        <v>5</v>
      </c>
    </row>
    <row r="464" spans="1:14">
      <c r="A464" s="3">
        <v>98029199</v>
      </c>
      <c r="B464" s="3" t="s">
        <v>8</v>
      </c>
      <c r="C464" s="3" t="s">
        <v>16</v>
      </c>
      <c r="D464" s="3">
        <v>1.3319882939087101E+17</v>
      </c>
      <c r="E464" s="4">
        <v>44960.645127314812</v>
      </c>
      <c r="F464" s="3" t="s">
        <v>10</v>
      </c>
      <c r="G464" s="3">
        <v>60070922002</v>
      </c>
      <c r="H464" s="3" t="s">
        <v>11</v>
      </c>
      <c r="I464" s="4">
        <v>44960.645127314812</v>
      </c>
      <c r="J464" s="3" t="str">
        <f t="shared" si="44"/>
        <v>报警</v>
      </c>
      <c r="K464" s="3" t="str">
        <f t="shared" si="45"/>
        <v>开始</v>
      </c>
      <c r="L464" t="str">
        <f t="shared" si="46"/>
        <v/>
      </c>
      <c r="M464" s="5">
        <f t="shared" si="47"/>
        <v>0.86666667019017041</v>
      </c>
      <c r="N464" s="3">
        <f t="shared" si="48"/>
        <v>5</v>
      </c>
    </row>
    <row r="465" spans="1:14">
      <c r="A465" s="3">
        <v>98029304</v>
      </c>
      <c r="B465" s="3" t="s">
        <v>8</v>
      </c>
      <c r="C465" s="3" t="s">
        <v>9</v>
      </c>
      <c r="D465" s="3">
        <v>1.3319882991149901E+17</v>
      </c>
      <c r="E465" s="4">
        <v>44960.645729166667</v>
      </c>
      <c r="F465" s="3" t="s">
        <v>10</v>
      </c>
      <c r="G465" s="3">
        <v>1</v>
      </c>
      <c r="H465" s="3" t="s">
        <v>15</v>
      </c>
      <c r="I465" s="4">
        <v>44960.645729166667</v>
      </c>
      <c r="J465" s="3" t="str">
        <f t="shared" si="44"/>
        <v>运行</v>
      </c>
      <c r="K465" s="3" t="str">
        <f t="shared" si="45"/>
        <v/>
      </c>
      <c r="L465" t="str">
        <f t="shared" si="46"/>
        <v>结束</v>
      </c>
      <c r="M465" s="5">
        <f t="shared" si="47"/>
        <v>0</v>
      </c>
      <c r="N465" s="3">
        <f t="shared" si="48"/>
        <v>5</v>
      </c>
    </row>
    <row r="466" spans="1:14">
      <c r="A466" s="3">
        <v>98029329</v>
      </c>
      <c r="B466" s="3" t="s">
        <v>8</v>
      </c>
      <c r="C466" s="3" t="s">
        <v>9</v>
      </c>
      <c r="D466" s="3">
        <v>1.3319883005622701E+17</v>
      </c>
      <c r="E466" s="4">
        <v>44960.645891203705</v>
      </c>
      <c r="F466" s="3" t="s">
        <v>10</v>
      </c>
      <c r="G466" s="3">
        <v>60070922002</v>
      </c>
      <c r="H466" s="3" t="s">
        <v>11</v>
      </c>
      <c r="I466" s="4">
        <v>44960.645891203705</v>
      </c>
      <c r="J466" s="3" t="str">
        <f t="shared" si="44"/>
        <v>报警</v>
      </c>
      <c r="K466" s="3" t="str">
        <f t="shared" si="45"/>
        <v>开始</v>
      </c>
      <c r="L466" t="str">
        <f t="shared" si="46"/>
        <v/>
      </c>
      <c r="M466" s="5">
        <f t="shared" si="47"/>
        <v>0.26666666613891721</v>
      </c>
      <c r="N466" s="3">
        <f t="shared" si="48"/>
        <v>5</v>
      </c>
    </row>
    <row r="467" spans="1:14">
      <c r="A467" s="3">
        <v>98029364</v>
      </c>
      <c r="B467" s="3" t="s">
        <v>8</v>
      </c>
      <c r="C467" s="3" t="s">
        <v>9</v>
      </c>
      <c r="D467" s="3">
        <v>1.33198830217398E+17</v>
      </c>
      <c r="E467" s="4">
        <v>44960.64607638889</v>
      </c>
      <c r="F467" s="3" t="s">
        <v>10</v>
      </c>
      <c r="G467" s="3">
        <v>1</v>
      </c>
      <c r="H467" s="3" t="s">
        <v>15</v>
      </c>
      <c r="I467" s="4">
        <v>44960.64607638889</v>
      </c>
      <c r="J467" s="3" t="str">
        <f t="shared" si="44"/>
        <v>运行</v>
      </c>
      <c r="K467" s="3" t="str">
        <f t="shared" si="45"/>
        <v/>
      </c>
      <c r="L467" t="str">
        <f t="shared" si="46"/>
        <v>结束</v>
      </c>
      <c r="M467" s="5">
        <f t="shared" si="47"/>
        <v>0</v>
      </c>
      <c r="N467" s="3">
        <f t="shared" si="48"/>
        <v>5</v>
      </c>
    </row>
    <row r="468" spans="1:14">
      <c r="A468" s="3">
        <v>98029393</v>
      </c>
      <c r="B468" s="3" t="s">
        <v>8</v>
      </c>
      <c r="C468" s="3" t="s">
        <v>9</v>
      </c>
      <c r="D468" s="3">
        <v>1.33198830300548E+17</v>
      </c>
      <c r="E468" s="4">
        <v>44960.646180555559</v>
      </c>
      <c r="F468" s="3" t="s">
        <v>10</v>
      </c>
      <c r="G468" s="3">
        <v>60070922002</v>
      </c>
      <c r="H468" s="3" t="s">
        <v>11</v>
      </c>
      <c r="I468" s="4">
        <v>44960.646180555559</v>
      </c>
      <c r="J468" s="3" t="str">
        <f t="shared" si="44"/>
        <v>报警</v>
      </c>
      <c r="K468" s="3" t="str">
        <f t="shared" si="45"/>
        <v>开始</v>
      </c>
      <c r="L468" t="str">
        <f t="shared" si="46"/>
        <v/>
      </c>
      <c r="M468" s="5">
        <f t="shared" si="47"/>
        <v>0.18333332380279899</v>
      </c>
      <c r="N468" s="3">
        <f t="shared" si="48"/>
        <v>5</v>
      </c>
    </row>
    <row r="469" spans="1:14">
      <c r="A469" s="3">
        <v>98029415</v>
      </c>
      <c r="B469" s="3" t="s">
        <v>8</v>
      </c>
      <c r="C469" s="3" t="s">
        <v>9</v>
      </c>
      <c r="D469" s="3">
        <v>1.3319883041518499E+17</v>
      </c>
      <c r="E469" s="4">
        <v>44960.646307870367</v>
      </c>
      <c r="F469" s="3" t="s">
        <v>10</v>
      </c>
      <c r="G469" s="3">
        <v>1</v>
      </c>
      <c r="H469" s="3" t="s">
        <v>15</v>
      </c>
      <c r="I469" s="4">
        <v>44960.646307870367</v>
      </c>
      <c r="J469" s="3" t="str">
        <f t="shared" si="44"/>
        <v>运行</v>
      </c>
      <c r="K469" s="3" t="str">
        <f t="shared" si="45"/>
        <v/>
      </c>
      <c r="L469" t="str">
        <f t="shared" si="46"/>
        <v>结束</v>
      </c>
      <c r="M469" s="5">
        <f t="shared" si="47"/>
        <v>0</v>
      </c>
      <c r="N469" s="3">
        <f t="shared" si="48"/>
        <v>5</v>
      </c>
    </row>
    <row r="470" spans="1:14">
      <c r="A470" s="3">
        <v>98029426</v>
      </c>
      <c r="B470" s="3" t="s">
        <v>8</v>
      </c>
      <c r="C470" s="3" t="s">
        <v>9</v>
      </c>
      <c r="D470" s="3">
        <v>1.3319883044853699E+17</v>
      </c>
      <c r="E470" s="4">
        <v>44960.64634259259</v>
      </c>
      <c r="F470" s="3" t="s">
        <v>10</v>
      </c>
      <c r="G470" s="3">
        <v>60070922002</v>
      </c>
      <c r="H470" s="3" t="s">
        <v>11</v>
      </c>
      <c r="I470" s="4">
        <v>44960.64634259259</v>
      </c>
      <c r="J470" s="3" t="str">
        <f t="shared" si="44"/>
        <v>报警</v>
      </c>
      <c r="K470" s="3" t="str">
        <f t="shared" si="45"/>
        <v>开始</v>
      </c>
      <c r="L470" t="str">
        <f t="shared" si="46"/>
        <v/>
      </c>
      <c r="M470" s="5">
        <f t="shared" si="47"/>
        <v>0.34999999799765646</v>
      </c>
      <c r="N470" s="3">
        <f t="shared" si="48"/>
        <v>5</v>
      </c>
    </row>
    <row r="471" spans="1:14">
      <c r="A471" s="3">
        <v>98029480</v>
      </c>
      <c r="B471" s="3" t="s">
        <v>8</v>
      </c>
      <c r="C471" s="3" t="s">
        <v>9</v>
      </c>
      <c r="D471" s="3">
        <v>1.3319883065086301E+17</v>
      </c>
      <c r="E471" s="4">
        <v>44960.646585648145</v>
      </c>
      <c r="F471" s="3" t="s">
        <v>10</v>
      </c>
      <c r="G471" s="3">
        <v>1</v>
      </c>
      <c r="H471" s="3" t="s">
        <v>15</v>
      </c>
      <c r="I471" s="4">
        <v>44960.646585648145</v>
      </c>
      <c r="J471" s="3" t="str">
        <f t="shared" si="44"/>
        <v>运行</v>
      </c>
      <c r="K471" s="3" t="str">
        <f t="shared" si="45"/>
        <v/>
      </c>
      <c r="L471" t="str">
        <f t="shared" si="46"/>
        <v>结束</v>
      </c>
      <c r="M471" s="5">
        <f t="shared" si="47"/>
        <v>0</v>
      </c>
      <c r="N471" s="3">
        <f t="shared" si="48"/>
        <v>5</v>
      </c>
    </row>
    <row r="472" spans="1:14">
      <c r="A472" s="3">
        <v>98029481</v>
      </c>
      <c r="B472" s="3" t="s">
        <v>8</v>
      </c>
      <c r="C472" s="3" t="s">
        <v>9</v>
      </c>
      <c r="D472" s="3">
        <v>1.33198830682908E+17</v>
      </c>
      <c r="E472" s="4">
        <v>44960.646620370368</v>
      </c>
      <c r="F472" s="3" t="s">
        <v>10</v>
      </c>
      <c r="G472" s="3">
        <v>60070922002</v>
      </c>
      <c r="H472" s="3" t="s">
        <v>11</v>
      </c>
      <c r="I472" s="4">
        <v>44960.646620370368</v>
      </c>
      <c r="J472" s="3" t="str">
        <f t="shared" si="44"/>
        <v>报警</v>
      </c>
      <c r="K472" s="3" t="str">
        <f t="shared" si="45"/>
        <v>开始</v>
      </c>
      <c r="L472" t="str">
        <f t="shared" si="46"/>
        <v/>
      </c>
      <c r="M472" s="5">
        <f t="shared" si="47"/>
        <v>0.11666667298413813</v>
      </c>
      <c r="N472" s="3">
        <f t="shared" si="48"/>
        <v>5</v>
      </c>
    </row>
    <row r="473" spans="1:14">
      <c r="A473" s="3">
        <v>98029507</v>
      </c>
      <c r="B473" s="3" t="s">
        <v>8</v>
      </c>
      <c r="C473" s="3" t="s">
        <v>9</v>
      </c>
      <c r="D473" s="3">
        <v>1.3319883075698E+17</v>
      </c>
      <c r="E473" s="4">
        <v>44960.646701388891</v>
      </c>
      <c r="F473" s="3" t="s">
        <v>10</v>
      </c>
      <c r="G473" s="3">
        <v>1</v>
      </c>
      <c r="H473" s="3" t="s">
        <v>15</v>
      </c>
      <c r="I473" s="4">
        <v>44960.646701388891</v>
      </c>
      <c r="J473" s="3" t="str">
        <f t="shared" si="44"/>
        <v>运行</v>
      </c>
      <c r="K473" s="3" t="str">
        <f t="shared" si="45"/>
        <v/>
      </c>
      <c r="L473" t="str">
        <f t="shared" si="46"/>
        <v>结束</v>
      </c>
      <c r="M473" s="5">
        <f t="shared" si="47"/>
        <v>0</v>
      </c>
      <c r="N473" s="3">
        <f t="shared" si="48"/>
        <v>5</v>
      </c>
    </row>
    <row r="474" spans="1:14">
      <c r="A474" s="3">
        <v>98029532</v>
      </c>
      <c r="B474" s="3" t="s">
        <v>8</v>
      </c>
      <c r="C474" s="3" t="s">
        <v>16</v>
      </c>
      <c r="D474" s="3">
        <v>1.3319883090647699E+17</v>
      </c>
      <c r="E474" s="4">
        <v>44960.646874999999</v>
      </c>
      <c r="F474" s="3" t="s">
        <v>10</v>
      </c>
      <c r="G474" s="3">
        <v>1</v>
      </c>
      <c r="H474" s="3" t="s">
        <v>15</v>
      </c>
      <c r="I474" s="4">
        <v>44960.646874999999</v>
      </c>
      <c r="J474" s="3" t="str">
        <f t="shared" si="44"/>
        <v>运行</v>
      </c>
      <c r="K474" s="3" t="str">
        <f t="shared" si="45"/>
        <v/>
      </c>
      <c r="L474" t="str">
        <f t="shared" si="46"/>
        <v>结束</v>
      </c>
      <c r="M474" s="5">
        <f t="shared" si="47"/>
        <v>0</v>
      </c>
      <c r="N474" s="3">
        <f t="shared" si="48"/>
        <v>5</v>
      </c>
    </row>
    <row r="475" spans="1:14">
      <c r="A475" s="3">
        <v>98029533</v>
      </c>
      <c r="B475" s="3" t="s">
        <v>8</v>
      </c>
      <c r="C475" s="3" t="s">
        <v>9</v>
      </c>
      <c r="D475" s="3">
        <v>1.3319883093980301E+17</v>
      </c>
      <c r="E475" s="4">
        <v>44960.646921296298</v>
      </c>
      <c r="F475" s="3" t="s">
        <v>10</v>
      </c>
      <c r="G475" s="3">
        <v>1</v>
      </c>
      <c r="H475" s="3" t="s">
        <v>15</v>
      </c>
      <c r="I475" s="4">
        <v>44960.646921296298</v>
      </c>
      <c r="J475" s="3" t="str">
        <f t="shared" si="44"/>
        <v>运行</v>
      </c>
      <c r="K475" s="3" t="str">
        <f t="shared" si="45"/>
        <v/>
      </c>
      <c r="L475" t="str">
        <f t="shared" si="46"/>
        <v>结束</v>
      </c>
      <c r="M475" s="5">
        <f t="shared" si="47"/>
        <v>0</v>
      </c>
      <c r="N475" s="3">
        <f t="shared" si="48"/>
        <v>5</v>
      </c>
    </row>
    <row r="476" spans="1:14">
      <c r="A476" s="3">
        <v>98029566</v>
      </c>
      <c r="B476" s="3" t="s">
        <v>8</v>
      </c>
      <c r="C476" s="3" t="s">
        <v>9</v>
      </c>
      <c r="D476" s="3">
        <v>1.33198831136152E+17</v>
      </c>
      <c r="E476" s="4">
        <v>44960.647141203706</v>
      </c>
      <c r="F476" s="3" t="s">
        <v>10</v>
      </c>
      <c r="G476" s="3">
        <v>60070922002</v>
      </c>
      <c r="H476" s="3" t="s">
        <v>11</v>
      </c>
      <c r="I476" s="4">
        <v>44960.647141203706</v>
      </c>
      <c r="J476" s="3" t="str">
        <f t="shared" si="44"/>
        <v>报警</v>
      </c>
      <c r="K476" s="3" t="str">
        <f t="shared" si="45"/>
        <v>开始</v>
      </c>
      <c r="L476" t="str">
        <f t="shared" si="46"/>
        <v/>
      </c>
      <c r="M476" s="5">
        <f t="shared" si="47"/>
        <v>0.74999999720603228</v>
      </c>
      <c r="N476" s="3">
        <f t="shared" si="48"/>
        <v>5</v>
      </c>
    </row>
    <row r="477" spans="1:14">
      <c r="A477" s="3">
        <v>98029662</v>
      </c>
      <c r="B477" s="3" t="s">
        <v>8</v>
      </c>
      <c r="C477" s="3" t="s">
        <v>16</v>
      </c>
      <c r="D477" s="3">
        <v>1.3319883158545101E+17</v>
      </c>
      <c r="E477" s="4">
        <v>44960.647662037038</v>
      </c>
      <c r="F477" s="3" t="s">
        <v>10</v>
      </c>
      <c r="G477" s="3">
        <v>1</v>
      </c>
      <c r="H477" s="3" t="s">
        <v>15</v>
      </c>
      <c r="I477" s="4">
        <v>44960.647662037038</v>
      </c>
      <c r="J477" s="3" t="str">
        <f t="shared" si="44"/>
        <v>运行</v>
      </c>
      <c r="K477" s="3" t="str">
        <f t="shared" si="45"/>
        <v/>
      </c>
      <c r="L477" t="str">
        <f t="shared" si="46"/>
        <v>结束</v>
      </c>
      <c r="M477" s="5">
        <f t="shared" si="47"/>
        <v>0</v>
      </c>
      <c r="N477" s="3">
        <f t="shared" si="48"/>
        <v>5</v>
      </c>
    </row>
    <row r="478" spans="1:14">
      <c r="A478" s="3">
        <v>98029690</v>
      </c>
      <c r="B478" s="3" t="s">
        <v>8</v>
      </c>
      <c r="C478" s="3" t="s">
        <v>9</v>
      </c>
      <c r="D478" s="3">
        <v>1.3319883180977101E+17</v>
      </c>
      <c r="E478" s="4">
        <v>44960.647916666669</v>
      </c>
      <c r="F478" s="3" t="s">
        <v>10</v>
      </c>
      <c r="G478" s="3">
        <v>1</v>
      </c>
      <c r="H478" s="3" t="s">
        <v>15</v>
      </c>
      <c r="I478" s="4">
        <v>44960.647916666669</v>
      </c>
      <c r="J478" s="3" t="str">
        <f t="shared" si="44"/>
        <v>运行</v>
      </c>
      <c r="K478" s="3" t="str">
        <f t="shared" si="45"/>
        <v/>
      </c>
      <c r="L478" t="str">
        <f t="shared" si="46"/>
        <v>结束</v>
      </c>
      <c r="M478" s="5">
        <f t="shared" si="47"/>
        <v>0</v>
      </c>
      <c r="N478" s="3">
        <f t="shared" si="48"/>
        <v>5</v>
      </c>
    </row>
    <row r="479" spans="1:14">
      <c r="A479" s="3">
        <v>98029691</v>
      </c>
      <c r="B479" s="3" t="s">
        <v>8</v>
      </c>
      <c r="C479" s="3" t="s">
        <v>9</v>
      </c>
      <c r="D479" s="3">
        <v>1.3319883182729501E+17</v>
      </c>
      <c r="E479" s="4">
        <v>44960.647939814815</v>
      </c>
      <c r="F479" s="3" t="s">
        <v>10</v>
      </c>
      <c r="G479" s="3">
        <v>60070922002</v>
      </c>
      <c r="H479" s="3" t="s">
        <v>11</v>
      </c>
      <c r="I479" s="4">
        <v>44960.647939814815</v>
      </c>
      <c r="J479" s="3" t="str">
        <f t="shared" si="44"/>
        <v>报警</v>
      </c>
      <c r="K479" s="3" t="str">
        <f t="shared" si="45"/>
        <v>开始</v>
      </c>
      <c r="L479" t="str">
        <f t="shared" si="46"/>
        <v/>
      </c>
      <c r="M479" s="5">
        <f t="shared" si="47"/>
        <v>0.2333333354908973</v>
      </c>
      <c r="N479" s="3">
        <f t="shared" si="48"/>
        <v>5</v>
      </c>
    </row>
    <row r="480" spans="1:14">
      <c r="A480" s="3">
        <v>98029719</v>
      </c>
      <c r="B480" s="3" t="s">
        <v>8</v>
      </c>
      <c r="C480" s="3" t="s">
        <v>9</v>
      </c>
      <c r="D480" s="3">
        <v>1.33198831964522E+17</v>
      </c>
      <c r="E480" s="4">
        <v>44960.648101851853</v>
      </c>
      <c r="F480" s="3" t="s">
        <v>10</v>
      </c>
      <c r="G480" s="3">
        <v>1</v>
      </c>
      <c r="H480" s="3" t="s">
        <v>15</v>
      </c>
      <c r="I480" s="4">
        <v>44960.648101851853</v>
      </c>
      <c r="J480" s="3" t="str">
        <f t="shared" si="44"/>
        <v>运行</v>
      </c>
      <c r="K480" s="3" t="str">
        <f t="shared" si="45"/>
        <v/>
      </c>
      <c r="L480" t="str">
        <f t="shared" si="46"/>
        <v>结束</v>
      </c>
      <c r="M480" s="5">
        <f t="shared" si="47"/>
        <v>0</v>
      </c>
      <c r="N480" s="3">
        <f t="shared" si="48"/>
        <v>5</v>
      </c>
    </row>
    <row r="481" spans="1:14">
      <c r="A481" s="3">
        <v>98029730</v>
      </c>
      <c r="B481" s="3" t="s">
        <v>8</v>
      </c>
      <c r="C481" s="3" t="s">
        <v>9</v>
      </c>
      <c r="D481" s="3">
        <v>1.3319883200191299E+17</v>
      </c>
      <c r="E481" s="4">
        <v>44960.648148148146</v>
      </c>
      <c r="F481" s="3" t="s">
        <v>10</v>
      </c>
      <c r="G481" s="3">
        <v>60070922002</v>
      </c>
      <c r="H481" s="3" t="s">
        <v>11</v>
      </c>
      <c r="I481" s="4">
        <v>44960.648148148146</v>
      </c>
      <c r="J481" s="3" t="str">
        <f t="shared" si="44"/>
        <v>报警</v>
      </c>
      <c r="K481" s="3" t="str">
        <f t="shared" si="45"/>
        <v>开始</v>
      </c>
      <c r="L481" t="str">
        <f t="shared" si="46"/>
        <v/>
      </c>
      <c r="M481" s="5">
        <f t="shared" si="47"/>
        <v>0.31666666734963655</v>
      </c>
      <c r="N481" s="3">
        <f t="shared" si="48"/>
        <v>5</v>
      </c>
    </row>
    <row r="482" spans="1:14">
      <c r="A482" s="3">
        <v>98029768</v>
      </c>
      <c r="B482" s="3" t="s">
        <v>8</v>
      </c>
      <c r="C482" s="3" t="s">
        <v>16</v>
      </c>
      <c r="D482" s="3">
        <v>1.3319883219841101E+17</v>
      </c>
      <c r="E482" s="4">
        <v>44960.648368055554</v>
      </c>
      <c r="F482" s="3" t="s">
        <v>10</v>
      </c>
      <c r="G482" s="3">
        <v>1</v>
      </c>
      <c r="H482" s="3" t="s">
        <v>15</v>
      </c>
      <c r="I482" s="4">
        <v>44960.648368055554</v>
      </c>
      <c r="J482" s="3" t="str">
        <f t="shared" ref="J482:J522" si="49">RIGHT(H482,2)</f>
        <v>运行</v>
      </c>
      <c r="K482" s="3" t="str">
        <f t="shared" si="45"/>
        <v/>
      </c>
      <c r="L482" t="str">
        <f t="shared" si="46"/>
        <v>结束</v>
      </c>
      <c r="M482" s="5">
        <f t="shared" si="47"/>
        <v>0</v>
      </c>
      <c r="N482" s="3">
        <f t="shared" si="48"/>
        <v>5</v>
      </c>
    </row>
    <row r="483" spans="1:14">
      <c r="A483" s="3">
        <v>98029867</v>
      </c>
      <c r="B483" s="3" t="s">
        <v>8</v>
      </c>
      <c r="C483" s="3" t="s">
        <v>16</v>
      </c>
      <c r="D483" s="3">
        <v>1.33198832645874E+17</v>
      </c>
      <c r="E483" s="4">
        <v>44960.648888888885</v>
      </c>
      <c r="F483" s="3" t="s">
        <v>10</v>
      </c>
      <c r="G483" s="3">
        <v>60070922002</v>
      </c>
      <c r="H483" s="3" t="s">
        <v>11</v>
      </c>
      <c r="I483" s="4">
        <v>44960.648888888885</v>
      </c>
      <c r="J483" s="3" t="str">
        <f t="shared" si="49"/>
        <v>报警</v>
      </c>
      <c r="K483" s="3" t="str">
        <f t="shared" si="45"/>
        <v>开始</v>
      </c>
      <c r="L483" t="str">
        <f t="shared" si="46"/>
        <v/>
      </c>
      <c r="M483" s="5">
        <f t="shared" si="47"/>
        <v>1.1500000068917871</v>
      </c>
      <c r="N483" s="3">
        <f t="shared" si="48"/>
        <v>5</v>
      </c>
    </row>
    <row r="484" spans="1:14">
      <c r="A484" s="3">
        <v>98030020</v>
      </c>
      <c r="B484" s="3" t="s">
        <v>8</v>
      </c>
      <c r="C484" s="3" t="s">
        <v>16</v>
      </c>
      <c r="D484" s="3">
        <v>1.33198833334462E+17</v>
      </c>
      <c r="E484" s="4">
        <v>44960.649687500001</v>
      </c>
      <c r="F484" s="3" t="s">
        <v>10</v>
      </c>
      <c r="G484" s="3">
        <v>1</v>
      </c>
      <c r="H484" s="3" t="s">
        <v>15</v>
      </c>
      <c r="I484" s="4">
        <v>44960.649687500001</v>
      </c>
      <c r="J484" s="3" t="str">
        <f t="shared" si="49"/>
        <v>运行</v>
      </c>
      <c r="K484" s="3" t="str">
        <f t="shared" si="45"/>
        <v/>
      </c>
      <c r="L484" t="str">
        <f t="shared" si="46"/>
        <v>结束</v>
      </c>
      <c r="M484" s="5">
        <f t="shared" si="47"/>
        <v>0</v>
      </c>
      <c r="N484" s="3">
        <f t="shared" si="48"/>
        <v>5</v>
      </c>
    </row>
    <row r="485" spans="1:14">
      <c r="A485" s="3">
        <v>98030021</v>
      </c>
      <c r="B485" s="3" t="s">
        <v>8</v>
      </c>
      <c r="C485" s="3" t="s">
        <v>9</v>
      </c>
      <c r="D485" s="3">
        <v>1.3319883333824099E+17</v>
      </c>
      <c r="E485" s="4">
        <v>44960.649687500001</v>
      </c>
      <c r="F485" s="3" t="s">
        <v>10</v>
      </c>
      <c r="G485" s="3">
        <v>1</v>
      </c>
      <c r="H485" s="3" t="s">
        <v>15</v>
      </c>
      <c r="I485" s="4">
        <v>44960.649687500001</v>
      </c>
      <c r="J485" s="3" t="str">
        <f t="shared" si="49"/>
        <v>运行</v>
      </c>
      <c r="K485" s="3" t="str">
        <f t="shared" si="45"/>
        <v/>
      </c>
      <c r="L485" t="str">
        <f t="shared" si="46"/>
        <v>结束</v>
      </c>
      <c r="M485" s="5">
        <f t="shared" si="47"/>
        <v>0</v>
      </c>
      <c r="N485" s="3">
        <f t="shared" si="48"/>
        <v>5</v>
      </c>
    </row>
    <row r="486" spans="1:14">
      <c r="A486" s="3">
        <v>98030046</v>
      </c>
      <c r="B486" s="3" t="s">
        <v>8</v>
      </c>
      <c r="C486" s="3" t="s">
        <v>16</v>
      </c>
      <c r="D486" s="3">
        <v>1.3319883347379901E+17</v>
      </c>
      <c r="E486" s="4">
        <v>44960.64984953704</v>
      </c>
      <c r="F486" s="3" t="s">
        <v>10</v>
      </c>
      <c r="G486" s="3">
        <v>60070922002</v>
      </c>
      <c r="H486" s="3" t="s">
        <v>11</v>
      </c>
      <c r="I486" s="4">
        <v>44960.64984953704</v>
      </c>
      <c r="J486" s="3" t="str">
        <f t="shared" si="49"/>
        <v>报警</v>
      </c>
      <c r="K486" s="3" t="str">
        <f t="shared" si="45"/>
        <v>开始</v>
      </c>
      <c r="L486" t="str">
        <f t="shared" si="46"/>
        <v/>
      </c>
      <c r="M486" s="5">
        <f t="shared" si="47"/>
        <v>0.71666666655801237</v>
      </c>
      <c r="N486" s="3">
        <f t="shared" si="48"/>
        <v>5</v>
      </c>
    </row>
    <row r="487" spans="1:14">
      <c r="A487" s="3">
        <v>98030152</v>
      </c>
      <c r="B487" s="3" t="s">
        <v>8</v>
      </c>
      <c r="C487" s="3" t="s">
        <v>9</v>
      </c>
      <c r="D487" s="3">
        <v>1.33198833903584E+17</v>
      </c>
      <c r="E487" s="4">
        <v>44960.650347222225</v>
      </c>
      <c r="F487" s="3" t="s">
        <v>10</v>
      </c>
      <c r="G487" s="3">
        <v>1</v>
      </c>
      <c r="H487" s="3" t="s">
        <v>15</v>
      </c>
      <c r="I487" s="4">
        <v>44960.650347222225</v>
      </c>
      <c r="J487" s="3" t="str">
        <f t="shared" si="49"/>
        <v>运行</v>
      </c>
      <c r="K487" s="3" t="str">
        <f t="shared" si="45"/>
        <v/>
      </c>
      <c r="L487" t="str">
        <f t="shared" si="46"/>
        <v>结束</v>
      </c>
      <c r="M487" s="5">
        <f t="shared" si="47"/>
        <v>0</v>
      </c>
      <c r="N487" s="3">
        <f t="shared" si="48"/>
        <v>5</v>
      </c>
    </row>
    <row r="488" spans="1:14">
      <c r="A488" s="3">
        <v>98030673</v>
      </c>
      <c r="B488" s="3" t="s">
        <v>8</v>
      </c>
      <c r="C488" s="3" t="s">
        <v>16</v>
      </c>
      <c r="D488" s="3">
        <v>1.3319883626896099E+17</v>
      </c>
      <c r="E488" s="4">
        <v>44960.653078703705</v>
      </c>
      <c r="F488" s="3" t="s">
        <v>10</v>
      </c>
      <c r="G488" s="3">
        <v>1</v>
      </c>
      <c r="H488" s="3" t="s">
        <v>15</v>
      </c>
      <c r="I488" s="4">
        <v>44960.653078703705</v>
      </c>
      <c r="J488" s="3" t="str">
        <f t="shared" si="49"/>
        <v>运行</v>
      </c>
      <c r="K488" s="3" t="str">
        <f t="shared" si="45"/>
        <v/>
      </c>
      <c r="L488" t="str">
        <f t="shared" si="46"/>
        <v>结束</v>
      </c>
      <c r="M488" s="5">
        <f t="shared" si="47"/>
        <v>0</v>
      </c>
      <c r="N488" s="3">
        <f t="shared" si="48"/>
        <v>5</v>
      </c>
    </row>
    <row r="489" spans="1:14">
      <c r="A489" s="3">
        <v>98030773</v>
      </c>
      <c r="B489" s="3" t="s">
        <v>8</v>
      </c>
      <c r="C489" s="3" t="s">
        <v>16</v>
      </c>
      <c r="D489" s="3">
        <v>1.33198836762162E+17</v>
      </c>
      <c r="E489" s="4">
        <v>44960.653657407405</v>
      </c>
      <c r="F489" s="3" t="s">
        <v>10</v>
      </c>
      <c r="G489" s="3">
        <v>60070922002</v>
      </c>
      <c r="H489" s="3" t="s">
        <v>11</v>
      </c>
      <c r="I489" s="4">
        <v>44960.653657407405</v>
      </c>
      <c r="J489" s="3" t="str">
        <f t="shared" si="49"/>
        <v>报警</v>
      </c>
      <c r="K489" s="3" t="str">
        <f t="shared" si="45"/>
        <v>开始</v>
      </c>
      <c r="L489" t="str">
        <f t="shared" si="46"/>
        <v/>
      </c>
      <c r="M489" s="5">
        <f t="shared" si="47"/>
        <v>0.45000000041909516</v>
      </c>
      <c r="N489" s="3">
        <f t="shared" si="48"/>
        <v>5</v>
      </c>
    </row>
    <row r="490" spans="1:14">
      <c r="A490" s="3">
        <v>98030841</v>
      </c>
      <c r="B490" s="3" t="s">
        <v>8</v>
      </c>
      <c r="C490" s="3" t="s">
        <v>16</v>
      </c>
      <c r="D490" s="3">
        <v>1.3319883703542099E+17</v>
      </c>
      <c r="E490" s="4">
        <v>44960.653969907406</v>
      </c>
      <c r="F490" s="3" t="s">
        <v>10</v>
      </c>
      <c r="G490" s="3">
        <v>1</v>
      </c>
      <c r="H490" s="3" t="s">
        <v>15</v>
      </c>
      <c r="I490" s="4">
        <v>44960.653969907406</v>
      </c>
      <c r="J490" s="3" t="str">
        <f t="shared" si="49"/>
        <v>运行</v>
      </c>
      <c r="K490" s="3" t="str">
        <f t="shared" si="45"/>
        <v/>
      </c>
      <c r="L490" t="str">
        <f t="shared" si="46"/>
        <v>结束</v>
      </c>
      <c r="M490" s="5">
        <f t="shared" si="47"/>
        <v>0</v>
      </c>
      <c r="N490" s="3">
        <f t="shared" si="48"/>
        <v>5</v>
      </c>
    </row>
    <row r="491" spans="1:14">
      <c r="A491" s="3">
        <v>98030856</v>
      </c>
      <c r="B491" s="3" t="s">
        <v>8</v>
      </c>
      <c r="C491" s="3" t="s">
        <v>9</v>
      </c>
      <c r="D491" s="3">
        <v>1.3319883709013299E+17</v>
      </c>
      <c r="E491" s="4">
        <v>44960.654039351852</v>
      </c>
      <c r="F491" s="3" t="s">
        <v>10</v>
      </c>
      <c r="G491" s="3">
        <v>80010922001</v>
      </c>
      <c r="H491" s="3" t="s">
        <v>20</v>
      </c>
      <c r="I491" s="4">
        <v>44960.654039351852</v>
      </c>
      <c r="J491" s="3" t="str">
        <f t="shared" si="49"/>
        <v>报警</v>
      </c>
      <c r="K491" s="3" t="str">
        <f t="shared" si="45"/>
        <v>开始</v>
      </c>
      <c r="L491" t="str">
        <f t="shared" si="46"/>
        <v/>
      </c>
      <c r="M491" s="5">
        <f t="shared" si="47"/>
        <v>0.20000000484287739</v>
      </c>
      <c r="N491" s="3">
        <f t="shared" si="48"/>
        <v>5</v>
      </c>
    </row>
    <row r="492" spans="1:14">
      <c r="A492" s="3">
        <v>98030881</v>
      </c>
      <c r="B492" s="3" t="s">
        <v>8</v>
      </c>
      <c r="C492" s="3" t="s">
        <v>9</v>
      </c>
      <c r="D492" s="3">
        <v>1.3319883721966099E+17</v>
      </c>
      <c r="E492" s="4">
        <v>44960.654178240744</v>
      </c>
      <c r="F492" s="3" t="s">
        <v>10</v>
      </c>
      <c r="G492" s="3">
        <v>1</v>
      </c>
      <c r="H492" s="3" t="s">
        <v>15</v>
      </c>
      <c r="I492" s="4">
        <v>44960.654178240744</v>
      </c>
      <c r="J492" s="3" t="str">
        <f t="shared" si="49"/>
        <v>运行</v>
      </c>
      <c r="K492" s="3" t="str">
        <f t="shared" si="45"/>
        <v/>
      </c>
      <c r="L492" t="str">
        <f t="shared" si="46"/>
        <v>结束</v>
      </c>
      <c r="M492" s="5">
        <f t="shared" si="47"/>
        <v>0</v>
      </c>
      <c r="N492" s="3">
        <f t="shared" si="48"/>
        <v>5</v>
      </c>
    </row>
    <row r="493" spans="1:14">
      <c r="A493" s="3">
        <v>98030903</v>
      </c>
      <c r="B493" s="3" t="s">
        <v>8</v>
      </c>
      <c r="C493" s="3" t="s">
        <v>16</v>
      </c>
      <c r="D493" s="3">
        <v>1.3319883734402499E+17</v>
      </c>
      <c r="E493" s="4">
        <v>44960.654328703706</v>
      </c>
      <c r="F493" s="3" t="s">
        <v>10</v>
      </c>
      <c r="G493" s="3">
        <v>60070922002</v>
      </c>
      <c r="H493" s="3" t="s">
        <v>11</v>
      </c>
      <c r="I493" s="4">
        <v>44960.654328703706</v>
      </c>
      <c r="J493" s="3" t="str">
        <f t="shared" si="49"/>
        <v>报警</v>
      </c>
      <c r="K493" s="3" t="str">
        <f t="shared" si="45"/>
        <v>开始</v>
      </c>
      <c r="L493" t="str">
        <f t="shared" si="46"/>
        <v/>
      </c>
      <c r="M493" s="5">
        <f t="shared" si="47"/>
        <v>1.9666666653938591</v>
      </c>
      <c r="N493" s="3">
        <f t="shared" si="48"/>
        <v>5</v>
      </c>
    </row>
    <row r="494" spans="1:14">
      <c r="A494" s="3">
        <v>98031159</v>
      </c>
      <c r="B494" s="3" t="s">
        <v>8</v>
      </c>
      <c r="C494" s="3" t="s">
        <v>16</v>
      </c>
      <c r="D494" s="3">
        <v>1.33198838526352E+17</v>
      </c>
      <c r="E494" s="4">
        <v>44960.655694444446</v>
      </c>
      <c r="F494" s="3" t="s">
        <v>10</v>
      </c>
      <c r="G494" s="3">
        <v>1</v>
      </c>
      <c r="H494" s="3" t="s">
        <v>15</v>
      </c>
      <c r="I494" s="4">
        <v>44960.655694444446</v>
      </c>
      <c r="J494" s="3" t="str">
        <f t="shared" si="49"/>
        <v>运行</v>
      </c>
      <c r="K494" s="3" t="str">
        <f t="shared" si="45"/>
        <v/>
      </c>
      <c r="L494" t="str">
        <f t="shared" si="46"/>
        <v>结束</v>
      </c>
      <c r="M494" s="5">
        <f t="shared" si="47"/>
        <v>0</v>
      </c>
      <c r="N494" s="3">
        <f t="shared" si="48"/>
        <v>5</v>
      </c>
    </row>
    <row r="495" spans="1:14">
      <c r="A495" s="3">
        <v>98031204</v>
      </c>
      <c r="B495" s="3" t="s">
        <v>8</v>
      </c>
      <c r="C495" s="3" t="s">
        <v>16</v>
      </c>
      <c r="D495" s="3">
        <v>1.3319883873736701E+17</v>
      </c>
      <c r="E495" s="4">
        <v>44960.6559375</v>
      </c>
      <c r="F495" s="3" t="s">
        <v>10</v>
      </c>
      <c r="G495" s="3">
        <v>60070922002</v>
      </c>
      <c r="H495" s="3" t="s">
        <v>11</v>
      </c>
      <c r="I495" s="4">
        <v>44960.6559375</v>
      </c>
      <c r="J495" s="3" t="str">
        <f t="shared" si="49"/>
        <v>报警</v>
      </c>
      <c r="K495" s="3" t="str">
        <f t="shared" si="45"/>
        <v>开始</v>
      </c>
      <c r="L495" t="str">
        <f t="shared" si="46"/>
        <v/>
      </c>
      <c r="M495" s="5">
        <f t="shared" si="47"/>
        <v>0.90000000083819032</v>
      </c>
      <c r="N495" s="3">
        <f t="shared" si="48"/>
        <v>5</v>
      </c>
    </row>
    <row r="496" spans="1:14">
      <c r="A496" s="3">
        <v>98031367</v>
      </c>
      <c r="B496" s="3" t="s">
        <v>8</v>
      </c>
      <c r="C496" s="3" t="s">
        <v>16</v>
      </c>
      <c r="D496" s="3">
        <v>1.3319883927659501E+17</v>
      </c>
      <c r="E496" s="4">
        <v>44960.6565625</v>
      </c>
      <c r="F496" s="3" t="s">
        <v>10</v>
      </c>
      <c r="G496" s="3">
        <v>1</v>
      </c>
      <c r="H496" s="3" t="s">
        <v>15</v>
      </c>
      <c r="I496" s="4">
        <v>44960.6565625</v>
      </c>
      <c r="J496" s="3" t="str">
        <f t="shared" si="49"/>
        <v>运行</v>
      </c>
      <c r="K496" s="3" t="str">
        <f t="shared" si="45"/>
        <v/>
      </c>
      <c r="L496" t="str">
        <f t="shared" si="46"/>
        <v>结束</v>
      </c>
      <c r="M496" s="5">
        <f t="shared" si="47"/>
        <v>0</v>
      </c>
      <c r="N496" s="3">
        <f t="shared" si="48"/>
        <v>5</v>
      </c>
    </row>
    <row r="497" spans="1:14">
      <c r="A497" s="3">
        <v>98031380</v>
      </c>
      <c r="B497" s="3" t="s">
        <v>8</v>
      </c>
      <c r="C497" s="3" t="s">
        <v>16</v>
      </c>
      <c r="D497" s="3">
        <v>1.3319883932819699E+17</v>
      </c>
      <c r="E497" s="4">
        <v>44960.65662037037</v>
      </c>
      <c r="F497" s="3" t="s">
        <v>10</v>
      </c>
      <c r="G497" s="3">
        <v>60070922002</v>
      </c>
      <c r="H497" s="3" t="s">
        <v>11</v>
      </c>
      <c r="I497" s="4">
        <v>44960.65662037037</v>
      </c>
      <c r="J497" s="3" t="str">
        <f t="shared" si="49"/>
        <v>报警</v>
      </c>
      <c r="K497" s="3" t="str">
        <f t="shared" si="45"/>
        <v>开始</v>
      </c>
      <c r="L497" t="str">
        <f t="shared" si="46"/>
        <v/>
      </c>
      <c r="M497" s="5">
        <f t="shared" si="47"/>
        <v>0.11666666250675917</v>
      </c>
      <c r="N497" s="3">
        <f t="shared" si="48"/>
        <v>5</v>
      </c>
    </row>
    <row r="498" spans="1:14">
      <c r="A498" s="3">
        <v>98031390</v>
      </c>
      <c r="B498" s="3" t="s">
        <v>8</v>
      </c>
      <c r="C498" s="3" t="s">
        <v>16</v>
      </c>
      <c r="D498" s="3">
        <v>1.3319883939546701E+17</v>
      </c>
      <c r="E498" s="4">
        <v>44960.656701388885</v>
      </c>
      <c r="F498" s="3" t="s">
        <v>10</v>
      </c>
      <c r="G498" s="3">
        <v>1</v>
      </c>
      <c r="H498" s="3" t="s">
        <v>15</v>
      </c>
      <c r="I498" s="4">
        <v>44960.656701388885</v>
      </c>
      <c r="J498" s="3" t="str">
        <f t="shared" si="49"/>
        <v>运行</v>
      </c>
      <c r="K498" s="3" t="str">
        <f t="shared" si="45"/>
        <v/>
      </c>
      <c r="L498" t="str">
        <f t="shared" si="46"/>
        <v>结束</v>
      </c>
      <c r="M498" s="5">
        <f t="shared" si="47"/>
        <v>0</v>
      </c>
      <c r="N498" s="3">
        <f t="shared" si="48"/>
        <v>5</v>
      </c>
    </row>
    <row r="499" spans="1:14">
      <c r="A499" s="3">
        <v>98031391</v>
      </c>
      <c r="B499" s="3" t="s">
        <v>8</v>
      </c>
      <c r="C499" s="3" t="s">
        <v>16</v>
      </c>
      <c r="D499" s="3">
        <v>1.33198839426514E+17</v>
      </c>
      <c r="E499" s="4">
        <v>44960.656736111108</v>
      </c>
      <c r="F499" s="3" t="s">
        <v>10</v>
      </c>
      <c r="G499" s="3">
        <v>60070922002</v>
      </c>
      <c r="H499" s="3" t="s">
        <v>11</v>
      </c>
      <c r="I499" s="4">
        <v>44960.656736111108</v>
      </c>
      <c r="J499" s="3" t="str">
        <f t="shared" si="49"/>
        <v>报警</v>
      </c>
      <c r="K499" s="3" t="str">
        <f t="shared" si="45"/>
        <v>开始</v>
      </c>
      <c r="L499" t="str">
        <f t="shared" si="46"/>
        <v/>
      </c>
      <c r="M499" s="5">
        <f t="shared" si="47"/>
        <v>0.39999999920837581</v>
      </c>
      <c r="N499" s="3">
        <f t="shared" si="48"/>
        <v>5</v>
      </c>
    </row>
    <row r="500" spans="1:14">
      <c r="A500" s="3">
        <v>98031484</v>
      </c>
      <c r="B500" s="3" t="s">
        <v>8</v>
      </c>
      <c r="C500" s="3" t="s">
        <v>9</v>
      </c>
      <c r="D500" s="3">
        <v>1.33198839660318E+17</v>
      </c>
      <c r="E500" s="4">
        <v>44960.657013888886</v>
      </c>
      <c r="F500" s="3" t="s">
        <v>10</v>
      </c>
      <c r="G500" s="3">
        <v>1</v>
      </c>
      <c r="H500" s="3" t="s">
        <v>15</v>
      </c>
      <c r="I500" s="4">
        <v>44960.657013888886</v>
      </c>
      <c r="J500" s="3" t="str">
        <f t="shared" si="49"/>
        <v>运行</v>
      </c>
      <c r="K500" s="3" t="str">
        <f t="shared" si="45"/>
        <v/>
      </c>
      <c r="L500" t="str">
        <f t="shared" si="46"/>
        <v>结束</v>
      </c>
      <c r="M500" s="5">
        <f t="shared" si="47"/>
        <v>0</v>
      </c>
      <c r="N500" s="3">
        <f t="shared" si="48"/>
        <v>5</v>
      </c>
    </row>
    <row r="501" spans="1:14">
      <c r="A501" s="3">
        <v>98031519</v>
      </c>
      <c r="B501" s="3" t="s">
        <v>8</v>
      </c>
      <c r="C501" s="3" t="s">
        <v>16</v>
      </c>
      <c r="D501" s="3">
        <v>1.3319883982288301E+17</v>
      </c>
      <c r="E501" s="4">
        <v>44960.657199074078</v>
      </c>
      <c r="F501" s="3" t="s">
        <v>10</v>
      </c>
      <c r="G501" s="3">
        <v>1</v>
      </c>
      <c r="H501" s="3" t="s">
        <v>15</v>
      </c>
      <c r="I501" s="4">
        <v>44960.657199074078</v>
      </c>
      <c r="J501" s="3" t="str">
        <f t="shared" si="49"/>
        <v>运行</v>
      </c>
      <c r="K501" s="3" t="str">
        <f t="shared" si="45"/>
        <v/>
      </c>
      <c r="L501" t="str">
        <f t="shared" si="46"/>
        <v>结束</v>
      </c>
      <c r="M501" s="5">
        <f t="shared" si="47"/>
        <v>0</v>
      </c>
      <c r="N501" s="3">
        <f t="shared" si="48"/>
        <v>5</v>
      </c>
    </row>
    <row r="502" spans="1:14">
      <c r="A502" s="3">
        <v>98031541</v>
      </c>
      <c r="B502" s="3" t="s">
        <v>8</v>
      </c>
      <c r="C502" s="3" t="s">
        <v>16</v>
      </c>
      <c r="D502" s="3">
        <v>1.33198839967058E+17</v>
      </c>
      <c r="E502" s="4">
        <v>44960.657361111109</v>
      </c>
      <c r="F502" s="3" t="s">
        <v>10</v>
      </c>
      <c r="G502" s="3">
        <v>60070922002</v>
      </c>
      <c r="H502" s="3" t="s">
        <v>11</v>
      </c>
      <c r="I502" s="4">
        <v>44960.657361111109</v>
      </c>
      <c r="J502" s="3" t="str">
        <f t="shared" si="49"/>
        <v>报警</v>
      </c>
      <c r="K502" s="3" t="str">
        <f t="shared" si="45"/>
        <v>开始</v>
      </c>
      <c r="L502" t="str">
        <f t="shared" si="46"/>
        <v/>
      </c>
      <c r="M502" s="5">
        <f t="shared" si="47"/>
        <v>0.93333333148621023</v>
      </c>
      <c r="N502" s="3">
        <f t="shared" si="48"/>
        <v>5</v>
      </c>
    </row>
    <row r="503" spans="1:14">
      <c r="A503" s="3">
        <v>98031654</v>
      </c>
      <c r="B503" s="3" t="s">
        <v>8</v>
      </c>
      <c r="C503" s="3" t="s">
        <v>16</v>
      </c>
      <c r="D503" s="3">
        <v>1.3319884052728899E+17</v>
      </c>
      <c r="E503" s="4">
        <v>44960.658009259256</v>
      </c>
      <c r="F503" s="3" t="s">
        <v>10</v>
      </c>
      <c r="G503" s="3">
        <v>1</v>
      </c>
      <c r="H503" s="3" t="s">
        <v>15</v>
      </c>
      <c r="I503" s="4">
        <v>44960.658009259256</v>
      </c>
      <c r="J503" s="3" t="str">
        <f t="shared" si="49"/>
        <v>运行</v>
      </c>
      <c r="K503" s="3" t="str">
        <f t="shared" si="45"/>
        <v/>
      </c>
      <c r="L503" t="str">
        <f t="shared" si="46"/>
        <v>结束</v>
      </c>
      <c r="M503" s="5">
        <f t="shared" si="47"/>
        <v>0</v>
      </c>
      <c r="N503" s="3">
        <f t="shared" si="48"/>
        <v>5</v>
      </c>
    </row>
    <row r="504" spans="1:14">
      <c r="A504" s="3">
        <v>98031663</v>
      </c>
      <c r="B504" s="3" t="s">
        <v>8</v>
      </c>
      <c r="C504" s="3" t="s">
        <v>16</v>
      </c>
      <c r="D504" s="3">
        <v>1.33198840563532E+17</v>
      </c>
      <c r="E504" s="4">
        <v>44960.658055555556</v>
      </c>
      <c r="F504" s="3" t="s">
        <v>10</v>
      </c>
      <c r="G504" s="3">
        <v>60070922002</v>
      </c>
      <c r="H504" s="3" t="s">
        <v>11</v>
      </c>
      <c r="I504" s="4">
        <v>44960.658055555556</v>
      </c>
      <c r="J504" s="3" t="str">
        <f t="shared" si="49"/>
        <v>报警</v>
      </c>
      <c r="K504" s="3" t="str">
        <f t="shared" si="45"/>
        <v>开始</v>
      </c>
      <c r="L504" t="str">
        <f t="shared" si="46"/>
        <v/>
      </c>
      <c r="M504" s="5">
        <f t="shared" si="47"/>
        <v>0.7333333371207118</v>
      </c>
      <c r="N504" s="3">
        <f t="shared" si="48"/>
        <v>5</v>
      </c>
    </row>
    <row r="505" spans="1:14">
      <c r="A505" s="3">
        <v>98031749</v>
      </c>
      <c r="B505" s="3" t="s">
        <v>8</v>
      </c>
      <c r="C505" s="3" t="s">
        <v>16</v>
      </c>
      <c r="D505" s="3">
        <v>1.33198841000184E+17</v>
      </c>
      <c r="E505" s="4">
        <v>44960.658564814818</v>
      </c>
      <c r="F505" s="3" t="s">
        <v>10</v>
      </c>
      <c r="G505" s="3">
        <v>1</v>
      </c>
      <c r="H505" s="3" t="s">
        <v>15</v>
      </c>
      <c r="I505" s="4">
        <v>44960.658564814818</v>
      </c>
      <c r="J505" s="3" t="str">
        <f t="shared" si="49"/>
        <v>运行</v>
      </c>
      <c r="K505" s="3" t="str">
        <f t="shared" si="45"/>
        <v/>
      </c>
      <c r="L505" t="str">
        <f t="shared" si="46"/>
        <v>结束</v>
      </c>
      <c r="M505" s="5">
        <f t="shared" si="47"/>
        <v>0</v>
      </c>
      <c r="N505" s="3">
        <f t="shared" si="48"/>
        <v>5</v>
      </c>
    </row>
    <row r="506" spans="1:14">
      <c r="A506" s="3">
        <v>98031776</v>
      </c>
      <c r="B506" s="3" t="s">
        <v>8</v>
      </c>
      <c r="C506" s="3" t="s">
        <v>16</v>
      </c>
      <c r="D506" s="3">
        <v>1.33198841092866E+17</v>
      </c>
      <c r="E506" s="4">
        <v>44960.658668981479</v>
      </c>
      <c r="F506" s="3" t="s">
        <v>10</v>
      </c>
      <c r="G506" s="3">
        <v>60070922002</v>
      </c>
      <c r="H506" s="3" t="s">
        <v>11</v>
      </c>
      <c r="I506" s="4">
        <v>44960.658668981479</v>
      </c>
      <c r="J506" s="3" t="str">
        <f t="shared" si="49"/>
        <v>报警</v>
      </c>
      <c r="K506" s="3" t="str">
        <f t="shared" si="45"/>
        <v>开始</v>
      </c>
      <c r="L506" t="str">
        <f t="shared" si="46"/>
        <v/>
      </c>
      <c r="M506" s="5">
        <f t="shared" si="47"/>
        <v>0.58333333348855376</v>
      </c>
      <c r="N506" s="3">
        <f t="shared" si="48"/>
        <v>5</v>
      </c>
    </row>
    <row r="507" spans="1:14">
      <c r="A507" s="3">
        <v>98031834</v>
      </c>
      <c r="B507" s="3" t="s">
        <v>8</v>
      </c>
      <c r="C507" s="3" t="s">
        <v>16</v>
      </c>
      <c r="D507" s="3">
        <v>1.33198841443198E+17</v>
      </c>
      <c r="E507" s="4">
        <v>44960.659074074072</v>
      </c>
      <c r="F507" s="3" t="s">
        <v>10</v>
      </c>
      <c r="G507" s="3">
        <v>1</v>
      </c>
      <c r="H507" s="3" t="s">
        <v>15</v>
      </c>
      <c r="I507" s="4">
        <v>44960.659074074072</v>
      </c>
      <c r="J507" s="3" t="str">
        <f t="shared" si="49"/>
        <v>运行</v>
      </c>
      <c r="K507" s="3" t="str">
        <f t="shared" si="45"/>
        <v/>
      </c>
      <c r="L507" t="str">
        <f t="shared" si="46"/>
        <v>结束</v>
      </c>
      <c r="M507" s="5">
        <f t="shared" si="47"/>
        <v>0</v>
      </c>
      <c r="N507" s="3">
        <f t="shared" si="48"/>
        <v>5</v>
      </c>
    </row>
    <row r="508" spans="1:14">
      <c r="A508" s="3">
        <v>98031908</v>
      </c>
      <c r="B508" s="3" t="s">
        <v>8</v>
      </c>
      <c r="C508" s="3" t="s">
        <v>16</v>
      </c>
      <c r="D508" s="3">
        <v>1.3319884180314499E+17</v>
      </c>
      <c r="E508" s="4">
        <v>44960.659490740742</v>
      </c>
      <c r="F508" s="3" t="s">
        <v>10</v>
      </c>
      <c r="G508" s="3">
        <v>60070922002</v>
      </c>
      <c r="H508" s="3" t="s">
        <v>11</v>
      </c>
      <c r="I508" s="4">
        <v>44960.659490740742</v>
      </c>
      <c r="J508" s="3" t="str">
        <f t="shared" si="49"/>
        <v>报警</v>
      </c>
      <c r="K508" s="3" t="str">
        <f t="shared" si="45"/>
        <v>开始</v>
      </c>
      <c r="L508" t="str">
        <f t="shared" si="46"/>
        <v/>
      </c>
      <c r="M508" s="5">
        <f t="shared" si="47"/>
        <v>0.95000000204890966</v>
      </c>
      <c r="N508" s="3">
        <f t="shared" si="48"/>
        <v>5</v>
      </c>
    </row>
    <row r="509" spans="1:14">
      <c r="A509" s="3">
        <v>98032028</v>
      </c>
      <c r="B509" s="3" t="s">
        <v>8</v>
      </c>
      <c r="C509" s="3" t="s">
        <v>16</v>
      </c>
      <c r="D509" s="3">
        <v>1.3319884237885501E+17</v>
      </c>
      <c r="E509" s="4">
        <v>44960.660150462965</v>
      </c>
      <c r="F509" s="3" t="s">
        <v>10</v>
      </c>
      <c r="G509" s="3">
        <v>1</v>
      </c>
      <c r="H509" s="3" t="s">
        <v>15</v>
      </c>
      <c r="I509" s="4">
        <v>44960.660150462965</v>
      </c>
      <c r="J509" s="3" t="str">
        <f t="shared" si="49"/>
        <v>运行</v>
      </c>
      <c r="K509" s="3" t="str">
        <f t="shared" ref="K509:K572" si="50">IF(AND(J508="运行",J509&lt;&gt;"运行"),"开始","")</f>
        <v/>
      </c>
      <c r="L509" t="str">
        <f t="shared" ref="L509:L557" si="51">IF(J509="运行","结束","")</f>
        <v>结束</v>
      </c>
      <c r="M509" s="5">
        <f t="shared" ref="M509:M557" si="52">IF(K509="开始",((IF(L510="结束",INDEX(I510,,),0)-IF(K509="开始",INDEX(I509,,),0)))*24*60,0)</f>
        <v>0</v>
      </c>
      <c r="N509" s="3">
        <f t="shared" ref="N509:N557" si="53">WEEKNUM(I509)</f>
        <v>5</v>
      </c>
    </row>
    <row r="510" spans="1:14">
      <c r="A510" s="3">
        <v>98032384</v>
      </c>
      <c r="B510" s="3" t="s">
        <v>8</v>
      </c>
      <c r="C510" s="3" t="s">
        <v>16</v>
      </c>
      <c r="D510" s="3">
        <v>1.3319884406982099E+17</v>
      </c>
      <c r="E510" s="4">
        <v>44960.662106481483</v>
      </c>
      <c r="F510" s="3" t="s">
        <v>10</v>
      </c>
      <c r="G510" s="3">
        <v>60070922002</v>
      </c>
      <c r="H510" s="3" t="s">
        <v>11</v>
      </c>
      <c r="I510" s="4">
        <v>44960.662106481483</v>
      </c>
      <c r="J510" s="3" t="str">
        <f t="shared" si="49"/>
        <v>报警</v>
      </c>
      <c r="K510" s="3" t="str">
        <f t="shared" si="50"/>
        <v>开始</v>
      </c>
      <c r="L510" t="str">
        <f t="shared" si="51"/>
        <v/>
      </c>
      <c r="M510" s="5">
        <f t="shared" si="52"/>
        <v>3.9166666602250189</v>
      </c>
      <c r="N510" s="3">
        <f t="shared" si="53"/>
        <v>5</v>
      </c>
    </row>
    <row r="511" spans="1:14">
      <c r="A511" s="3">
        <v>98032937</v>
      </c>
      <c r="B511" s="3" t="s">
        <v>8</v>
      </c>
      <c r="C511" s="3" t="s">
        <v>9</v>
      </c>
      <c r="D511" s="3">
        <v>1.3319884641016899E+17</v>
      </c>
      <c r="E511" s="4">
        <v>44960.664826388886</v>
      </c>
      <c r="F511" s="3" t="s">
        <v>10</v>
      </c>
      <c r="G511" s="3">
        <v>1</v>
      </c>
      <c r="H511" s="3" t="s">
        <v>15</v>
      </c>
      <c r="I511" s="4">
        <v>44960.664826388886</v>
      </c>
      <c r="J511" s="3" t="str">
        <f t="shared" si="49"/>
        <v>运行</v>
      </c>
      <c r="K511" s="3" t="str">
        <f t="shared" si="50"/>
        <v/>
      </c>
      <c r="L511" t="str">
        <f t="shared" si="51"/>
        <v>结束</v>
      </c>
      <c r="M511" s="5">
        <f t="shared" si="52"/>
        <v>0</v>
      </c>
      <c r="N511" s="3">
        <f t="shared" si="53"/>
        <v>5</v>
      </c>
    </row>
    <row r="512" spans="1:14">
      <c r="A512" s="3">
        <v>98032974</v>
      </c>
      <c r="B512" s="3" t="s">
        <v>8</v>
      </c>
      <c r="C512" s="3" t="s">
        <v>16</v>
      </c>
      <c r="D512" s="3">
        <v>1.33198846566092E+17</v>
      </c>
      <c r="E512" s="4">
        <v>44960.665000000001</v>
      </c>
      <c r="F512" s="3" t="s">
        <v>10</v>
      </c>
      <c r="G512" s="3">
        <v>1</v>
      </c>
      <c r="H512" s="3" t="s">
        <v>15</v>
      </c>
      <c r="I512" s="4">
        <v>44960.665000000001</v>
      </c>
      <c r="J512" s="3" t="str">
        <f t="shared" si="49"/>
        <v>运行</v>
      </c>
      <c r="K512" s="3" t="str">
        <f t="shared" si="50"/>
        <v/>
      </c>
      <c r="L512" t="str">
        <f t="shared" si="51"/>
        <v>结束</v>
      </c>
      <c r="M512" s="5">
        <f t="shared" si="52"/>
        <v>0</v>
      </c>
      <c r="N512" s="3">
        <f t="shared" si="53"/>
        <v>5</v>
      </c>
    </row>
    <row r="513" spans="1:14">
      <c r="A513" s="3">
        <v>98032984</v>
      </c>
      <c r="B513" s="3" t="s">
        <v>8</v>
      </c>
      <c r="C513" s="3" t="s">
        <v>16</v>
      </c>
      <c r="D513" s="3">
        <v>1.33198846602484E+17</v>
      </c>
      <c r="E513" s="4">
        <v>44960.665046296293</v>
      </c>
      <c r="F513" s="3" t="s">
        <v>10</v>
      </c>
      <c r="G513" s="3">
        <v>60070922002</v>
      </c>
      <c r="H513" s="3" t="s">
        <v>11</v>
      </c>
      <c r="I513" s="4">
        <v>44960.665046296293</v>
      </c>
      <c r="J513" s="3" t="str">
        <f t="shared" si="49"/>
        <v>报警</v>
      </c>
      <c r="K513" s="3" t="str">
        <f t="shared" si="50"/>
        <v>开始</v>
      </c>
      <c r="L513" t="str">
        <f t="shared" si="51"/>
        <v/>
      </c>
      <c r="M513" s="5">
        <f t="shared" si="52"/>
        <v>1.2500000093132257</v>
      </c>
      <c r="N513" s="3">
        <f t="shared" si="53"/>
        <v>5</v>
      </c>
    </row>
    <row r="514" spans="1:14">
      <c r="A514" s="3">
        <v>98033179</v>
      </c>
      <c r="B514" s="3" t="s">
        <v>8</v>
      </c>
      <c r="C514" s="3" t="s">
        <v>16</v>
      </c>
      <c r="D514" s="3">
        <v>1.3319884735814301E+17</v>
      </c>
      <c r="E514" s="4">
        <v>44960.665914351855</v>
      </c>
      <c r="F514" s="3" t="s">
        <v>10</v>
      </c>
      <c r="G514" s="3">
        <v>1</v>
      </c>
      <c r="H514" s="3" t="s">
        <v>15</v>
      </c>
      <c r="I514" s="4">
        <v>44960.665914351855</v>
      </c>
      <c r="J514" s="3" t="str">
        <f t="shared" si="49"/>
        <v>运行</v>
      </c>
      <c r="K514" s="3" t="str">
        <f t="shared" si="50"/>
        <v/>
      </c>
      <c r="L514" t="str">
        <f t="shared" si="51"/>
        <v>结束</v>
      </c>
      <c r="M514" s="5">
        <f t="shared" si="52"/>
        <v>0</v>
      </c>
      <c r="N514" s="3">
        <f t="shared" si="53"/>
        <v>5</v>
      </c>
    </row>
    <row r="515" spans="1:14">
      <c r="A515" s="3">
        <v>98033292</v>
      </c>
      <c r="B515" s="3" t="s">
        <v>8</v>
      </c>
      <c r="C515" s="3" t="s">
        <v>16</v>
      </c>
      <c r="D515" s="3">
        <v>1.33198847820964E+17</v>
      </c>
      <c r="E515" s="4">
        <v>44960.666458333333</v>
      </c>
      <c r="F515" s="3" t="s">
        <v>10</v>
      </c>
      <c r="G515" s="3">
        <v>60070922002</v>
      </c>
      <c r="H515" s="3" t="s">
        <v>11</v>
      </c>
      <c r="I515" s="4">
        <v>44960.666458333333</v>
      </c>
      <c r="J515" s="3" t="str">
        <f t="shared" si="49"/>
        <v>报警</v>
      </c>
      <c r="K515" s="3" t="str">
        <f t="shared" si="50"/>
        <v>开始</v>
      </c>
      <c r="L515" t="str">
        <f t="shared" si="51"/>
        <v/>
      </c>
      <c r="M515" s="5">
        <f t="shared" si="52"/>
        <v>1.1666666669771075</v>
      </c>
      <c r="N515" s="3">
        <f t="shared" si="53"/>
        <v>5</v>
      </c>
    </row>
    <row r="516" spans="1:14">
      <c r="A516" s="3">
        <v>98033450</v>
      </c>
      <c r="B516" s="3" t="s">
        <v>8</v>
      </c>
      <c r="C516" s="3" t="s">
        <v>16</v>
      </c>
      <c r="D516" s="3">
        <v>1.33198848527284E+17</v>
      </c>
      <c r="E516" s="4">
        <v>44960.667268518519</v>
      </c>
      <c r="F516" s="3" t="s">
        <v>10</v>
      </c>
      <c r="G516" s="3">
        <v>1</v>
      </c>
      <c r="H516" s="3" t="s">
        <v>15</v>
      </c>
      <c r="I516" s="4">
        <v>44960.667268518519</v>
      </c>
      <c r="J516" s="3" t="str">
        <f t="shared" si="49"/>
        <v>运行</v>
      </c>
      <c r="K516" s="3" t="str">
        <f t="shared" si="50"/>
        <v/>
      </c>
      <c r="L516" t="str">
        <f t="shared" si="51"/>
        <v>结束</v>
      </c>
      <c r="M516" s="5">
        <f t="shared" si="52"/>
        <v>0</v>
      </c>
      <c r="N516" s="3">
        <f t="shared" si="53"/>
        <v>5</v>
      </c>
    </row>
    <row r="517" spans="1:14">
      <c r="A517" s="3">
        <v>98033545</v>
      </c>
      <c r="B517" s="3" t="s">
        <v>8</v>
      </c>
      <c r="C517" s="3" t="s">
        <v>16</v>
      </c>
      <c r="D517" s="3">
        <v>1.3319884901052099E+17</v>
      </c>
      <c r="E517" s="4">
        <v>44960.66783564815</v>
      </c>
      <c r="F517" s="3" t="s">
        <v>10</v>
      </c>
      <c r="G517" s="3">
        <v>60070922002</v>
      </c>
      <c r="H517" s="3" t="s">
        <v>11</v>
      </c>
      <c r="I517" s="4">
        <v>44960.66783564815</v>
      </c>
      <c r="J517" s="3" t="str">
        <f t="shared" si="49"/>
        <v>报警</v>
      </c>
      <c r="K517" s="3" t="str">
        <f t="shared" si="50"/>
        <v>开始</v>
      </c>
      <c r="L517" t="str">
        <f t="shared" si="51"/>
        <v/>
      </c>
      <c r="M517" s="5">
        <f t="shared" si="52"/>
        <v>2.3166666633915156</v>
      </c>
      <c r="N517" s="3">
        <f t="shared" si="53"/>
        <v>5</v>
      </c>
    </row>
    <row r="518" spans="1:14">
      <c r="A518" s="3">
        <v>98033809</v>
      </c>
      <c r="B518" s="3" t="s">
        <v>8</v>
      </c>
      <c r="C518" s="3" t="s">
        <v>16</v>
      </c>
      <c r="D518" s="3">
        <v>1.33198850403384E+17</v>
      </c>
      <c r="E518" s="4">
        <v>44960.669444444444</v>
      </c>
      <c r="F518" s="3" t="s">
        <v>10</v>
      </c>
      <c r="G518" s="3">
        <v>1</v>
      </c>
      <c r="H518" s="3" t="s">
        <v>15</v>
      </c>
      <c r="I518" s="4">
        <v>44960.669444444444</v>
      </c>
      <c r="J518" s="3" t="str">
        <f t="shared" si="49"/>
        <v>运行</v>
      </c>
      <c r="K518" s="3" t="str">
        <f t="shared" si="50"/>
        <v/>
      </c>
      <c r="L518" t="str">
        <f t="shared" si="51"/>
        <v>结束</v>
      </c>
      <c r="M518" s="5">
        <f t="shared" si="52"/>
        <v>0</v>
      </c>
      <c r="N518" s="3">
        <f t="shared" si="53"/>
        <v>5</v>
      </c>
    </row>
    <row r="519" spans="1:14">
      <c r="A519" s="3">
        <v>98033818</v>
      </c>
      <c r="B519" s="3" t="s">
        <v>8</v>
      </c>
      <c r="C519" s="3" t="s">
        <v>16</v>
      </c>
      <c r="D519" s="3">
        <v>1.3319885042942499E+17</v>
      </c>
      <c r="E519" s="4">
        <v>44960.66946759259</v>
      </c>
      <c r="F519" s="3" t="s">
        <v>10</v>
      </c>
      <c r="G519" s="3">
        <v>60070922006</v>
      </c>
      <c r="H519" s="3" t="s">
        <v>13</v>
      </c>
      <c r="I519" s="4">
        <v>44960.66946759259</v>
      </c>
      <c r="J519" s="3" t="str">
        <f t="shared" si="49"/>
        <v>报警</v>
      </c>
      <c r="K519" s="3" t="str">
        <f t="shared" si="50"/>
        <v>开始</v>
      </c>
      <c r="L519" t="str">
        <f t="shared" si="51"/>
        <v/>
      </c>
      <c r="M519" s="5">
        <f t="shared" si="52"/>
        <v>0.2333333354908973</v>
      </c>
      <c r="N519" s="3">
        <f t="shared" si="53"/>
        <v>5</v>
      </c>
    </row>
    <row r="520" spans="1:14">
      <c r="A520" s="3">
        <v>98033835</v>
      </c>
      <c r="B520" s="3" t="s">
        <v>8</v>
      </c>
      <c r="C520" s="3" t="s">
        <v>16</v>
      </c>
      <c r="D520" s="3">
        <v>1.3319885056839299E+17</v>
      </c>
      <c r="E520" s="4">
        <v>44960.669629629629</v>
      </c>
      <c r="F520" s="3" t="s">
        <v>10</v>
      </c>
      <c r="G520" s="3">
        <v>1</v>
      </c>
      <c r="H520" s="3" t="s">
        <v>15</v>
      </c>
      <c r="I520" s="4">
        <v>44960.669629629629</v>
      </c>
      <c r="J520" s="3" t="str">
        <f t="shared" si="49"/>
        <v>运行</v>
      </c>
      <c r="K520" s="3" t="str">
        <f t="shared" si="50"/>
        <v/>
      </c>
      <c r="L520" t="str">
        <f t="shared" si="51"/>
        <v>结束</v>
      </c>
      <c r="M520" s="5">
        <f t="shared" si="52"/>
        <v>0</v>
      </c>
      <c r="N520" s="3">
        <f t="shared" si="53"/>
        <v>5</v>
      </c>
    </row>
    <row r="521" spans="1:14">
      <c r="A521" s="3">
        <v>98033844</v>
      </c>
      <c r="B521" s="3" t="s">
        <v>8</v>
      </c>
      <c r="C521" s="3" t="s">
        <v>16</v>
      </c>
      <c r="D521" s="3">
        <v>1.3319885062003501E+17</v>
      </c>
      <c r="E521" s="4">
        <v>44960.669699074075</v>
      </c>
      <c r="F521" s="3" t="s">
        <v>10</v>
      </c>
      <c r="G521" s="3">
        <v>60070922002</v>
      </c>
      <c r="H521" s="3" t="s">
        <v>11</v>
      </c>
      <c r="I521" s="4">
        <v>44960.669699074075</v>
      </c>
      <c r="J521" s="3" t="str">
        <f t="shared" si="49"/>
        <v>报警</v>
      </c>
      <c r="K521" s="3" t="str">
        <f t="shared" si="50"/>
        <v>开始</v>
      </c>
      <c r="L521" t="str">
        <f t="shared" si="51"/>
        <v/>
      </c>
      <c r="M521" s="5">
        <f t="shared" si="52"/>
        <v>0.46666666050441563</v>
      </c>
      <c r="N521" s="3">
        <f t="shared" si="53"/>
        <v>5</v>
      </c>
    </row>
    <row r="522" spans="1:14">
      <c r="A522" s="3">
        <v>98033890</v>
      </c>
      <c r="B522" s="3" t="s">
        <v>8</v>
      </c>
      <c r="C522" s="3" t="s">
        <v>16</v>
      </c>
      <c r="D522" s="3">
        <v>1.3319885090330701E+17</v>
      </c>
      <c r="E522" s="4">
        <v>44960.670023148145</v>
      </c>
      <c r="F522" s="3" t="s">
        <v>10</v>
      </c>
      <c r="G522" s="3">
        <v>1</v>
      </c>
      <c r="H522" s="3" t="s">
        <v>15</v>
      </c>
      <c r="I522" s="4">
        <v>44960.670023148145</v>
      </c>
      <c r="J522" s="3" t="str">
        <f t="shared" si="49"/>
        <v>运行</v>
      </c>
      <c r="K522" s="3" t="str">
        <f t="shared" si="50"/>
        <v/>
      </c>
      <c r="L522" t="str">
        <f t="shared" si="51"/>
        <v>结束</v>
      </c>
      <c r="M522" s="5">
        <f t="shared" si="52"/>
        <v>0</v>
      </c>
      <c r="N522" s="3">
        <f t="shared" si="53"/>
        <v>5</v>
      </c>
    </row>
    <row r="523" spans="1:14">
      <c r="A523" s="3">
        <v>98034335</v>
      </c>
      <c r="B523" s="3" t="s">
        <v>8</v>
      </c>
      <c r="C523" s="3" t="s">
        <v>9</v>
      </c>
      <c r="D523" s="3">
        <v>1.33198853164792E+17</v>
      </c>
      <c r="E523" s="4">
        <v>44960.672638888886</v>
      </c>
      <c r="F523" s="3" t="s">
        <v>10</v>
      </c>
      <c r="G523" s="3">
        <v>1</v>
      </c>
      <c r="H523" s="3" t="s">
        <v>15</v>
      </c>
      <c r="I523" s="4">
        <v>44960.672638888886</v>
      </c>
      <c r="J523" s="3" t="str">
        <f t="shared" ref="J523:J571" si="54">RIGHT(H523,2)</f>
        <v>运行</v>
      </c>
      <c r="K523" s="3" t="str">
        <f t="shared" si="50"/>
        <v/>
      </c>
      <c r="L523" t="str">
        <f t="shared" si="51"/>
        <v>结束</v>
      </c>
      <c r="M523" s="5">
        <f t="shared" si="52"/>
        <v>0</v>
      </c>
      <c r="N523" s="3">
        <f t="shared" si="53"/>
        <v>5</v>
      </c>
    </row>
    <row r="524" spans="1:14">
      <c r="A524" s="3">
        <v>98035242</v>
      </c>
      <c r="B524" s="3" t="s">
        <v>8</v>
      </c>
      <c r="C524" s="3" t="s">
        <v>9</v>
      </c>
      <c r="D524" s="3">
        <v>1.3319885992183101E+17</v>
      </c>
      <c r="E524" s="4">
        <v>44960.680462962962</v>
      </c>
      <c r="F524" s="3" t="s">
        <v>10</v>
      </c>
      <c r="G524" s="3">
        <v>1</v>
      </c>
      <c r="H524" s="3" t="s">
        <v>15</v>
      </c>
      <c r="I524" s="4">
        <v>44960.680462962962</v>
      </c>
      <c r="J524" s="3" t="str">
        <f t="shared" si="54"/>
        <v>运行</v>
      </c>
      <c r="K524" s="3" t="str">
        <f t="shared" si="50"/>
        <v/>
      </c>
      <c r="L524" t="str">
        <f t="shared" si="51"/>
        <v>结束</v>
      </c>
      <c r="M524" s="5">
        <f t="shared" si="52"/>
        <v>0</v>
      </c>
      <c r="N524" s="3">
        <f t="shared" si="53"/>
        <v>5</v>
      </c>
    </row>
    <row r="525" spans="1:14">
      <c r="A525" s="3">
        <v>98035482</v>
      </c>
      <c r="B525" s="3" t="s">
        <v>8</v>
      </c>
      <c r="C525" s="3" t="s">
        <v>16</v>
      </c>
      <c r="D525" s="3">
        <v>1.33198864634064E+17</v>
      </c>
      <c r="E525" s="4">
        <v>44960.685914351852</v>
      </c>
      <c r="F525" s="3" t="s">
        <v>10</v>
      </c>
      <c r="G525" s="3">
        <v>60070922002</v>
      </c>
      <c r="H525" s="3" t="s">
        <v>11</v>
      </c>
      <c r="I525" s="4">
        <v>44960.685914351852</v>
      </c>
      <c r="J525" s="3" t="str">
        <f t="shared" si="54"/>
        <v>报警</v>
      </c>
      <c r="K525" s="3" t="str">
        <f t="shared" si="50"/>
        <v>开始</v>
      </c>
      <c r="L525" t="str">
        <f t="shared" si="51"/>
        <v/>
      </c>
      <c r="M525" s="5">
        <f t="shared" si="52"/>
        <v>33.149999995948747</v>
      </c>
      <c r="N525" s="3">
        <f t="shared" si="53"/>
        <v>5</v>
      </c>
    </row>
    <row r="526" spans="1:14">
      <c r="A526" s="3">
        <v>98035965</v>
      </c>
      <c r="B526" s="3" t="s">
        <v>8</v>
      </c>
      <c r="C526" s="3" t="s">
        <v>9</v>
      </c>
      <c r="D526" s="3">
        <v>1.3319888452293101E+17</v>
      </c>
      <c r="E526" s="4">
        <v>44960.708935185183</v>
      </c>
      <c r="F526" s="3" t="s">
        <v>10</v>
      </c>
      <c r="G526" s="3">
        <v>1</v>
      </c>
      <c r="H526" s="3" t="s">
        <v>15</v>
      </c>
      <c r="I526" s="4">
        <v>44960.708935185183</v>
      </c>
      <c r="J526" s="3" t="str">
        <f t="shared" si="54"/>
        <v>运行</v>
      </c>
      <c r="K526" s="3" t="str">
        <f t="shared" si="50"/>
        <v/>
      </c>
      <c r="L526" t="str">
        <f t="shared" si="51"/>
        <v>结束</v>
      </c>
      <c r="M526" s="5">
        <f t="shared" si="52"/>
        <v>0</v>
      </c>
      <c r="N526" s="3">
        <f t="shared" si="53"/>
        <v>5</v>
      </c>
    </row>
    <row r="527" spans="1:14">
      <c r="A527" s="3">
        <v>98037001</v>
      </c>
      <c r="B527" s="3" t="s">
        <v>8</v>
      </c>
      <c r="C527" s="3" t="s">
        <v>9</v>
      </c>
      <c r="D527" s="3">
        <v>1.33198891292888E+17</v>
      </c>
      <c r="E527" s="4">
        <v>44960.716770833336</v>
      </c>
      <c r="F527" s="3" t="s">
        <v>10</v>
      </c>
      <c r="G527" s="3">
        <v>1</v>
      </c>
      <c r="H527" s="3" t="s">
        <v>15</v>
      </c>
      <c r="I527" s="4">
        <v>44960.716770833336</v>
      </c>
      <c r="J527" s="3" t="str">
        <f t="shared" si="54"/>
        <v>运行</v>
      </c>
      <c r="K527" s="3" t="str">
        <f t="shared" si="50"/>
        <v/>
      </c>
      <c r="L527" t="str">
        <f t="shared" si="51"/>
        <v>结束</v>
      </c>
      <c r="M527" s="5">
        <f t="shared" si="52"/>
        <v>0</v>
      </c>
      <c r="N527" s="3">
        <f t="shared" si="53"/>
        <v>5</v>
      </c>
    </row>
    <row r="528" spans="1:14">
      <c r="A528" s="3">
        <v>98038366</v>
      </c>
      <c r="B528" s="3" t="s">
        <v>8</v>
      </c>
      <c r="C528" s="3" t="s">
        <v>9</v>
      </c>
      <c r="D528" s="3">
        <v>1.33198898023122E+17</v>
      </c>
      <c r="E528" s="4">
        <v>44960.724560185183</v>
      </c>
      <c r="F528" s="3" t="s">
        <v>10</v>
      </c>
      <c r="G528" s="3">
        <v>1</v>
      </c>
      <c r="H528" s="3" t="s">
        <v>15</v>
      </c>
      <c r="I528" s="4">
        <v>44960.724560185183</v>
      </c>
      <c r="J528" s="3" t="str">
        <f t="shared" si="54"/>
        <v>运行</v>
      </c>
      <c r="K528" s="3" t="str">
        <f t="shared" si="50"/>
        <v/>
      </c>
      <c r="L528" t="str">
        <f t="shared" si="51"/>
        <v>结束</v>
      </c>
      <c r="M528" s="5">
        <f t="shared" si="52"/>
        <v>0</v>
      </c>
      <c r="N528" s="3">
        <f t="shared" si="53"/>
        <v>5</v>
      </c>
    </row>
    <row r="529" spans="1:14">
      <c r="A529" s="3">
        <v>98039596</v>
      </c>
      <c r="B529" s="3" t="s">
        <v>8</v>
      </c>
      <c r="C529" s="3" t="s">
        <v>9</v>
      </c>
      <c r="D529" s="3">
        <v>1.3319890476768899E+17</v>
      </c>
      <c r="E529" s="4">
        <v>44960.732361111113</v>
      </c>
      <c r="F529" s="3" t="s">
        <v>10</v>
      </c>
      <c r="G529" s="3">
        <v>1</v>
      </c>
      <c r="H529" s="3" t="s">
        <v>15</v>
      </c>
      <c r="I529" s="4">
        <v>44960.732361111113</v>
      </c>
      <c r="J529" s="3" t="str">
        <f t="shared" si="54"/>
        <v>运行</v>
      </c>
      <c r="K529" s="3" t="str">
        <f t="shared" si="50"/>
        <v/>
      </c>
      <c r="L529" t="str">
        <f t="shared" si="51"/>
        <v>结束</v>
      </c>
      <c r="M529" s="5">
        <f t="shared" si="52"/>
        <v>0</v>
      </c>
      <c r="N529" s="3">
        <f t="shared" si="53"/>
        <v>5</v>
      </c>
    </row>
    <row r="530" spans="1:14">
      <c r="A530" s="3">
        <v>98040693</v>
      </c>
      <c r="B530" s="3" t="s">
        <v>8</v>
      </c>
      <c r="C530" s="3" t="s">
        <v>9</v>
      </c>
      <c r="D530" s="3">
        <v>1.33198911511978E+17</v>
      </c>
      <c r="E530" s="4">
        <v>44960.740173611113</v>
      </c>
      <c r="F530" s="3" t="s">
        <v>10</v>
      </c>
      <c r="G530" s="3">
        <v>1</v>
      </c>
      <c r="H530" s="3" t="s">
        <v>15</v>
      </c>
      <c r="I530" s="4">
        <v>44960.740173611113</v>
      </c>
      <c r="J530" s="3" t="str">
        <f t="shared" si="54"/>
        <v>运行</v>
      </c>
      <c r="K530" s="3" t="str">
        <f t="shared" si="50"/>
        <v/>
      </c>
      <c r="L530" t="str">
        <f t="shared" si="51"/>
        <v>结束</v>
      </c>
      <c r="M530" s="5">
        <f t="shared" si="52"/>
        <v>0</v>
      </c>
      <c r="N530" s="3">
        <f t="shared" si="53"/>
        <v>5</v>
      </c>
    </row>
    <row r="531" spans="1:14">
      <c r="A531" s="3">
        <v>98041680</v>
      </c>
      <c r="B531" s="3" t="s">
        <v>8</v>
      </c>
      <c r="C531" s="3" t="s">
        <v>9</v>
      </c>
      <c r="D531" s="3">
        <v>1.33198918163148E+17</v>
      </c>
      <c r="E531" s="4">
        <v>44960.747870370367</v>
      </c>
      <c r="F531" s="3" t="s">
        <v>10</v>
      </c>
      <c r="G531" s="3">
        <v>60030922003</v>
      </c>
      <c r="H531" s="3" t="s">
        <v>26</v>
      </c>
      <c r="I531" s="4">
        <v>44960.747870370367</v>
      </c>
      <c r="J531" s="3" t="str">
        <f t="shared" si="54"/>
        <v>提醒</v>
      </c>
      <c r="K531" s="3" t="str">
        <f t="shared" si="50"/>
        <v>开始</v>
      </c>
      <c r="L531" t="str">
        <f t="shared" si="51"/>
        <v/>
      </c>
      <c r="M531" s="5">
        <f t="shared" si="52"/>
        <v>0.63333333469927311</v>
      </c>
      <c r="N531" s="3">
        <f t="shared" si="53"/>
        <v>5</v>
      </c>
    </row>
    <row r="532" spans="1:14">
      <c r="A532" s="3">
        <v>98041736</v>
      </c>
      <c r="B532" s="3" t="s">
        <v>8</v>
      </c>
      <c r="C532" s="3" t="s">
        <v>9</v>
      </c>
      <c r="D532" s="3">
        <v>1.3319891854033299E+17</v>
      </c>
      <c r="E532" s="4">
        <v>44960.748310185183</v>
      </c>
      <c r="F532" s="3" t="s">
        <v>10</v>
      </c>
      <c r="G532" s="3">
        <v>1</v>
      </c>
      <c r="H532" s="3" t="s">
        <v>15</v>
      </c>
      <c r="I532" s="4">
        <v>44960.748310185183</v>
      </c>
      <c r="J532" s="3" t="str">
        <f t="shared" si="54"/>
        <v>运行</v>
      </c>
      <c r="K532" s="3" t="str">
        <f t="shared" si="50"/>
        <v/>
      </c>
      <c r="L532" t="str">
        <f t="shared" si="51"/>
        <v>结束</v>
      </c>
      <c r="M532" s="5">
        <f t="shared" si="52"/>
        <v>0</v>
      </c>
      <c r="N532" s="3">
        <f t="shared" si="53"/>
        <v>5</v>
      </c>
    </row>
    <row r="533" spans="1:14">
      <c r="A533" s="3">
        <v>98042963</v>
      </c>
      <c r="B533" s="3" t="s">
        <v>8</v>
      </c>
      <c r="C533" s="3" t="s">
        <v>9</v>
      </c>
      <c r="D533" s="3">
        <v>1.33198925282552E+17</v>
      </c>
      <c r="E533" s="4">
        <v>44960.756111111114</v>
      </c>
      <c r="F533" s="3" t="s">
        <v>10</v>
      </c>
      <c r="G533" s="3">
        <v>1</v>
      </c>
      <c r="H533" s="3" t="s">
        <v>15</v>
      </c>
      <c r="I533" s="4">
        <v>44960.756111111114</v>
      </c>
      <c r="J533" s="3" t="str">
        <f t="shared" si="54"/>
        <v>运行</v>
      </c>
      <c r="K533" s="3" t="str">
        <f t="shared" si="50"/>
        <v/>
      </c>
      <c r="L533" t="str">
        <f t="shared" si="51"/>
        <v>结束</v>
      </c>
      <c r="M533" s="5">
        <f t="shared" si="52"/>
        <v>0</v>
      </c>
      <c r="N533" s="3">
        <f t="shared" si="53"/>
        <v>5</v>
      </c>
    </row>
    <row r="534" spans="1:14">
      <c r="A534" s="3">
        <v>98044118</v>
      </c>
      <c r="B534" s="3" t="s">
        <v>8</v>
      </c>
      <c r="C534" s="3" t="s">
        <v>9</v>
      </c>
      <c r="D534" s="3">
        <v>1.3319893140656499E+17</v>
      </c>
      <c r="E534" s="4">
        <v>44960.763194444444</v>
      </c>
      <c r="F534" s="3" t="s">
        <v>10</v>
      </c>
      <c r="G534" s="3">
        <v>60070922002</v>
      </c>
      <c r="H534" s="3" t="s">
        <v>11</v>
      </c>
      <c r="I534" s="4">
        <v>44960.763194444444</v>
      </c>
      <c r="J534" s="3" t="str">
        <f t="shared" si="54"/>
        <v>报警</v>
      </c>
      <c r="K534" s="3" t="str">
        <f t="shared" si="50"/>
        <v>开始</v>
      </c>
      <c r="L534" t="str">
        <f t="shared" si="51"/>
        <v/>
      </c>
      <c r="M534" s="5">
        <f t="shared" si="52"/>
        <v>0.15000000363215804</v>
      </c>
      <c r="N534" s="3">
        <f t="shared" si="53"/>
        <v>5</v>
      </c>
    </row>
    <row r="535" spans="1:14">
      <c r="A535" s="3">
        <v>98044143</v>
      </c>
      <c r="B535" s="3" t="s">
        <v>8</v>
      </c>
      <c r="C535" s="3" t="s">
        <v>9</v>
      </c>
      <c r="D535" s="3">
        <v>1.3319893149426099E+17</v>
      </c>
      <c r="E535" s="4">
        <v>44960.763298611113</v>
      </c>
      <c r="F535" s="3" t="s">
        <v>10</v>
      </c>
      <c r="G535" s="3">
        <v>1</v>
      </c>
      <c r="H535" s="3" t="s">
        <v>15</v>
      </c>
      <c r="I535" s="4">
        <v>44960.763298611113</v>
      </c>
      <c r="J535" s="3" t="str">
        <f t="shared" si="54"/>
        <v>运行</v>
      </c>
      <c r="K535" s="3" t="str">
        <f t="shared" si="50"/>
        <v/>
      </c>
      <c r="L535" t="str">
        <f t="shared" si="51"/>
        <v>结束</v>
      </c>
      <c r="M535" s="5">
        <f t="shared" si="52"/>
        <v>0</v>
      </c>
      <c r="N535" s="3">
        <f t="shared" si="53"/>
        <v>5</v>
      </c>
    </row>
    <row r="536" spans="1:14">
      <c r="A536" s="3">
        <v>98044595</v>
      </c>
      <c r="B536" s="3" t="s">
        <v>8</v>
      </c>
      <c r="C536" s="3" t="s">
        <v>9</v>
      </c>
      <c r="D536" s="3">
        <v>1.33198933490188E+17</v>
      </c>
      <c r="E536" s="4">
        <v>44960.765613425923</v>
      </c>
      <c r="F536" s="3" t="s">
        <v>10</v>
      </c>
      <c r="G536" s="3">
        <v>60070922002</v>
      </c>
      <c r="H536" s="3" t="s">
        <v>11</v>
      </c>
      <c r="I536" s="4">
        <v>44960.765613425923</v>
      </c>
      <c r="J536" s="3" t="str">
        <f t="shared" si="54"/>
        <v>报警</v>
      </c>
      <c r="K536" s="3" t="str">
        <f t="shared" si="50"/>
        <v>开始</v>
      </c>
      <c r="L536" t="str">
        <f t="shared" si="51"/>
        <v/>
      </c>
      <c r="M536" s="5">
        <f t="shared" si="52"/>
        <v>0.10000000242143869</v>
      </c>
      <c r="N536" s="3">
        <f t="shared" si="53"/>
        <v>5</v>
      </c>
    </row>
    <row r="537" spans="1:14">
      <c r="A537" s="3">
        <v>98044613</v>
      </c>
      <c r="B537" s="3" t="s">
        <v>8</v>
      </c>
      <c r="C537" s="3" t="s">
        <v>9</v>
      </c>
      <c r="D537" s="3">
        <v>1.3319893355966301E+17</v>
      </c>
      <c r="E537" s="4">
        <v>44960.765682870369</v>
      </c>
      <c r="F537" s="3" t="s">
        <v>10</v>
      </c>
      <c r="G537" s="3">
        <v>1</v>
      </c>
      <c r="H537" s="3" t="s">
        <v>15</v>
      </c>
      <c r="I537" s="4">
        <v>44960.765682870369</v>
      </c>
      <c r="J537" s="3" t="str">
        <f t="shared" si="54"/>
        <v>运行</v>
      </c>
      <c r="K537" s="3" t="str">
        <f t="shared" si="50"/>
        <v/>
      </c>
      <c r="L537" t="str">
        <f t="shared" si="51"/>
        <v>结束</v>
      </c>
      <c r="M537" s="5">
        <f t="shared" si="52"/>
        <v>0</v>
      </c>
      <c r="N537" s="3">
        <f t="shared" si="53"/>
        <v>5</v>
      </c>
    </row>
    <row r="538" spans="1:14">
      <c r="A538" s="3">
        <v>98045044</v>
      </c>
      <c r="B538" s="3" t="s">
        <v>8</v>
      </c>
      <c r="C538" s="3" t="s">
        <v>9</v>
      </c>
      <c r="D538" s="3">
        <v>1.3319893587463901E+17</v>
      </c>
      <c r="E538" s="4">
        <v>44960.768368055556</v>
      </c>
      <c r="F538" s="3" t="s">
        <v>10</v>
      </c>
      <c r="G538" s="3">
        <v>60070922002</v>
      </c>
      <c r="H538" s="3" t="s">
        <v>11</v>
      </c>
      <c r="I538" s="4">
        <v>44960.768368055556</v>
      </c>
      <c r="J538" s="3" t="str">
        <f t="shared" si="54"/>
        <v>报警</v>
      </c>
      <c r="K538" s="3" t="str">
        <f t="shared" si="50"/>
        <v>开始</v>
      </c>
      <c r="L538" t="str">
        <f t="shared" si="51"/>
        <v/>
      </c>
      <c r="M538" s="5">
        <f t="shared" si="52"/>
        <v>0.15000000363215804</v>
      </c>
      <c r="N538" s="3">
        <f t="shared" si="53"/>
        <v>5</v>
      </c>
    </row>
    <row r="539" spans="1:14">
      <c r="A539" s="3">
        <v>98045062</v>
      </c>
      <c r="B539" s="3" t="s">
        <v>8</v>
      </c>
      <c r="C539" s="3" t="s">
        <v>9</v>
      </c>
      <c r="D539" s="3">
        <v>1.33198935962764E+17</v>
      </c>
      <c r="E539" s="4">
        <v>44960.768472222226</v>
      </c>
      <c r="F539" s="3" t="s">
        <v>10</v>
      </c>
      <c r="G539" s="3">
        <v>1</v>
      </c>
      <c r="H539" s="3" t="s">
        <v>15</v>
      </c>
      <c r="I539" s="4">
        <v>44960.768472222226</v>
      </c>
      <c r="J539" s="3" t="str">
        <f t="shared" si="54"/>
        <v>运行</v>
      </c>
      <c r="K539" s="3" t="str">
        <f t="shared" si="50"/>
        <v/>
      </c>
      <c r="L539" t="str">
        <f t="shared" si="51"/>
        <v>结束</v>
      </c>
      <c r="M539" s="5">
        <f t="shared" si="52"/>
        <v>0</v>
      </c>
      <c r="N539" s="3">
        <f t="shared" si="53"/>
        <v>5</v>
      </c>
    </row>
    <row r="540" spans="1:14">
      <c r="A540" s="3">
        <v>98045573</v>
      </c>
      <c r="B540" s="3" t="s">
        <v>8</v>
      </c>
      <c r="C540" s="3" t="s">
        <v>9</v>
      </c>
      <c r="D540" s="3">
        <v>1.33198938415392E+17</v>
      </c>
      <c r="E540" s="4">
        <v>44960.771307870367</v>
      </c>
      <c r="F540" s="3" t="s">
        <v>10</v>
      </c>
      <c r="G540" s="3">
        <v>60070922002</v>
      </c>
      <c r="H540" s="3" t="s">
        <v>11</v>
      </c>
      <c r="I540" s="4">
        <v>44960.771307870367</v>
      </c>
      <c r="J540" s="3" t="str">
        <f t="shared" si="54"/>
        <v>报警</v>
      </c>
      <c r="K540" s="3" t="str">
        <f t="shared" si="50"/>
        <v>开始</v>
      </c>
      <c r="L540" t="str">
        <f t="shared" si="51"/>
        <v/>
      </c>
      <c r="M540" s="5">
        <f t="shared" si="52"/>
        <v>0.4666666709817946</v>
      </c>
      <c r="N540" s="3">
        <f t="shared" si="53"/>
        <v>5</v>
      </c>
    </row>
    <row r="541" spans="1:14">
      <c r="A541" s="3">
        <v>98045653</v>
      </c>
      <c r="B541" s="3" t="s">
        <v>8</v>
      </c>
      <c r="C541" s="3" t="s">
        <v>9</v>
      </c>
      <c r="D541" s="3">
        <v>1.33198938694048E+17</v>
      </c>
      <c r="E541" s="4">
        <v>44960.771631944444</v>
      </c>
      <c r="F541" s="3" t="s">
        <v>10</v>
      </c>
      <c r="G541" s="3">
        <v>1</v>
      </c>
      <c r="H541" s="3" t="s">
        <v>15</v>
      </c>
      <c r="I541" s="4">
        <v>44960.771631944444</v>
      </c>
      <c r="J541" s="3" t="str">
        <f t="shared" si="54"/>
        <v>运行</v>
      </c>
      <c r="K541" s="3" t="str">
        <f t="shared" si="50"/>
        <v/>
      </c>
      <c r="L541" t="str">
        <f t="shared" si="51"/>
        <v>结束</v>
      </c>
      <c r="M541" s="5">
        <f t="shared" si="52"/>
        <v>0</v>
      </c>
      <c r="N541" s="3">
        <f t="shared" si="53"/>
        <v>5</v>
      </c>
    </row>
    <row r="542" spans="1:14">
      <c r="A542" s="3">
        <v>98045679</v>
      </c>
      <c r="B542" s="3" t="s">
        <v>8</v>
      </c>
      <c r="C542" s="3" t="s">
        <v>9</v>
      </c>
      <c r="D542" s="3">
        <v>1.33198938816572E+17</v>
      </c>
      <c r="E542" s="4">
        <v>44960.771770833337</v>
      </c>
      <c r="F542" s="3" t="s">
        <v>10</v>
      </c>
      <c r="G542" s="3">
        <v>60070922002</v>
      </c>
      <c r="H542" s="3" t="s">
        <v>11</v>
      </c>
      <c r="I542" s="4">
        <v>44960.771770833337</v>
      </c>
      <c r="J542" s="3" t="str">
        <f t="shared" si="54"/>
        <v>报警</v>
      </c>
      <c r="K542" s="3" t="str">
        <f t="shared" si="50"/>
        <v>开始</v>
      </c>
      <c r="L542" t="str">
        <f t="shared" si="51"/>
        <v/>
      </c>
      <c r="M542" s="5">
        <f t="shared" si="52"/>
        <v>0.26666666613891721</v>
      </c>
      <c r="N542" s="3">
        <f t="shared" si="53"/>
        <v>5</v>
      </c>
    </row>
    <row r="543" spans="1:14">
      <c r="A543" s="3">
        <v>98045723</v>
      </c>
      <c r="B543" s="3" t="s">
        <v>8</v>
      </c>
      <c r="C543" s="3" t="s">
        <v>9</v>
      </c>
      <c r="D543" s="3">
        <v>1.3319893897112899E+17</v>
      </c>
      <c r="E543" s="4">
        <v>44960.771956018521</v>
      </c>
      <c r="F543" s="3" t="s">
        <v>10</v>
      </c>
      <c r="G543" s="3">
        <v>1</v>
      </c>
      <c r="H543" s="3" t="s">
        <v>15</v>
      </c>
      <c r="I543" s="4">
        <v>44960.771956018521</v>
      </c>
      <c r="J543" s="3" t="str">
        <f t="shared" si="54"/>
        <v>运行</v>
      </c>
      <c r="K543" s="3" t="str">
        <f t="shared" si="50"/>
        <v/>
      </c>
      <c r="L543" t="str">
        <f t="shared" si="51"/>
        <v>结束</v>
      </c>
      <c r="M543" s="5">
        <f t="shared" si="52"/>
        <v>0</v>
      </c>
      <c r="N543" s="3">
        <f t="shared" si="53"/>
        <v>5</v>
      </c>
    </row>
    <row r="544" spans="1:14">
      <c r="A544" s="3">
        <v>98046549</v>
      </c>
      <c r="B544" s="3" t="s">
        <v>8</v>
      </c>
      <c r="C544" s="3" t="s">
        <v>9</v>
      </c>
      <c r="D544" s="3">
        <v>1.3319894270984499E+17</v>
      </c>
      <c r="E544" s="4">
        <v>44960.776273148149</v>
      </c>
      <c r="F544" s="3" t="s">
        <v>10</v>
      </c>
      <c r="G544" s="3">
        <v>60070922002</v>
      </c>
      <c r="H544" s="3" t="s">
        <v>11</v>
      </c>
      <c r="I544" s="4">
        <v>44960.776273148149</v>
      </c>
      <c r="J544" s="3" t="str">
        <f t="shared" si="54"/>
        <v>报警</v>
      </c>
      <c r="K544" s="3" t="str">
        <f t="shared" si="50"/>
        <v>开始</v>
      </c>
      <c r="L544" t="str">
        <f t="shared" si="51"/>
        <v/>
      </c>
      <c r="M544" s="5">
        <f t="shared" si="52"/>
        <v>0.11666666250675917</v>
      </c>
      <c r="N544" s="3">
        <f t="shared" si="53"/>
        <v>5</v>
      </c>
    </row>
    <row r="545" spans="1:14">
      <c r="A545" s="3">
        <v>98046560</v>
      </c>
      <c r="B545" s="3" t="s">
        <v>8</v>
      </c>
      <c r="C545" s="3" t="s">
        <v>9</v>
      </c>
      <c r="D545" s="3">
        <v>1.3319894277360499E+17</v>
      </c>
      <c r="E545" s="4">
        <v>44960.776354166665</v>
      </c>
      <c r="F545" s="3" t="s">
        <v>10</v>
      </c>
      <c r="G545" s="3">
        <v>1</v>
      </c>
      <c r="H545" s="3" t="s">
        <v>15</v>
      </c>
      <c r="I545" s="4">
        <v>44960.776354166665</v>
      </c>
      <c r="J545" s="3" t="str">
        <f t="shared" si="54"/>
        <v>运行</v>
      </c>
      <c r="K545" s="3" t="str">
        <f t="shared" si="50"/>
        <v/>
      </c>
      <c r="L545" t="str">
        <f t="shared" si="51"/>
        <v>结束</v>
      </c>
      <c r="M545" s="5">
        <f t="shared" si="52"/>
        <v>0</v>
      </c>
      <c r="N545" s="3">
        <f t="shared" si="53"/>
        <v>5</v>
      </c>
    </row>
    <row r="546" spans="1:14">
      <c r="A546" s="3">
        <v>98046936</v>
      </c>
      <c r="B546" s="3" t="s">
        <v>8</v>
      </c>
      <c r="C546" s="3" t="s">
        <v>9</v>
      </c>
      <c r="D546" s="3">
        <v>1.33198944667472E+17</v>
      </c>
      <c r="E546" s="4">
        <v>44960.778541666667</v>
      </c>
      <c r="F546" s="3" t="s">
        <v>10</v>
      </c>
      <c r="G546" s="3">
        <v>60030922003</v>
      </c>
      <c r="H546" s="3" t="s">
        <v>26</v>
      </c>
      <c r="I546" s="4">
        <v>44960.778541666667</v>
      </c>
      <c r="J546" s="3" t="str">
        <f t="shared" si="54"/>
        <v>提醒</v>
      </c>
      <c r="K546" s="3" t="str">
        <f t="shared" si="50"/>
        <v>开始</v>
      </c>
      <c r="L546" t="str">
        <f t="shared" si="51"/>
        <v/>
      </c>
      <c r="M546" s="5">
        <f t="shared" si="52"/>
        <v>0.4666666709817946</v>
      </c>
      <c r="N546" s="3">
        <f t="shared" si="53"/>
        <v>5</v>
      </c>
    </row>
    <row r="547" spans="1:14">
      <c r="A547" s="3">
        <v>98047016</v>
      </c>
      <c r="B547" s="3" t="s">
        <v>8</v>
      </c>
      <c r="C547" s="3" t="s">
        <v>9</v>
      </c>
      <c r="D547" s="3">
        <v>1.33198944948632E+17</v>
      </c>
      <c r="E547" s="4">
        <v>44960.778865740744</v>
      </c>
      <c r="F547" s="3" t="s">
        <v>10</v>
      </c>
      <c r="G547" s="3">
        <v>1</v>
      </c>
      <c r="H547" s="3" t="s">
        <v>15</v>
      </c>
      <c r="I547" s="4">
        <v>44960.778865740744</v>
      </c>
      <c r="J547" s="3" t="str">
        <f t="shared" si="54"/>
        <v>运行</v>
      </c>
      <c r="K547" s="3" t="str">
        <f t="shared" si="50"/>
        <v/>
      </c>
      <c r="L547" t="str">
        <f t="shared" si="51"/>
        <v>结束</v>
      </c>
      <c r="M547" s="5">
        <f t="shared" si="52"/>
        <v>0</v>
      </c>
      <c r="N547" s="3">
        <f t="shared" si="53"/>
        <v>5</v>
      </c>
    </row>
    <row r="548" spans="1:14">
      <c r="A548" s="3">
        <v>98047294</v>
      </c>
      <c r="B548" s="3" t="s">
        <v>8</v>
      </c>
      <c r="C548" s="3" t="s">
        <v>9</v>
      </c>
      <c r="D548" s="3">
        <v>1.33198946278444E+17</v>
      </c>
      <c r="E548" s="4">
        <v>44960.780405092592</v>
      </c>
      <c r="F548" s="3" t="s">
        <v>10</v>
      </c>
      <c r="G548" s="3">
        <v>60070922002</v>
      </c>
      <c r="H548" s="3" t="s">
        <v>11</v>
      </c>
      <c r="I548" s="4">
        <v>44960.780405092592</v>
      </c>
      <c r="J548" s="3" t="str">
        <f t="shared" si="54"/>
        <v>报警</v>
      </c>
      <c r="K548" s="3" t="str">
        <f t="shared" si="50"/>
        <v>开始</v>
      </c>
      <c r="L548" t="str">
        <f t="shared" si="51"/>
        <v/>
      </c>
      <c r="M548" s="5">
        <f t="shared" si="52"/>
        <v>0.15000000363215804</v>
      </c>
      <c r="N548" s="3">
        <f t="shared" si="53"/>
        <v>5</v>
      </c>
    </row>
    <row r="549" spans="1:14">
      <c r="A549" s="3">
        <v>98047317</v>
      </c>
      <c r="B549" s="3" t="s">
        <v>8</v>
      </c>
      <c r="C549" s="3" t="s">
        <v>9</v>
      </c>
      <c r="D549" s="3">
        <v>1.3319894636038499E+17</v>
      </c>
      <c r="E549" s="4">
        <v>44960.780509259261</v>
      </c>
      <c r="F549" s="3" t="s">
        <v>10</v>
      </c>
      <c r="G549" s="3">
        <v>1</v>
      </c>
      <c r="H549" s="3" t="s">
        <v>15</v>
      </c>
      <c r="I549" s="4">
        <v>44960.780509259261</v>
      </c>
      <c r="J549" s="3" t="str">
        <f t="shared" si="54"/>
        <v>运行</v>
      </c>
      <c r="K549" s="3" t="str">
        <f t="shared" si="50"/>
        <v/>
      </c>
      <c r="L549" t="str">
        <f t="shared" si="51"/>
        <v>结束</v>
      </c>
      <c r="M549" s="5">
        <f t="shared" si="52"/>
        <v>0</v>
      </c>
      <c r="N549" s="3">
        <f t="shared" si="53"/>
        <v>5</v>
      </c>
    </row>
    <row r="550" spans="1:14">
      <c r="A550" s="3">
        <v>98048392</v>
      </c>
      <c r="B550" s="3" t="s">
        <v>8</v>
      </c>
      <c r="C550" s="3" t="s">
        <v>9</v>
      </c>
      <c r="D550" s="3">
        <v>1.3319895308184701E+17</v>
      </c>
      <c r="E550" s="4">
        <v>44960.788287037038</v>
      </c>
      <c r="F550" s="3" t="s">
        <v>10</v>
      </c>
      <c r="G550" s="3">
        <v>1</v>
      </c>
      <c r="H550" s="3" t="s">
        <v>15</v>
      </c>
      <c r="I550" s="4">
        <v>44960.788287037038</v>
      </c>
      <c r="J550" s="3" t="str">
        <f t="shared" si="54"/>
        <v>运行</v>
      </c>
      <c r="K550" s="3" t="str">
        <f t="shared" si="50"/>
        <v/>
      </c>
      <c r="L550" t="str">
        <f t="shared" si="51"/>
        <v>结束</v>
      </c>
      <c r="M550" s="5">
        <f t="shared" si="52"/>
        <v>0</v>
      </c>
      <c r="N550" s="3">
        <f t="shared" si="53"/>
        <v>5</v>
      </c>
    </row>
    <row r="551" spans="1:14">
      <c r="A551" s="3">
        <v>98048565</v>
      </c>
      <c r="B551" s="3" t="s">
        <v>8</v>
      </c>
      <c r="C551" s="3" t="s">
        <v>9</v>
      </c>
      <c r="D551" s="3">
        <v>1.3319895461992099E+17</v>
      </c>
      <c r="E551" s="4">
        <v>44960.79005787037</v>
      </c>
      <c r="F551" s="3" t="s">
        <v>10</v>
      </c>
      <c r="G551" s="3">
        <v>60070922002</v>
      </c>
      <c r="H551" s="3" t="s">
        <v>11</v>
      </c>
      <c r="I551" s="4">
        <v>44960.79005787037</v>
      </c>
      <c r="J551" s="3" t="str">
        <f t="shared" si="54"/>
        <v>报警</v>
      </c>
      <c r="K551" s="3" t="str">
        <f t="shared" si="50"/>
        <v>开始</v>
      </c>
      <c r="L551" t="str">
        <f t="shared" si="51"/>
        <v/>
      </c>
      <c r="M551" s="5">
        <f t="shared" si="52"/>
        <v>0.39999999920837581</v>
      </c>
      <c r="N551" s="3">
        <f t="shared" si="53"/>
        <v>5</v>
      </c>
    </row>
    <row r="552" spans="1:14">
      <c r="A552" s="3">
        <v>98048588</v>
      </c>
      <c r="B552" s="3" t="s">
        <v>8</v>
      </c>
      <c r="C552" s="3" t="s">
        <v>9</v>
      </c>
      <c r="D552" s="3">
        <v>1.33198954858106E+17</v>
      </c>
      <c r="E552" s="4">
        <v>44960.790335648147</v>
      </c>
      <c r="F552" s="3" t="s">
        <v>10</v>
      </c>
      <c r="G552" s="3">
        <v>1</v>
      </c>
      <c r="H552" s="3" t="s">
        <v>15</v>
      </c>
      <c r="I552" s="4">
        <v>44960.790335648147</v>
      </c>
      <c r="J552" s="3" t="str">
        <f t="shared" si="54"/>
        <v>运行</v>
      </c>
      <c r="K552" s="3" t="str">
        <f t="shared" si="50"/>
        <v/>
      </c>
      <c r="L552" t="str">
        <f t="shared" si="51"/>
        <v>结束</v>
      </c>
      <c r="M552" s="5">
        <f t="shared" si="52"/>
        <v>0</v>
      </c>
      <c r="N552" s="3">
        <f t="shared" si="53"/>
        <v>5</v>
      </c>
    </row>
    <row r="553" spans="1:14">
      <c r="A553" s="3">
        <v>98048638</v>
      </c>
      <c r="B553" s="3" t="s">
        <v>8</v>
      </c>
      <c r="C553" s="3" t="s">
        <v>9</v>
      </c>
      <c r="D553" s="3">
        <v>1.3319895536874301E+17</v>
      </c>
      <c r="E553" s="4">
        <v>44960.790925925925</v>
      </c>
      <c r="F553" s="3" t="s">
        <v>10</v>
      </c>
      <c r="G553" s="3">
        <v>60070922002</v>
      </c>
      <c r="H553" s="3" t="s">
        <v>11</v>
      </c>
      <c r="I553" s="4">
        <v>44960.790925925925</v>
      </c>
      <c r="J553" s="3" t="str">
        <f t="shared" si="54"/>
        <v>报警</v>
      </c>
      <c r="K553" s="3" t="str">
        <f t="shared" si="50"/>
        <v>开始</v>
      </c>
      <c r="L553" t="str">
        <f t="shared" si="51"/>
        <v/>
      </c>
      <c r="M553" s="5">
        <f t="shared" si="52"/>
        <v>0.28333333670161664</v>
      </c>
      <c r="N553" s="3">
        <f t="shared" si="53"/>
        <v>5</v>
      </c>
    </row>
    <row r="554" spans="1:14">
      <c r="A554" s="3">
        <v>98048651</v>
      </c>
      <c r="B554" s="3" t="s">
        <v>8</v>
      </c>
      <c r="C554" s="3" t="s">
        <v>9</v>
      </c>
      <c r="D554" s="3">
        <v>1.33198955535448E+17</v>
      </c>
      <c r="E554" s="4">
        <v>44960.791122685187</v>
      </c>
      <c r="F554" s="3" t="s">
        <v>10</v>
      </c>
      <c r="G554" s="3">
        <v>1</v>
      </c>
      <c r="H554" s="3" t="s">
        <v>15</v>
      </c>
      <c r="I554" s="4">
        <v>44960.791122685187</v>
      </c>
      <c r="J554" s="3" t="str">
        <f t="shared" si="54"/>
        <v>运行</v>
      </c>
      <c r="K554" s="3" t="str">
        <f t="shared" si="50"/>
        <v/>
      </c>
      <c r="L554" t="str">
        <f t="shared" si="51"/>
        <v>结束</v>
      </c>
      <c r="M554" s="5">
        <f t="shared" si="52"/>
        <v>0</v>
      </c>
      <c r="N554" s="3">
        <f t="shared" si="53"/>
        <v>5</v>
      </c>
    </row>
    <row r="555" spans="1:14">
      <c r="A555" s="3">
        <v>98048681</v>
      </c>
      <c r="B555" s="3" t="s">
        <v>8</v>
      </c>
      <c r="C555" s="3" t="s">
        <v>9</v>
      </c>
      <c r="D555" s="3">
        <v>1.3319895583167699E+17</v>
      </c>
      <c r="E555" s="4">
        <v>44960.79146990741</v>
      </c>
      <c r="F555" s="3" t="s">
        <v>10</v>
      </c>
      <c r="G555" s="3">
        <v>60070922002</v>
      </c>
      <c r="H555" s="3" t="s">
        <v>11</v>
      </c>
      <c r="I555" s="4">
        <v>44960.79146990741</v>
      </c>
      <c r="J555" s="3" t="str">
        <f t="shared" si="54"/>
        <v>报警</v>
      </c>
      <c r="K555" s="3" t="str">
        <f t="shared" si="50"/>
        <v>开始</v>
      </c>
      <c r="L555" t="str">
        <f t="shared" si="51"/>
        <v/>
      </c>
      <c r="M555" s="5">
        <f t="shared" si="52"/>
        <v>0.16666666371747851</v>
      </c>
      <c r="N555" s="3">
        <f t="shared" si="53"/>
        <v>5</v>
      </c>
    </row>
    <row r="556" spans="1:14">
      <c r="A556" s="3">
        <v>98048691</v>
      </c>
      <c r="B556" s="3" t="s">
        <v>8</v>
      </c>
      <c r="C556" s="3" t="s">
        <v>9</v>
      </c>
      <c r="D556" s="3">
        <v>1.3319895593291699E+17</v>
      </c>
      <c r="E556" s="4">
        <v>44960.791585648149</v>
      </c>
      <c r="F556" s="3" t="s">
        <v>10</v>
      </c>
      <c r="G556" s="3">
        <v>1</v>
      </c>
      <c r="H556" s="3" t="s">
        <v>15</v>
      </c>
      <c r="I556" s="4">
        <v>44960.791585648149</v>
      </c>
      <c r="J556" s="3" t="str">
        <f t="shared" si="54"/>
        <v>运行</v>
      </c>
      <c r="K556" s="3" t="str">
        <f t="shared" si="50"/>
        <v/>
      </c>
      <c r="L556" t="str">
        <f t="shared" si="51"/>
        <v>结束</v>
      </c>
      <c r="M556" s="5">
        <f t="shared" si="52"/>
        <v>0</v>
      </c>
      <c r="N556" s="3">
        <f t="shared" si="53"/>
        <v>5</v>
      </c>
    </row>
    <row r="557" spans="1:14">
      <c r="A557" s="3">
        <v>98048708</v>
      </c>
      <c r="B557" s="3" t="s">
        <v>8</v>
      </c>
      <c r="C557" s="3" t="s">
        <v>9</v>
      </c>
      <c r="D557" s="3">
        <v>1.3319895598401E+17</v>
      </c>
      <c r="E557" s="4">
        <v>44960.791643518518</v>
      </c>
      <c r="F557" s="3" t="s">
        <v>10</v>
      </c>
      <c r="G557" s="3">
        <v>60070922002</v>
      </c>
      <c r="H557" s="3" t="s">
        <v>11</v>
      </c>
      <c r="I557" s="4">
        <v>44960.791643518518</v>
      </c>
      <c r="J557" s="3" t="str">
        <f t="shared" si="54"/>
        <v>报警</v>
      </c>
      <c r="K557" s="3" t="str">
        <f t="shared" si="50"/>
        <v>开始</v>
      </c>
      <c r="L557" t="str">
        <f t="shared" si="51"/>
        <v/>
      </c>
      <c r="M557" s="5">
        <f t="shared" si="52"/>
        <v>0.16666666371747851</v>
      </c>
      <c r="N557" s="3">
        <f t="shared" si="53"/>
        <v>5</v>
      </c>
    </row>
    <row r="558" spans="1:14">
      <c r="A558" s="3">
        <v>98048720</v>
      </c>
      <c r="B558" s="3" t="s">
        <v>8</v>
      </c>
      <c r="C558" s="3" t="s">
        <v>9</v>
      </c>
      <c r="D558" s="3">
        <v>1.3319895608339501E+17</v>
      </c>
      <c r="E558" s="4">
        <v>44960.791759259257</v>
      </c>
      <c r="F558" s="3" t="s">
        <v>10</v>
      </c>
      <c r="G558" s="3">
        <v>1</v>
      </c>
      <c r="H558" s="3" t="s">
        <v>15</v>
      </c>
      <c r="I558" s="4">
        <v>44960.791759259257</v>
      </c>
      <c r="J558" s="3" t="str">
        <f t="shared" si="54"/>
        <v>运行</v>
      </c>
      <c r="K558" s="3" t="str">
        <f t="shared" si="50"/>
        <v/>
      </c>
      <c r="L558" t="str">
        <f t="shared" ref="L558:L621" si="55">IF(J558="运行","结束","")</f>
        <v>结束</v>
      </c>
      <c r="M558" s="5">
        <f t="shared" ref="M558:M621" si="56">IF(K558="开始",((IF(L559="结束",INDEX(I559,,),0)-IF(K558="开始",INDEX(I558,,),0)))*24*60,0)</f>
        <v>0</v>
      </c>
      <c r="N558" s="3">
        <f t="shared" ref="N558:N621" si="57">WEEKNUM(I558)</f>
        <v>5</v>
      </c>
    </row>
    <row r="559" spans="1:14">
      <c r="A559" s="3">
        <v>98050467</v>
      </c>
      <c r="B559" s="3" t="s">
        <v>8</v>
      </c>
      <c r="C559" s="3" t="s">
        <v>16</v>
      </c>
      <c r="D559" s="3">
        <v>1.33199436240668E+17</v>
      </c>
      <c r="E559" s="4">
        <v>44961.347500000003</v>
      </c>
      <c r="F559" s="3" t="s">
        <v>10</v>
      </c>
      <c r="G559" s="3">
        <v>60070922002</v>
      </c>
      <c r="H559" s="3" t="s">
        <v>11</v>
      </c>
      <c r="I559" s="4">
        <v>44961.347500000003</v>
      </c>
      <c r="J559" s="3" t="str">
        <f t="shared" si="54"/>
        <v>报警</v>
      </c>
      <c r="K559" s="3" t="str">
        <f t="shared" si="50"/>
        <v>开始</v>
      </c>
      <c r="L559" t="str">
        <f t="shared" si="55"/>
        <v/>
      </c>
      <c r="M559" s="5">
        <f t="shared" si="56"/>
        <v>6.666666129603982E-2</v>
      </c>
      <c r="N559" s="3">
        <f t="shared" si="57"/>
        <v>5</v>
      </c>
    </row>
    <row r="560" spans="1:14">
      <c r="A560" s="3">
        <v>98050469</v>
      </c>
      <c r="B560" s="3" t="s">
        <v>8</v>
      </c>
      <c r="C560" s="3" t="s">
        <v>16</v>
      </c>
      <c r="D560" s="3">
        <v>1.3319943628723299E+17</v>
      </c>
      <c r="E560" s="4">
        <v>44961.347546296296</v>
      </c>
      <c r="F560" s="3" t="s">
        <v>10</v>
      </c>
      <c r="G560" s="3">
        <v>1</v>
      </c>
      <c r="H560" s="3" t="s">
        <v>15</v>
      </c>
      <c r="I560" s="4">
        <v>44961.347546296296</v>
      </c>
      <c r="J560" s="3" t="str">
        <f t="shared" si="54"/>
        <v>运行</v>
      </c>
      <c r="K560" s="3" t="str">
        <f t="shared" si="50"/>
        <v/>
      </c>
      <c r="L560" t="str">
        <f t="shared" si="55"/>
        <v>结束</v>
      </c>
      <c r="M560" s="5">
        <f t="shared" si="56"/>
        <v>0</v>
      </c>
      <c r="N560" s="3">
        <f t="shared" si="57"/>
        <v>5</v>
      </c>
    </row>
    <row r="561" spans="1:14">
      <c r="A561" s="3">
        <v>98050470</v>
      </c>
      <c r="B561" s="3" t="s">
        <v>8</v>
      </c>
      <c r="C561" s="3" t="s">
        <v>16</v>
      </c>
      <c r="D561" s="3">
        <v>1.3319943629272899E+17</v>
      </c>
      <c r="E561" s="4">
        <v>44961.347557870373</v>
      </c>
      <c r="F561" s="3" t="s">
        <v>10</v>
      </c>
      <c r="G561" s="3">
        <v>60070922002</v>
      </c>
      <c r="H561" s="3" t="s">
        <v>11</v>
      </c>
      <c r="I561" s="4">
        <v>44961.347557870373</v>
      </c>
      <c r="J561" s="3" t="str">
        <f t="shared" si="54"/>
        <v>报警</v>
      </c>
      <c r="K561" s="3" t="str">
        <f t="shared" si="50"/>
        <v>开始</v>
      </c>
      <c r="L561" t="str">
        <f t="shared" si="55"/>
        <v/>
      </c>
      <c r="M561" s="5">
        <f t="shared" si="56"/>
        <v>6.666666129603982E-2</v>
      </c>
      <c r="N561" s="3">
        <f t="shared" si="57"/>
        <v>5</v>
      </c>
    </row>
    <row r="562" spans="1:14">
      <c r="A562" s="3">
        <v>98050472</v>
      </c>
      <c r="B562" s="3" t="s">
        <v>8</v>
      </c>
      <c r="C562" s="3" t="s">
        <v>16</v>
      </c>
      <c r="D562" s="3">
        <v>1.33199436334846E+17</v>
      </c>
      <c r="E562" s="4">
        <v>44961.347604166665</v>
      </c>
      <c r="F562" s="3" t="s">
        <v>10</v>
      </c>
      <c r="G562" s="3">
        <v>1</v>
      </c>
      <c r="H562" s="3" t="s">
        <v>15</v>
      </c>
      <c r="I562" s="4">
        <v>44961.347604166665</v>
      </c>
      <c r="J562" s="3" t="str">
        <f t="shared" si="54"/>
        <v>运行</v>
      </c>
      <c r="K562" s="3" t="str">
        <f t="shared" si="50"/>
        <v/>
      </c>
      <c r="L562" t="str">
        <f t="shared" si="55"/>
        <v>结束</v>
      </c>
      <c r="M562" s="5">
        <f t="shared" si="56"/>
        <v>0</v>
      </c>
      <c r="N562" s="3">
        <f t="shared" si="57"/>
        <v>5</v>
      </c>
    </row>
    <row r="563" spans="1:14">
      <c r="A563" s="3">
        <v>98050475</v>
      </c>
      <c r="B563" s="3" t="s">
        <v>8</v>
      </c>
      <c r="C563" s="3" t="s">
        <v>16</v>
      </c>
      <c r="D563" s="3">
        <v>1.3319943636603299E+17</v>
      </c>
      <c r="E563" s="4">
        <v>44961.347638888888</v>
      </c>
      <c r="F563" s="3" t="s">
        <v>10</v>
      </c>
      <c r="G563" s="3">
        <v>60070922002</v>
      </c>
      <c r="H563" s="3" t="s">
        <v>11</v>
      </c>
      <c r="I563" s="4">
        <v>44961.347638888888</v>
      </c>
      <c r="J563" s="3" t="str">
        <f t="shared" si="54"/>
        <v>报警</v>
      </c>
      <c r="K563" s="3" t="str">
        <f t="shared" si="50"/>
        <v>开始</v>
      </c>
      <c r="L563" t="str">
        <f t="shared" si="55"/>
        <v/>
      </c>
      <c r="M563" s="5">
        <f t="shared" si="56"/>
        <v>0.15000000363215804</v>
      </c>
      <c r="N563" s="3">
        <f t="shared" si="57"/>
        <v>5</v>
      </c>
    </row>
    <row r="564" spans="1:14">
      <c r="A564" s="3">
        <v>98050478</v>
      </c>
      <c r="B564" s="3" t="s">
        <v>8</v>
      </c>
      <c r="C564" s="3" t="s">
        <v>16</v>
      </c>
      <c r="D564" s="3">
        <v>1.3319943645864499E+17</v>
      </c>
      <c r="E564" s="4">
        <v>44961.347743055558</v>
      </c>
      <c r="F564" s="3" t="s">
        <v>10</v>
      </c>
      <c r="G564" s="3">
        <v>1</v>
      </c>
      <c r="H564" s="3" t="s">
        <v>15</v>
      </c>
      <c r="I564" s="4">
        <v>44961.347743055558</v>
      </c>
      <c r="J564" s="3" t="str">
        <f t="shared" si="54"/>
        <v>运行</v>
      </c>
      <c r="K564" s="3" t="str">
        <f t="shared" si="50"/>
        <v/>
      </c>
      <c r="L564" t="str">
        <f t="shared" si="55"/>
        <v>结束</v>
      </c>
      <c r="M564" s="5">
        <f t="shared" si="56"/>
        <v>0</v>
      </c>
      <c r="N564" s="3">
        <f t="shared" si="57"/>
        <v>5</v>
      </c>
    </row>
    <row r="565" spans="1:14">
      <c r="A565" s="3">
        <v>98050484</v>
      </c>
      <c r="B565" s="3" t="s">
        <v>8</v>
      </c>
      <c r="C565" s="3" t="s">
        <v>16</v>
      </c>
      <c r="D565" s="3">
        <v>1.3319943657693901E+17</v>
      </c>
      <c r="E565" s="4">
        <v>44961.347881944443</v>
      </c>
      <c r="F565" s="3" t="s">
        <v>10</v>
      </c>
      <c r="G565" s="3">
        <v>60070922002</v>
      </c>
      <c r="H565" s="3" t="s">
        <v>11</v>
      </c>
      <c r="I565" s="4">
        <v>44961.347881944443</v>
      </c>
      <c r="J565" s="3" t="str">
        <f t="shared" si="54"/>
        <v>报警</v>
      </c>
      <c r="K565" s="3" t="str">
        <f t="shared" si="50"/>
        <v>开始</v>
      </c>
      <c r="L565" t="str">
        <f t="shared" si="55"/>
        <v/>
      </c>
      <c r="M565" s="5">
        <f t="shared" si="56"/>
        <v>8.3333331858739257E-2</v>
      </c>
      <c r="N565" s="3">
        <f t="shared" si="57"/>
        <v>5</v>
      </c>
    </row>
    <row r="566" spans="1:14">
      <c r="A566" s="3">
        <v>98050488</v>
      </c>
      <c r="B566" s="3" t="s">
        <v>8</v>
      </c>
      <c r="C566" s="3" t="s">
        <v>16</v>
      </c>
      <c r="D566" s="3">
        <v>1.33199436628502E+17</v>
      </c>
      <c r="E566" s="4">
        <v>44961.347939814812</v>
      </c>
      <c r="F566" s="3" t="s">
        <v>10</v>
      </c>
      <c r="G566" s="3">
        <v>1</v>
      </c>
      <c r="H566" s="3" t="s">
        <v>15</v>
      </c>
      <c r="I566" s="4">
        <v>44961.347939814812</v>
      </c>
      <c r="J566" s="3" t="str">
        <f t="shared" si="54"/>
        <v>运行</v>
      </c>
      <c r="K566" s="3" t="str">
        <f t="shared" si="50"/>
        <v/>
      </c>
      <c r="L566" t="str">
        <f t="shared" si="55"/>
        <v>结束</v>
      </c>
      <c r="M566" s="5">
        <f t="shared" si="56"/>
        <v>0</v>
      </c>
      <c r="N566" s="3">
        <f t="shared" si="57"/>
        <v>5</v>
      </c>
    </row>
    <row r="567" spans="1:14">
      <c r="A567" s="3">
        <v>98050489</v>
      </c>
      <c r="B567" s="3" t="s">
        <v>8</v>
      </c>
      <c r="C567" s="3" t="s">
        <v>16</v>
      </c>
      <c r="D567" s="3">
        <v>1.33199436638924E+17</v>
      </c>
      <c r="E567" s="4">
        <v>44961.347951388889</v>
      </c>
      <c r="F567" s="3" t="s">
        <v>10</v>
      </c>
      <c r="G567" s="3">
        <v>60070922002</v>
      </c>
      <c r="H567" s="3" t="s">
        <v>11</v>
      </c>
      <c r="I567" s="4">
        <v>44961.347951388889</v>
      </c>
      <c r="J567" s="3" t="str">
        <f t="shared" si="54"/>
        <v>报警</v>
      </c>
      <c r="K567" s="3" t="str">
        <f t="shared" si="50"/>
        <v>开始</v>
      </c>
      <c r="L567" t="str">
        <f t="shared" si="55"/>
        <v/>
      </c>
      <c r="M567" s="5">
        <f t="shared" si="56"/>
        <v>1.2833333294838667</v>
      </c>
      <c r="N567" s="3">
        <f t="shared" si="57"/>
        <v>5</v>
      </c>
    </row>
    <row r="568" spans="1:14">
      <c r="A568" s="3">
        <v>98050514</v>
      </c>
      <c r="B568" s="3" t="s">
        <v>8</v>
      </c>
      <c r="C568" s="3" t="s">
        <v>16</v>
      </c>
      <c r="D568" s="3">
        <v>1.33199437405166E+17</v>
      </c>
      <c r="E568" s="4">
        <v>44961.34884259259</v>
      </c>
      <c r="F568" s="3" t="s">
        <v>10</v>
      </c>
      <c r="G568" s="3">
        <v>1</v>
      </c>
      <c r="H568" s="3" t="s">
        <v>15</v>
      </c>
      <c r="I568" s="4">
        <v>44961.34884259259</v>
      </c>
      <c r="J568" s="3" t="str">
        <f t="shared" si="54"/>
        <v>运行</v>
      </c>
      <c r="K568" s="3" t="str">
        <f t="shared" si="50"/>
        <v/>
      </c>
      <c r="L568" t="str">
        <f t="shared" si="55"/>
        <v>结束</v>
      </c>
      <c r="M568" s="5">
        <f t="shared" si="56"/>
        <v>0</v>
      </c>
      <c r="N568" s="3">
        <f t="shared" si="57"/>
        <v>5</v>
      </c>
    </row>
    <row r="569" spans="1:14">
      <c r="A569" s="3">
        <v>98050517</v>
      </c>
      <c r="B569" s="3" t="s">
        <v>8</v>
      </c>
      <c r="C569" s="3" t="s">
        <v>16</v>
      </c>
      <c r="D569" s="3">
        <v>1.3319943744660499E+17</v>
      </c>
      <c r="E569" s="4">
        <v>44961.34888888889</v>
      </c>
      <c r="F569" s="3" t="s">
        <v>10</v>
      </c>
      <c r="G569" s="3">
        <v>60070922002</v>
      </c>
      <c r="H569" s="3" t="s">
        <v>11</v>
      </c>
      <c r="I569" s="4">
        <v>44961.34888888889</v>
      </c>
      <c r="J569" s="3" t="str">
        <f t="shared" si="54"/>
        <v>报警</v>
      </c>
      <c r="K569" s="3" t="str">
        <f t="shared" si="50"/>
        <v>开始</v>
      </c>
      <c r="L569" t="str">
        <f t="shared" si="55"/>
        <v/>
      </c>
      <c r="M569" s="5">
        <f t="shared" si="56"/>
        <v>0.31666666734963655</v>
      </c>
      <c r="N569" s="3">
        <f t="shared" si="57"/>
        <v>5</v>
      </c>
    </row>
    <row r="570" spans="1:14">
      <c r="A570" s="3">
        <v>98050525</v>
      </c>
      <c r="B570" s="3" t="s">
        <v>8</v>
      </c>
      <c r="C570" s="3" t="s">
        <v>16</v>
      </c>
      <c r="D570" s="3">
        <v>1.3319943763205E+17</v>
      </c>
      <c r="E570" s="4">
        <v>44961.349108796298</v>
      </c>
      <c r="F570" s="3" t="s">
        <v>10</v>
      </c>
      <c r="G570" s="3">
        <v>1</v>
      </c>
      <c r="H570" s="3" t="s">
        <v>15</v>
      </c>
      <c r="I570" s="4">
        <v>44961.349108796298</v>
      </c>
      <c r="J570" s="3" t="str">
        <f t="shared" si="54"/>
        <v>运行</v>
      </c>
      <c r="K570" s="3" t="str">
        <f t="shared" si="50"/>
        <v/>
      </c>
      <c r="L570" t="str">
        <f t="shared" si="55"/>
        <v>结束</v>
      </c>
      <c r="M570" s="5">
        <f t="shared" si="56"/>
        <v>0</v>
      </c>
      <c r="N570" s="3">
        <f t="shared" si="57"/>
        <v>5</v>
      </c>
    </row>
    <row r="571" spans="1:14">
      <c r="A571" s="3">
        <v>98050564</v>
      </c>
      <c r="B571" s="3" t="s">
        <v>8</v>
      </c>
      <c r="C571" s="3" t="s">
        <v>16</v>
      </c>
      <c r="D571" s="3">
        <v>1.33199438814042E+17</v>
      </c>
      <c r="E571" s="4">
        <v>44961.350474537037</v>
      </c>
      <c r="F571" s="3" t="s">
        <v>10</v>
      </c>
      <c r="G571" s="3">
        <v>60070922002</v>
      </c>
      <c r="H571" s="3" t="s">
        <v>11</v>
      </c>
      <c r="I571" s="4">
        <v>44961.350474537037</v>
      </c>
      <c r="J571" s="3" t="str">
        <f t="shared" si="54"/>
        <v>报警</v>
      </c>
      <c r="K571" s="3" t="str">
        <f t="shared" si="50"/>
        <v>开始</v>
      </c>
      <c r="L571" t="str">
        <f t="shared" si="55"/>
        <v/>
      </c>
      <c r="M571" s="5">
        <f t="shared" si="56"/>
        <v>3.3333333372138441</v>
      </c>
      <c r="N571" s="3">
        <f t="shared" si="57"/>
        <v>5</v>
      </c>
    </row>
    <row r="572" spans="1:14">
      <c r="A572" s="3">
        <v>98050619</v>
      </c>
      <c r="B572" s="3" t="s">
        <v>8</v>
      </c>
      <c r="C572" s="3" t="s">
        <v>16</v>
      </c>
      <c r="D572" s="3">
        <v>1.3319944081866499E+17</v>
      </c>
      <c r="E572" s="4">
        <v>44961.352789351855</v>
      </c>
      <c r="F572" s="3" t="s">
        <v>10</v>
      </c>
      <c r="G572" s="3">
        <v>1</v>
      </c>
      <c r="H572" s="3" t="s">
        <v>15</v>
      </c>
      <c r="I572" s="4">
        <v>44961.352789351855</v>
      </c>
      <c r="J572" s="3" t="str">
        <f t="shared" ref="J572:J621" si="58">RIGHT(H572,2)</f>
        <v>运行</v>
      </c>
      <c r="K572" s="3" t="str">
        <f t="shared" si="50"/>
        <v/>
      </c>
      <c r="L572" t="str">
        <f t="shared" si="55"/>
        <v>结束</v>
      </c>
      <c r="M572" s="5">
        <f t="shared" si="56"/>
        <v>0</v>
      </c>
      <c r="N572" s="3">
        <f t="shared" si="57"/>
        <v>5</v>
      </c>
    </row>
    <row r="573" spans="1:14">
      <c r="A573" s="3">
        <v>98050692</v>
      </c>
      <c r="B573" s="3" t="s">
        <v>8</v>
      </c>
      <c r="C573" s="3" t="s">
        <v>16</v>
      </c>
      <c r="D573" s="3">
        <v>1.3319944322836499E+17</v>
      </c>
      <c r="E573" s="4">
        <v>44961.355578703704</v>
      </c>
      <c r="F573" s="3" t="s">
        <v>10</v>
      </c>
      <c r="G573" s="3">
        <v>60070922002</v>
      </c>
      <c r="H573" s="3" t="s">
        <v>11</v>
      </c>
      <c r="I573" s="4">
        <v>44961.355578703704</v>
      </c>
      <c r="J573" s="3" t="str">
        <f t="shared" si="58"/>
        <v>报警</v>
      </c>
      <c r="K573" s="3" t="str">
        <f t="shared" ref="K573:K636" si="59">IF(AND(J572="运行",J573&lt;&gt;"运行"),"开始","")</f>
        <v>开始</v>
      </c>
      <c r="L573" t="str">
        <f t="shared" si="55"/>
        <v/>
      </c>
      <c r="M573" s="5">
        <f t="shared" si="56"/>
        <v>38.399999997345731</v>
      </c>
      <c r="N573" s="3">
        <f t="shared" si="57"/>
        <v>5</v>
      </c>
    </row>
    <row r="574" spans="1:14">
      <c r="A574" s="3">
        <v>98051418</v>
      </c>
      <c r="B574" s="3" t="s">
        <v>8</v>
      </c>
      <c r="C574" s="3" t="s">
        <v>9</v>
      </c>
      <c r="D574" s="3">
        <v>1.3319946626145901E+17</v>
      </c>
      <c r="E574" s="4">
        <v>44961.382245370369</v>
      </c>
      <c r="F574" s="3" t="s">
        <v>10</v>
      </c>
      <c r="G574" s="3">
        <v>1</v>
      </c>
      <c r="H574" s="3" t="s">
        <v>15</v>
      </c>
      <c r="I574" s="4">
        <v>44961.382245370369</v>
      </c>
      <c r="J574" s="3" t="str">
        <f t="shared" si="58"/>
        <v>运行</v>
      </c>
      <c r="K574" s="3" t="str">
        <f t="shared" si="59"/>
        <v/>
      </c>
      <c r="L574" t="str">
        <f t="shared" si="55"/>
        <v>结束</v>
      </c>
      <c r="M574" s="5">
        <f t="shared" si="56"/>
        <v>0</v>
      </c>
      <c r="N574" s="3">
        <f t="shared" si="57"/>
        <v>5</v>
      </c>
    </row>
    <row r="575" spans="1:14">
      <c r="A575" s="3">
        <v>98051420</v>
      </c>
      <c r="B575" s="3" t="s">
        <v>8</v>
      </c>
      <c r="C575" s="3" t="s">
        <v>9</v>
      </c>
      <c r="D575" s="3">
        <v>1.33199466356684E+17</v>
      </c>
      <c r="E575" s="4">
        <v>44961.382349537038</v>
      </c>
      <c r="F575" s="3" t="s">
        <v>10</v>
      </c>
      <c r="G575" s="3">
        <v>60070922002</v>
      </c>
      <c r="H575" s="3" t="s">
        <v>11</v>
      </c>
      <c r="I575" s="4">
        <v>44961.382349537038</v>
      </c>
      <c r="J575" s="3" t="str">
        <f t="shared" si="58"/>
        <v>报警</v>
      </c>
      <c r="K575" s="3" t="str">
        <f t="shared" si="59"/>
        <v>开始</v>
      </c>
      <c r="L575" t="str">
        <f t="shared" si="55"/>
        <v/>
      </c>
      <c r="M575" s="5">
        <f t="shared" si="56"/>
        <v>1.5999999968335032</v>
      </c>
      <c r="N575" s="3">
        <f t="shared" si="57"/>
        <v>5</v>
      </c>
    </row>
    <row r="576" spans="1:14">
      <c r="A576" s="3">
        <v>98051432</v>
      </c>
      <c r="B576" s="3" t="s">
        <v>8</v>
      </c>
      <c r="C576" s="3" t="s">
        <v>9</v>
      </c>
      <c r="D576" s="3">
        <v>1.3319946731012301E+17</v>
      </c>
      <c r="E576" s="4">
        <v>44961.383460648147</v>
      </c>
      <c r="F576" s="3" t="s">
        <v>10</v>
      </c>
      <c r="G576" s="3">
        <v>1</v>
      </c>
      <c r="H576" s="3" t="s">
        <v>15</v>
      </c>
      <c r="I576" s="4">
        <v>44961.383460648147</v>
      </c>
      <c r="J576" s="3" t="str">
        <f t="shared" si="58"/>
        <v>运行</v>
      </c>
      <c r="K576" s="3" t="str">
        <f t="shared" si="59"/>
        <v/>
      </c>
      <c r="L576" t="str">
        <f t="shared" si="55"/>
        <v>结束</v>
      </c>
      <c r="M576" s="5">
        <f t="shared" si="56"/>
        <v>0</v>
      </c>
      <c r="N576" s="3">
        <f t="shared" si="57"/>
        <v>5</v>
      </c>
    </row>
    <row r="577" spans="1:14">
      <c r="A577" s="3">
        <v>98051433</v>
      </c>
      <c r="B577" s="3" t="s">
        <v>8</v>
      </c>
      <c r="C577" s="3" t="s">
        <v>9</v>
      </c>
      <c r="D577" s="3">
        <v>1.33199467324086E+17</v>
      </c>
      <c r="E577" s="4">
        <v>44961.383472222224</v>
      </c>
      <c r="F577" s="3" t="s">
        <v>10</v>
      </c>
      <c r="G577" s="3">
        <v>60070922002</v>
      </c>
      <c r="H577" s="3" t="s">
        <v>11</v>
      </c>
      <c r="I577" s="4">
        <v>44961.383472222224</v>
      </c>
      <c r="J577" s="3" t="str">
        <f t="shared" si="58"/>
        <v>报警</v>
      </c>
      <c r="K577" s="3" t="str">
        <f t="shared" si="59"/>
        <v>开始</v>
      </c>
      <c r="L577" t="str">
        <f t="shared" si="55"/>
        <v/>
      </c>
      <c r="M577" s="5">
        <f t="shared" si="56"/>
        <v>5.8666666655335575</v>
      </c>
      <c r="N577" s="3">
        <f t="shared" si="57"/>
        <v>5</v>
      </c>
    </row>
    <row r="578" spans="1:14">
      <c r="A578" s="3">
        <v>98051522</v>
      </c>
      <c r="B578" s="3" t="s">
        <v>8</v>
      </c>
      <c r="C578" s="3" t="s">
        <v>9</v>
      </c>
      <c r="D578" s="3">
        <v>1.3319947084270099E+17</v>
      </c>
      <c r="E578" s="4">
        <v>44961.387546296297</v>
      </c>
      <c r="F578" s="3" t="s">
        <v>10</v>
      </c>
      <c r="G578" s="3">
        <v>1</v>
      </c>
      <c r="H578" s="3" t="s">
        <v>15</v>
      </c>
      <c r="I578" s="4">
        <v>44961.387546296297</v>
      </c>
      <c r="J578" s="3" t="str">
        <f t="shared" si="58"/>
        <v>运行</v>
      </c>
      <c r="K578" s="3" t="str">
        <f t="shared" si="59"/>
        <v/>
      </c>
      <c r="L578" t="str">
        <f t="shared" si="55"/>
        <v>结束</v>
      </c>
      <c r="M578" s="5">
        <f t="shared" si="56"/>
        <v>0</v>
      </c>
      <c r="N578" s="3">
        <f t="shared" si="57"/>
        <v>5</v>
      </c>
    </row>
    <row r="579" spans="1:14">
      <c r="A579" s="3">
        <v>98051523</v>
      </c>
      <c r="B579" s="3" t="s">
        <v>8</v>
      </c>
      <c r="C579" s="3" t="s">
        <v>9</v>
      </c>
      <c r="D579" s="3">
        <v>1.33199470865958E+17</v>
      </c>
      <c r="E579" s="4">
        <v>44961.387569444443</v>
      </c>
      <c r="F579" s="3" t="s">
        <v>10</v>
      </c>
      <c r="G579" s="3">
        <v>60070922002</v>
      </c>
      <c r="H579" s="3" t="s">
        <v>11</v>
      </c>
      <c r="I579" s="4">
        <v>44961.387569444443</v>
      </c>
      <c r="J579" s="3" t="str">
        <f t="shared" si="58"/>
        <v>报警</v>
      </c>
      <c r="K579" s="3" t="str">
        <f t="shared" si="59"/>
        <v>开始</v>
      </c>
      <c r="L579" t="str">
        <f t="shared" si="55"/>
        <v/>
      </c>
      <c r="M579" s="5">
        <f t="shared" si="56"/>
        <v>0.20000000484287739</v>
      </c>
      <c r="N579" s="3">
        <f t="shared" si="57"/>
        <v>5</v>
      </c>
    </row>
    <row r="580" spans="1:14">
      <c r="A580" s="3">
        <v>98051525</v>
      </c>
      <c r="B580" s="3" t="s">
        <v>8</v>
      </c>
      <c r="C580" s="3" t="s">
        <v>9</v>
      </c>
      <c r="D580" s="3">
        <v>1.3319947098301501E+17</v>
      </c>
      <c r="E580" s="4">
        <v>44961.387708333335</v>
      </c>
      <c r="F580" s="3" t="s">
        <v>10</v>
      </c>
      <c r="G580" s="3">
        <v>1</v>
      </c>
      <c r="H580" s="3" t="s">
        <v>15</v>
      </c>
      <c r="I580" s="4">
        <v>44961.387708333335</v>
      </c>
      <c r="J580" s="3" t="str">
        <f t="shared" si="58"/>
        <v>运行</v>
      </c>
      <c r="K580" s="3" t="str">
        <f t="shared" si="59"/>
        <v/>
      </c>
      <c r="L580" t="str">
        <f t="shared" si="55"/>
        <v>结束</v>
      </c>
      <c r="M580" s="5">
        <f t="shared" si="56"/>
        <v>0</v>
      </c>
      <c r="N580" s="3">
        <f t="shared" si="57"/>
        <v>5</v>
      </c>
    </row>
    <row r="581" spans="1:14">
      <c r="A581" s="3">
        <v>98051526</v>
      </c>
      <c r="B581" s="3" t="s">
        <v>8</v>
      </c>
      <c r="C581" s="3" t="s">
        <v>9</v>
      </c>
      <c r="D581" s="3">
        <v>1.3319947099489299E+17</v>
      </c>
      <c r="E581" s="4">
        <v>44961.387719907405</v>
      </c>
      <c r="F581" s="3" t="s">
        <v>10</v>
      </c>
      <c r="G581" s="3">
        <v>60070922002</v>
      </c>
      <c r="H581" s="3" t="s">
        <v>11</v>
      </c>
      <c r="I581" s="4">
        <v>44961.387719907405</v>
      </c>
      <c r="J581" s="3" t="str">
        <f t="shared" si="58"/>
        <v>报警</v>
      </c>
      <c r="K581" s="3" t="str">
        <f t="shared" si="59"/>
        <v>开始</v>
      </c>
      <c r="L581" t="str">
        <f t="shared" si="55"/>
        <v/>
      </c>
      <c r="M581" s="5">
        <f t="shared" si="56"/>
        <v>6.033333339728415</v>
      </c>
      <c r="N581" s="3">
        <f t="shared" si="57"/>
        <v>5</v>
      </c>
    </row>
    <row r="582" spans="1:14">
      <c r="A582" s="3">
        <v>98051619</v>
      </c>
      <c r="B582" s="3" t="s">
        <v>8</v>
      </c>
      <c r="C582" s="3" t="s">
        <v>9</v>
      </c>
      <c r="D582" s="3">
        <v>1.3319947461374E+17</v>
      </c>
      <c r="E582" s="4">
        <v>44961.391909722224</v>
      </c>
      <c r="F582" s="3" t="s">
        <v>10</v>
      </c>
      <c r="G582" s="3">
        <v>1</v>
      </c>
      <c r="H582" s="3" t="s">
        <v>15</v>
      </c>
      <c r="I582" s="4">
        <v>44961.391909722224</v>
      </c>
      <c r="J582" s="3" t="str">
        <f t="shared" si="58"/>
        <v>运行</v>
      </c>
      <c r="K582" s="3" t="str">
        <f t="shared" si="59"/>
        <v/>
      </c>
      <c r="L582" t="str">
        <f t="shared" si="55"/>
        <v>结束</v>
      </c>
      <c r="M582" s="5">
        <f t="shared" si="56"/>
        <v>0</v>
      </c>
      <c r="N582" s="3">
        <f t="shared" si="57"/>
        <v>5</v>
      </c>
    </row>
    <row r="583" spans="1:14">
      <c r="A583" s="3">
        <v>98051624</v>
      </c>
      <c r="B583" s="3" t="s">
        <v>8</v>
      </c>
      <c r="C583" s="3" t="s">
        <v>9</v>
      </c>
      <c r="D583" s="3">
        <v>1.3319947475172E+17</v>
      </c>
      <c r="E583" s="4">
        <v>44961.392071759263</v>
      </c>
      <c r="F583" s="3" t="s">
        <v>10</v>
      </c>
      <c r="G583" s="3">
        <v>60070922002</v>
      </c>
      <c r="H583" s="3" t="s">
        <v>11</v>
      </c>
      <c r="I583" s="4">
        <v>44961.392071759263</v>
      </c>
      <c r="J583" s="3" t="str">
        <f t="shared" si="58"/>
        <v>报警</v>
      </c>
      <c r="K583" s="3" t="str">
        <f t="shared" si="59"/>
        <v>开始</v>
      </c>
      <c r="L583" t="str">
        <f t="shared" si="55"/>
        <v/>
      </c>
      <c r="M583" s="5">
        <f t="shared" si="56"/>
        <v>5.9166666667442769</v>
      </c>
      <c r="N583" s="3">
        <f t="shared" si="57"/>
        <v>5</v>
      </c>
    </row>
    <row r="584" spans="1:14">
      <c r="A584" s="3">
        <v>98051706</v>
      </c>
      <c r="B584" s="3" t="s">
        <v>8</v>
      </c>
      <c r="C584" s="3" t="s">
        <v>9</v>
      </c>
      <c r="D584" s="3">
        <v>1.3319947830076301E+17</v>
      </c>
      <c r="E584" s="4">
        <v>44961.396180555559</v>
      </c>
      <c r="F584" s="3" t="s">
        <v>10</v>
      </c>
      <c r="G584" s="3">
        <v>1</v>
      </c>
      <c r="H584" s="3" t="s">
        <v>15</v>
      </c>
      <c r="I584" s="4">
        <v>44961.396180555559</v>
      </c>
      <c r="J584" s="3" t="str">
        <f t="shared" si="58"/>
        <v>运行</v>
      </c>
      <c r="K584" s="3" t="str">
        <f t="shared" si="59"/>
        <v/>
      </c>
      <c r="L584" t="str">
        <f t="shared" si="55"/>
        <v>结束</v>
      </c>
      <c r="M584" s="5">
        <f t="shared" si="56"/>
        <v>0</v>
      </c>
      <c r="N584" s="3">
        <f t="shared" si="57"/>
        <v>5</v>
      </c>
    </row>
    <row r="585" spans="1:14">
      <c r="A585" s="3">
        <v>98051712</v>
      </c>
      <c r="B585" s="3" t="s">
        <v>8</v>
      </c>
      <c r="C585" s="3" t="s">
        <v>9</v>
      </c>
      <c r="D585" s="3">
        <v>1.3319947846916301E+17</v>
      </c>
      <c r="E585" s="4">
        <v>44961.396365740744</v>
      </c>
      <c r="F585" s="3" t="s">
        <v>10</v>
      </c>
      <c r="G585" s="3">
        <v>60070922002</v>
      </c>
      <c r="H585" s="3" t="s">
        <v>11</v>
      </c>
      <c r="I585" s="4">
        <v>44961.396365740744</v>
      </c>
      <c r="J585" s="3" t="str">
        <f t="shared" si="58"/>
        <v>报警</v>
      </c>
      <c r="K585" s="3" t="str">
        <f t="shared" si="59"/>
        <v>开始</v>
      </c>
      <c r="L585" t="str">
        <f t="shared" si="55"/>
        <v/>
      </c>
      <c r="M585" s="5">
        <f t="shared" si="56"/>
        <v>0.79999999841675162</v>
      </c>
      <c r="N585" s="3">
        <f t="shared" si="57"/>
        <v>5</v>
      </c>
    </row>
    <row r="586" spans="1:14">
      <c r="A586" s="3">
        <v>98051724</v>
      </c>
      <c r="B586" s="3" t="s">
        <v>8</v>
      </c>
      <c r="C586" s="3" t="s">
        <v>9</v>
      </c>
      <c r="D586" s="3">
        <v>1.33199478944202E+17</v>
      </c>
      <c r="E586" s="4">
        <v>44961.396921296298</v>
      </c>
      <c r="F586" s="3" t="s">
        <v>10</v>
      </c>
      <c r="G586" s="3">
        <v>1</v>
      </c>
      <c r="H586" s="3" t="s">
        <v>15</v>
      </c>
      <c r="I586" s="4">
        <v>44961.396921296298</v>
      </c>
      <c r="J586" s="3" t="str">
        <f t="shared" si="58"/>
        <v>运行</v>
      </c>
      <c r="K586" s="3" t="str">
        <f t="shared" si="59"/>
        <v/>
      </c>
      <c r="L586" t="str">
        <f t="shared" si="55"/>
        <v>结束</v>
      </c>
      <c r="M586" s="5">
        <f t="shared" si="56"/>
        <v>0</v>
      </c>
      <c r="N586" s="3">
        <f t="shared" si="57"/>
        <v>5</v>
      </c>
    </row>
    <row r="587" spans="1:14">
      <c r="A587" s="3">
        <v>98051726</v>
      </c>
      <c r="B587" s="3" t="s">
        <v>8</v>
      </c>
      <c r="C587" s="3" t="s">
        <v>9</v>
      </c>
      <c r="D587" s="3">
        <v>1.3319947902327E+17</v>
      </c>
      <c r="E587" s="4">
        <v>44961.397013888891</v>
      </c>
      <c r="F587" s="3" t="s">
        <v>10</v>
      </c>
      <c r="G587" s="3">
        <v>60070922002</v>
      </c>
      <c r="H587" s="3" t="s">
        <v>11</v>
      </c>
      <c r="I587" s="4">
        <v>44961.397013888891</v>
      </c>
      <c r="J587" s="3" t="str">
        <f t="shared" si="58"/>
        <v>报警</v>
      </c>
      <c r="K587" s="3" t="str">
        <f t="shared" si="59"/>
        <v>开始</v>
      </c>
      <c r="L587" t="str">
        <f t="shared" si="55"/>
        <v/>
      </c>
      <c r="M587" s="5">
        <f t="shared" si="56"/>
        <v>1.0333333339076489</v>
      </c>
      <c r="N587" s="3">
        <f t="shared" si="57"/>
        <v>5</v>
      </c>
    </row>
    <row r="588" spans="1:14">
      <c r="A588" s="3">
        <v>98051741</v>
      </c>
      <c r="B588" s="3" t="s">
        <v>8</v>
      </c>
      <c r="C588" s="3" t="s">
        <v>9</v>
      </c>
      <c r="D588" s="3">
        <v>1.3319947964828701E+17</v>
      </c>
      <c r="E588" s="4">
        <v>44961.397731481484</v>
      </c>
      <c r="F588" s="3" t="s">
        <v>10</v>
      </c>
      <c r="G588" s="3">
        <v>1</v>
      </c>
      <c r="H588" s="3" t="s">
        <v>15</v>
      </c>
      <c r="I588" s="4">
        <v>44961.397731481484</v>
      </c>
      <c r="J588" s="3" t="str">
        <f t="shared" si="58"/>
        <v>运行</v>
      </c>
      <c r="K588" s="3" t="str">
        <f t="shared" si="59"/>
        <v/>
      </c>
      <c r="L588" t="str">
        <f t="shared" si="55"/>
        <v>结束</v>
      </c>
      <c r="M588" s="5">
        <f t="shared" si="56"/>
        <v>0</v>
      </c>
      <c r="N588" s="3">
        <f t="shared" si="57"/>
        <v>5</v>
      </c>
    </row>
    <row r="589" spans="1:14">
      <c r="A589" s="3">
        <v>98051742</v>
      </c>
      <c r="B589" s="3" t="s">
        <v>8</v>
      </c>
      <c r="C589" s="3" t="s">
        <v>9</v>
      </c>
      <c r="D589" s="3">
        <v>1.33199479666708E+17</v>
      </c>
      <c r="E589" s="4">
        <v>44961.39775462963</v>
      </c>
      <c r="F589" s="3" t="s">
        <v>10</v>
      </c>
      <c r="G589" s="3">
        <v>60070922002</v>
      </c>
      <c r="H589" s="3" t="s">
        <v>11</v>
      </c>
      <c r="I589" s="4">
        <v>44961.39775462963</v>
      </c>
      <c r="J589" s="3" t="str">
        <f t="shared" si="58"/>
        <v>报警</v>
      </c>
      <c r="K589" s="3" t="str">
        <f t="shared" si="59"/>
        <v>开始</v>
      </c>
      <c r="L589" t="str">
        <f t="shared" si="55"/>
        <v/>
      </c>
      <c r="M589" s="5">
        <f t="shared" si="56"/>
        <v>0.33333333791233599</v>
      </c>
      <c r="N589" s="3">
        <f t="shared" si="57"/>
        <v>5</v>
      </c>
    </row>
    <row r="590" spans="1:14">
      <c r="A590" s="3">
        <v>98051747</v>
      </c>
      <c r="B590" s="3" t="s">
        <v>8</v>
      </c>
      <c r="C590" s="3" t="s">
        <v>9</v>
      </c>
      <c r="D590" s="3">
        <v>1.3319947986581501E+17</v>
      </c>
      <c r="E590" s="4">
        <v>44961.397986111115</v>
      </c>
      <c r="F590" s="3" t="s">
        <v>10</v>
      </c>
      <c r="G590" s="3">
        <v>1</v>
      </c>
      <c r="H590" s="3" t="s">
        <v>15</v>
      </c>
      <c r="I590" s="4">
        <v>44961.397986111115</v>
      </c>
      <c r="J590" s="3" t="str">
        <f t="shared" si="58"/>
        <v>运行</v>
      </c>
      <c r="K590" s="3" t="str">
        <f t="shared" si="59"/>
        <v/>
      </c>
      <c r="L590" t="str">
        <f t="shared" si="55"/>
        <v>结束</v>
      </c>
      <c r="M590" s="5">
        <f t="shared" si="56"/>
        <v>0</v>
      </c>
      <c r="N590" s="3">
        <f t="shared" si="57"/>
        <v>5</v>
      </c>
    </row>
    <row r="591" spans="1:14">
      <c r="A591" s="3">
        <v>98051750</v>
      </c>
      <c r="B591" s="3" t="s">
        <v>8</v>
      </c>
      <c r="C591" s="3" t="s">
        <v>9</v>
      </c>
      <c r="D591" s="3">
        <v>1.3319947994431501E+17</v>
      </c>
      <c r="E591" s="4">
        <v>44961.398078703707</v>
      </c>
      <c r="F591" s="3" t="s">
        <v>10</v>
      </c>
      <c r="G591" s="3">
        <v>60070922002</v>
      </c>
      <c r="H591" s="3" t="s">
        <v>11</v>
      </c>
      <c r="I591" s="4">
        <v>44961.398078703707</v>
      </c>
      <c r="J591" s="3" t="str">
        <f t="shared" si="58"/>
        <v>报警</v>
      </c>
      <c r="K591" s="3" t="str">
        <f t="shared" si="59"/>
        <v>开始</v>
      </c>
      <c r="L591" t="str">
        <f t="shared" si="55"/>
        <v/>
      </c>
      <c r="M591" s="5">
        <f t="shared" si="56"/>
        <v>0.89999999036081135</v>
      </c>
      <c r="N591" s="3">
        <f t="shared" si="57"/>
        <v>5</v>
      </c>
    </row>
    <row r="592" spans="1:14">
      <c r="A592" s="3">
        <v>98051764</v>
      </c>
      <c r="B592" s="3" t="s">
        <v>8</v>
      </c>
      <c r="C592" s="3" t="s">
        <v>9</v>
      </c>
      <c r="D592" s="3">
        <v>1.3319948048767101E+17</v>
      </c>
      <c r="E592" s="4">
        <v>44961.3987037037</v>
      </c>
      <c r="F592" s="3" t="s">
        <v>10</v>
      </c>
      <c r="G592" s="3">
        <v>1</v>
      </c>
      <c r="H592" s="3" t="s">
        <v>15</v>
      </c>
      <c r="I592" s="4">
        <v>44961.3987037037</v>
      </c>
      <c r="J592" s="3" t="str">
        <f t="shared" si="58"/>
        <v>运行</v>
      </c>
      <c r="K592" s="3" t="str">
        <f t="shared" si="59"/>
        <v/>
      </c>
      <c r="L592" t="str">
        <f t="shared" si="55"/>
        <v>结束</v>
      </c>
      <c r="M592" s="5">
        <f t="shared" si="56"/>
        <v>0</v>
      </c>
      <c r="N592" s="3">
        <f t="shared" si="57"/>
        <v>5</v>
      </c>
    </row>
    <row r="593" spans="1:14">
      <c r="A593" s="3">
        <v>98051768</v>
      </c>
      <c r="B593" s="3" t="s">
        <v>8</v>
      </c>
      <c r="C593" s="3" t="s">
        <v>9</v>
      </c>
      <c r="D593" s="3">
        <v>1.33199480654694E+17</v>
      </c>
      <c r="E593" s="4">
        <v>44961.398900462962</v>
      </c>
      <c r="F593" s="3" t="s">
        <v>10</v>
      </c>
      <c r="G593" s="3">
        <v>1</v>
      </c>
      <c r="H593" s="3" t="s">
        <v>15</v>
      </c>
      <c r="I593" s="4">
        <v>44961.398900462962</v>
      </c>
      <c r="J593" s="3" t="str">
        <f t="shared" si="58"/>
        <v>运行</v>
      </c>
      <c r="K593" s="3" t="str">
        <f t="shared" si="59"/>
        <v/>
      </c>
      <c r="L593" t="str">
        <f t="shared" si="55"/>
        <v>结束</v>
      </c>
      <c r="M593" s="5">
        <f t="shared" si="56"/>
        <v>0</v>
      </c>
      <c r="N593" s="3">
        <f t="shared" si="57"/>
        <v>5</v>
      </c>
    </row>
    <row r="594" spans="1:14">
      <c r="A594" s="3">
        <v>98051772</v>
      </c>
      <c r="B594" s="3" t="s">
        <v>8</v>
      </c>
      <c r="C594" s="3" t="s">
        <v>9</v>
      </c>
      <c r="D594" s="3">
        <v>1.3319948073148899E+17</v>
      </c>
      <c r="E594" s="4">
        <v>44961.398993055554</v>
      </c>
      <c r="F594" s="3" t="s">
        <v>10</v>
      </c>
      <c r="G594" s="3">
        <v>60070922002</v>
      </c>
      <c r="H594" s="3" t="s">
        <v>11</v>
      </c>
      <c r="I594" s="4">
        <v>44961.398993055554</v>
      </c>
      <c r="J594" s="3" t="str">
        <f t="shared" si="58"/>
        <v>报警</v>
      </c>
      <c r="K594" s="3" t="str">
        <f t="shared" si="59"/>
        <v>开始</v>
      </c>
      <c r="L594" t="str">
        <f t="shared" si="55"/>
        <v/>
      </c>
      <c r="M594" s="5">
        <f t="shared" si="56"/>
        <v>0.79999999841675162</v>
      </c>
      <c r="N594" s="3">
        <f t="shared" si="57"/>
        <v>5</v>
      </c>
    </row>
    <row r="595" spans="1:14">
      <c r="A595" s="3">
        <v>98051784</v>
      </c>
      <c r="B595" s="3" t="s">
        <v>8</v>
      </c>
      <c r="C595" s="3" t="s">
        <v>9</v>
      </c>
      <c r="D595" s="3">
        <v>1.33199481210108E+17</v>
      </c>
      <c r="E595" s="4">
        <v>44961.399548611109</v>
      </c>
      <c r="F595" s="3" t="s">
        <v>10</v>
      </c>
      <c r="G595" s="3">
        <v>1</v>
      </c>
      <c r="H595" s="3" t="s">
        <v>15</v>
      </c>
      <c r="I595" s="4">
        <v>44961.399548611109</v>
      </c>
      <c r="J595" s="3" t="str">
        <f t="shared" si="58"/>
        <v>运行</v>
      </c>
      <c r="K595" s="3" t="str">
        <f t="shared" si="59"/>
        <v/>
      </c>
      <c r="L595" t="str">
        <f t="shared" si="55"/>
        <v>结束</v>
      </c>
      <c r="M595" s="5">
        <f t="shared" si="56"/>
        <v>0</v>
      </c>
      <c r="N595" s="3">
        <f t="shared" si="57"/>
        <v>5</v>
      </c>
    </row>
    <row r="596" spans="1:14">
      <c r="A596" s="3">
        <v>98051795</v>
      </c>
      <c r="B596" s="3" t="s">
        <v>8</v>
      </c>
      <c r="C596" s="3" t="s">
        <v>9</v>
      </c>
      <c r="D596" s="3">
        <v>1.33199481371656E+17</v>
      </c>
      <c r="E596" s="4">
        <v>44961.399733796294</v>
      </c>
      <c r="F596" s="3" t="s">
        <v>10</v>
      </c>
      <c r="G596" s="3">
        <v>60070922002</v>
      </c>
      <c r="H596" s="3" t="s">
        <v>11</v>
      </c>
      <c r="I596" s="4">
        <v>44961.399733796294</v>
      </c>
      <c r="J596" s="3" t="str">
        <f t="shared" si="58"/>
        <v>报警</v>
      </c>
      <c r="K596" s="3" t="str">
        <f t="shared" si="59"/>
        <v>开始</v>
      </c>
      <c r="L596" t="str">
        <f t="shared" si="55"/>
        <v/>
      </c>
      <c r="M596" s="5">
        <f t="shared" si="56"/>
        <v>0.1333333330694586</v>
      </c>
      <c r="N596" s="3">
        <f t="shared" si="57"/>
        <v>5</v>
      </c>
    </row>
    <row r="597" spans="1:14">
      <c r="A597" s="3">
        <v>98051806</v>
      </c>
      <c r="B597" s="3" t="s">
        <v>8</v>
      </c>
      <c r="C597" s="3" t="s">
        <v>9</v>
      </c>
      <c r="D597" s="3">
        <v>1.33199481456818E+17</v>
      </c>
      <c r="E597" s="4">
        <v>44961.399826388886</v>
      </c>
      <c r="F597" s="3" t="s">
        <v>10</v>
      </c>
      <c r="G597" s="3">
        <v>1</v>
      </c>
      <c r="H597" s="3" t="s">
        <v>15</v>
      </c>
      <c r="I597" s="4">
        <v>44961.399826388886</v>
      </c>
      <c r="J597" s="3" t="str">
        <f t="shared" si="58"/>
        <v>运行</v>
      </c>
      <c r="K597" s="3" t="str">
        <f t="shared" si="59"/>
        <v/>
      </c>
      <c r="L597" t="str">
        <f t="shared" si="55"/>
        <v>结束</v>
      </c>
      <c r="M597" s="5">
        <f t="shared" si="56"/>
        <v>0</v>
      </c>
      <c r="N597" s="3">
        <f t="shared" si="57"/>
        <v>5</v>
      </c>
    </row>
    <row r="598" spans="1:14">
      <c r="A598" s="3">
        <v>98051843</v>
      </c>
      <c r="B598" s="3" t="s">
        <v>8</v>
      </c>
      <c r="C598" s="3" t="s">
        <v>9</v>
      </c>
      <c r="D598" s="3">
        <v>1.3319948201302899E+17</v>
      </c>
      <c r="E598" s="4">
        <v>44961.40047453704</v>
      </c>
      <c r="F598" s="3" t="s">
        <v>10</v>
      </c>
      <c r="G598" s="3">
        <v>60030922003</v>
      </c>
      <c r="H598" s="3" t="s">
        <v>26</v>
      </c>
      <c r="I598" s="4">
        <v>44961.40047453704</v>
      </c>
      <c r="J598" s="3" t="str">
        <f t="shared" si="58"/>
        <v>提醒</v>
      </c>
      <c r="K598" s="3" t="str">
        <f t="shared" si="59"/>
        <v>开始</v>
      </c>
      <c r="L598" t="str">
        <f t="shared" si="55"/>
        <v/>
      </c>
      <c r="M598" s="5">
        <f t="shared" si="56"/>
        <v>4.3333333299960941</v>
      </c>
      <c r="N598" s="3">
        <f t="shared" si="57"/>
        <v>5</v>
      </c>
    </row>
    <row r="599" spans="1:14">
      <c r="A599" s="3">
        <v>98051904</v>
      </c>
      <c r="B599" s="3" t="s">
        <v>8</v>
      </c>
      <c r="C599" s="3" t="s">
        <v>9</v>
      </c>
      <c r="D599" s="3">
        <v>1.3319948461390701E+17</v>
      </c>
      <c r="E599" s="4">
        <v>44961.403483796297</v>
      </c>
      <c r="F599" s="3" t="s">
        <v>10</v>
      </c>
      <c r="G599" s="3">
        <v>1</v>
      </c>
      <c r="H599" s="3" t="s">
        <v>15</v>
      </c>
      <c r="I599" s="4">
        <v>44961.403483796297</v>
      </c>
      <c r="J599" s="3" t="str">
        <f t="shared" si="58"/>
        <v>运行</v>
      </c>
      <c r="K599" s="3" t="str">
        <f t="shared" si="59"/>
        <v/>
      </c>
      <c r="L599" t="str">
        <f t="shared" si="55"/>
        <v>结束</v>
      </c>
      <c r="M599" s="5">
        <f t="shared" si="56"/>
        <v>0</v>
      </c>
      <c r="N599" s="3">
        <f t="shared" si="57"/>
        <v>5</v>
      </c>
    </row>
    <row r="600" spans="1:14">
      <c r="A600" s="3">
        <v>98051905</v>
      </c>
      <c r="B600" s="3" t="s">
        <v>8</v>
      </c>
      <c r="C600" s="3" t="s">
        <v>9</v>
      </c>
      <c r="D600" s="3">
        <v>1.3319948464606099E+17</v>
      </c>
      <c r="E600" s="4">
        <v>44961.40351851852</v>
      </c>
      <c r="F600" s="3" t="s">
        <v>10</v>
      </c>
      <c r="G600" s="3">
        <v>60070922002</v>
      </c>
      <c r="H600" s="3" t="s">
        <v>11</v>
      </c>
      <c r="I600" s="4">
        <v>44961.40351851852</v>
      </c>
      <c r="J600" s="3" t="str">
        <f t="shared" si="58"/>
        <v>报警</v>
      </c>
      <c r="K600" s="3" t="str">
        <f t="shared" si="59"/>
        <v>开始</v>
      </c>
      <c r="L600" t="str">
        <f t="shared" si="55"/>
        <v/>
      </c>
      <c r="M600" s="5">
        <f t="shared" si="56"/>
        <v>1.4499999932013452</v>
      </c>
      <c r="N600" s="3">
        <f t="shared" si="57"/>
        <v>5</v>
      </c>
    </row>
    <row r="601" spans="1:14">
      <c r="A601" s="3">
        <v>98051922</v>
      </c>
      <c r="B601" s="3" t="s">
        <v>8</v>
      </c>
      <c r="C601" s="3" t="s">
        <v>9</v>
      </c>
      <c r="D601" s="3">
        <v>1.33199485511046E+17</v>
      </c>
      <c r="E601" s="4">
        <v>44961.40452546296</v>
      </c>
      <c r="F601" s="3" t="s">
        <v>10</v>
      </c>
      <c r="G601" s="3">
        <v>1</v>
      </c>
      <c r="H601" s="3" t="s">
        <v>15</v>
      </c>
      <c r="I601" s="4">
        <v>44961.40452546296</v>
      </c>
      <c r="J601" s="3" t="str">
        <f t="shared" si="58"/>
        <v>运行</v>
      </c>
      <c r="K601" s="3" t="str">
        <f t="shared" si="59"/>
        <v/>
      </c>
      <c r="L601" t="str">
        <f t="shared" si="55"/>
        <v>结束</v>
      </c>
      <c r="M601" s="5">
        <f t="shared" si="56"/>
        <v>0</v>
      </c>
      <c r="N601" s="3">
        <f t="shared" si="57"/>
        <v>5</v>
      </c>
    </row>
    <row r="602" spans="1:14">
      <c r="A602" s="3">
        <v>98051923</v>
      </c>
      <c r="B602" s="3" t="s">
        <v>8</v>
      </c>
      <c r="C602" s="3" t="s">
        <v>9</v>
      </c>
      <c r="D602" s="3">
        <v>1.3319948554653101E+17</v>
      </c>
      <c r="E602" s="4">
        <v>44961.404560185183</v>
      </c>
      <c r="F602" s="3" t="s">
        <v>10</v>
      </c>
      <c r="G602" s="3">
        <v>60070922002</v>
      </c>
      <c r="H602" s="3" t="s">
        <v>11</v>
      </c>
      <c r="I602" s="4">
        <v>44961.404560185183</v>
      </c>
      <c r="J602" s="3" t="str">
        <f t="shared" si="58"/>
        <v>报警</v>
      </c>
      <c r="K602" s="3" t="str">
        <f t="shared" si="59"/>
        <v>开始</v>
      </c>
      <c r="L602" t="str">
        <f t="shared" si="55"/>
        <v/>
      </c>
      <c r="M602" s="5">
        <f t="shared" si="56"/>
        <v>0.65000000526197255</v>
      </c>
      <c r="N602" s="3">
        <f t="shared" si="57"/>
        <v>5</v>
      </c>
    </row>
    <row r="603" spans="1:14">
      <c r="A603" s="3">
        <v>98051934</v>
      </c>
      <c r="B603" s="3" t="s">
        <v>8</v>
      </c>
      <c r="C603" s="3" t="s">
        <v>9</v>
      </c>
      <c r="D603" s="3">
        <v>1.33199485937834E+17</v>
      </c>
      <c r="E603" s="4">
        <v>44961.405011574076</v>
      </c>
      <c r="F603" s="3" t="s">
        <v>10</v>
      </c>
      <c r="G603" s="3">
        <v>1</v>
      </c>
      <c r="H603" s="3" t="s">
        <v>15</v>
      </c>
      <c r="I603" s="4">
        <v>44961.405011574076</v>
      </c>
      <c r="J603" s="3" t="str">
        <f t="shared" si="58"/>
        <v>运行</v>
      </c>
      <c r="K603" s="3" t="str">
        <f t="shared" si="59"/>
        <v/>
      </c>
      <c r="L603" t="str">
        <f t="shared" si="55"/>
        <v>结束</v>
      </c>
      <c r="M603" s="5">
        <f t="shared" si="56"/>
        <v>0</v>
      </c>
      <c r="N603" s="3">
        <f t="shared" si="57"/>
        <v>5</v>
      </c>
    </row>
    <row r="604" spans="1:14">
      <c r="A604" s="3">
        <v>98051936</v>
      </c>
      <c r="B604" s="3" t="s">
        <v>8</v>
      </c>
      <c r="C604" s="3" t="s">
        <v>9</v>
      </c>
      <c r="D604" s="3">
        <v>1.3319948596063299E+17</v>
      </c>
      <c r="E604" s="4">
        <v>44961.405046296299</v>
      </c>
      <c r="F604" s="3" t="s">
        <v>10</v>
      </c>
      <c r="G604" s="3">
        <v>60070922002</v>
      </c>
      <c r="H604" s="3" t="s">
        <v>11</v>
      </c>
      <c r="I604" s="4">
        <v>44961.405046296299</v>
      </c>
      <c r="J604" s="3" t="str">
        <f t="shared" si="58"/>
        <v>报警</v>
      </c>
      <c r="K604" s="3" t="str">
        <f t="shared" si="59"/>
        <v>开始</v>
      </c>
      <c r="L604" t="str">
        <f t="shared" si="55"/>
        <v/>
      </c>
      <c r="M604" s="5">
        <f t="shared" si="56"/>
        <v>5.3499999933410436</v>
      </c>
      <c r="N604" s="3">
        <f t="shared" si="57"/>
        <v>5</v>
      </c>
    </row>
    <row r="605" spans="1:14">
      <c r="A605" s="3">
        <v>98052006</v>
      </c>
      <c r="B605" s="3" t="s">
        <v>8</v>
      </c>
      <c r="C605" s="3" t="s">
        <v>9</v>
      </c>
      <c r="D605" s="3">
        <v>1.33199489170812E+17</v>
      </c>
      <c r="E605" s="4">
        <v>44961.408761574072</v>
      </c>
      <c r="F605" s="3" t="s">
        <v>10</v>
      </c>
      <c r="G605" s="3">
        <v>1</v>
      </c>
      <c r="H605" s="3" t="s">
        <v>15</v>
      </c>
      <c r="I605" s="4">
        <v>44961.408761574072</v>
      </c>
      <c r="J605" s="3" t="str">
        <f t="shared" si="58"/>
        <v>运行</v>
      </c>
      <c r="K605" s="3" t="str">
        <f t="shared" si="59"/>
        <v/>
      </c>
      <c r="L605" t="str">
        <f t="shared" si="55"/>
        <v>结束</v>
      </c>
      <c r="M605" s="5">
        <f t="shared" si="56"/>
        <v>0</v>
      </c>
      <c r="N605" s="3">
        <f t="shared" si="57"/>
        <v>5</v>
      </c>
    </row>
    <row r="606" spans="1:14">
      <c r="A606" s="3">
        <v>98052007</v>
      </c>
      <c r="B606" s="3" t="s">
        <v>8</v>
      </c>
      <c r="C606" s="3" t="s">
        <v>9</v>
      </c>
      <c r="D606" s="3">
        <v>1.3319948920217E+17</v>
      </c>
      <c r="E606" s="4">
        <v>44961.408796296295</v>
      </c>
      <c r="F606" s="3" t="s">
        <v>10</v>
      </c>
      <c r="G606" s="3">
        <v>60070922002</v>
      </c>
      <c r="H606" s="3" t="s">
        <v>11</v>
      </c>
      <c r="I606" s="4">
        <v>44961.408796296295</v>
      </c>
      <c r="J606" s="3" t="str">
        <f t="shared" si="58"/>
        <v>报警</v>
      </c>
      <c r="K606" s="3" t="str">
        <f t="shared" si="59"/>
        <v>开始</v>
      </c>
      <c r="L606" t="str">
        <f t="shared" si="55"/>
        <v/>
      </c>
      <c r="M606" s="5">
        <f t="shared" si="56"/>
        <v>1.4500000036787242</v>
      </c>
      <c r="N606" s="3">
        <f t="shared" si="57"/>
        <v>5</v>
      </c>
    </row>
    <row r="607" spans="1:14">
      <c r="A607" s="3">
        <v>98052029</v>
      </c>
      <c r="B607" s="3" t="s">
        <v>8</v>
      </c>
      <c r="C607" s="3" t="s">
        <v>9</v>
      </c>
      <c r="D607" s="3">
        <v>1.33199490075332E+17</v>
      </c>
      <c r="E607" s="4">
        <v>44961.409803240742</v>
      </c>
      <c r="F607" s="3" t="s">
        <v>10</v>
      </c>
      <c r="G607" s="3">
        <v>1</v>
      </c>
      <c r="H607" s="3" t="s">
        <v>15</v>
      </c>
      <c r="I607" s="4">
        <v>44961.409803240742</v>
      </c>
      <c r="J607" s="3" t="str">
        <f t="shared" si="58"/>
        <v>运行</v>
      </c>
      <c r="K607" s="3" t="str">
        <f t="shared" si="59"/>
        <v/>
      </c>
      <c r="L607" t="str">
        <f t="shared" si="55"/>
        <v>结束</v>
      </c>
      <c r="M607" s="5">
        <f t="shared" si="56"/>
        <v>0</v>
      </c>
      <c r="N607" s="3">
        <f t="shared" si="57"/>
        <v>5</v>
      </c>
    </row>
    <row r="608" spans="1:14">
      <c r="A608" s="3">
        <v>98052030</v>
      </c>
      <c r="B608" s="3" t="s">
        <v>8</v>
      </c>
      <c r="C608" s="3" t="s">
        <v>9</v>
      </c>
      <c r="D608" s="3">
        <v>1.33199490108316E+17</v>
      </c>
      <c r="E608" s="4">
        <v>44961.409837962965</v>
      </c>
      <c r="F608" s="3" t="s">
        <v>10</v>
      </c>
      <c r="G608" s="3">
        <v>60070922002</v>
      </c>
      <c r="H608" s="3" t="s">
        <v>11</v>
      </c>
      <c r="I608" s="4">
        <v>44961.409837962965</v>
      </c>
      <c r="J608" s="3" t="str">
        <f t="shared" si="58"/>
        <v>报警</v>
      </c>
      <c r="K608" s="3" t="str">
        <f t="shared" si="59"/>
        <v>开始</v>
      </c>
      <c r="L608" t="str">
        <f t="shared" si="55"/>
        <v/>
      </c>
      <c r="M608" s="5">
        <f t="shared" si="56"/>
        <v>1.4166666625533253</v>
      </c>
      <c r="N608" s="3">
        <f t="shared" si="57"/>
        <v>5</v>
      </c>
    </row>
    <row r="609" spans="1:14">
      <c r="A609" s="3">
        <v>98052061</v>
      </c>
      <c r="B609" s="3" t="s">
        <v>8</v>
      </c>
      <c r="C609" s="3" t="s">
        <v>9</v>
      </c>
      <c r="D609" s="3">
        <v>1.3319949095384E+17</v>
      </c>
      <c r="E609" s="4">
        <v>44961.410821759258</v>
      </c>
      <c r="F609" s="3" t="s">
        <v>10</v>
      </c>
      <c r="G609" s="3">
        <v>1</v>
      </c>
      <c r="H609" s="3" t="s">
        <v>15</v>
      </c>
      <c r="I609" s="4">
        <v>44961.410821759258</v>
      </c>
      <c r="J609" s="3" t="str">
        <f t="shared" si="58"/>
        <v>运行</v>
      </c>
      <c r="K609" s="3" t="str">
        <f t="shared" si="59"/>
        <v/>
      </c>
      <c r="L609" t="str">
        <f t="shared" si="55"/>
        <v>结束</v>
      </c>
      <c r="M609" s="5">
        <f t="shared" si="56"/>
        <v>0</v>
      </c>
      <c r="N609" s="3">
        <f t="shared" si="57"/>
        <v>5</v>
      </c>
    </row>
    <row r="610" spans="1:14">
      <c r="A610" s="3">
        <v>98052063</v>
      </c>
      <c r="B610" s="3" t="s">
        <v>8</v>
      </c>
      <c r="C610" s="3" t="s">
        <v>9</v>
      </c>
      <c r="D610" s="3">
        <v>1.3319949100373901E+17</v>
      </c>
      <c r="E610" s="4">
        <v>44961.410879629628</v>
      </c>
      <c r="F610" s="3" t="s">
        <v>10</v>
      </c>
      <c r="G610" s="3">
        <v>60070922002</v>
      </c>
      <c r="H610" s="3" t="s">
        <v>11</v>
      </c>
      <c r="I610" s="4">
        <v>44961.410879629628</v>
      </c>
      <c r="J610" s="3" t="str">
        <f t="shared" si="58"/>
        <v>报警</v>
      </c>
      <c r="K610" s="3" t="str">
        <f t="shared" si="59"/>
        <v>开始</v>
      </c>
      <c r="L610" t="str">
        <f t="shared" si="55"/>
        <v/>
      </c>
      <c r="M610" s="5">
        <f t="shared" si="56"/>
        <v>0.91666667140088975</v>
      </c>
      <c r="N610" s="3">
        <f t="shared" si="57"/>
        <v>5</v>
      </c>
    </row>
    <row r="611" spans="1:14">
      <c r="A611" s="3">
        <v>98052075</v>
      </c>
      <c r="B611" s="3" t="s">
        <v>8</v>
      </c>
      <c r="C611" s="3" t="s">
        <v>9</v>
      </c>
      <c r="D611" s="3">
        <v>1.3319949155066899E+17</v>
      </c>
      <c r="E611" s="4">
        <v>44961.411516203705</v>
      </c>
      <c r="F611" s="3" t="s">
        <v>10</v>
      </c>
      <c r="G611" s="3">
        <v>1</v>
      </c>
      <c r="H611" s="3" t="s">
        <v>15</v>
      </c>
      <c r="I611" s="4">
        <v>44961.411516203705</v>
      </c>
      <c r="J611" s="3" t="str">
        <f t="shared" si="58"/>
        <v>运行</v>
      </c>
      <c r="K611" s="3" t="str">
        <f t="shared" si="59"/>
        <v/>
      </c>
      <c r="L611" t="str">
        <f t="shared" si="55"/>
        <v>结束</v>
      </c>
      <c r="M611" s="5">
        <f t="shared" si="56"/>
        <v>0</v>
      </c>
      <c r="N611" s="3">
        <f t="shared" si="57"/>
        <v>5</v>
      </c>
    </row>
    <row r="612" spans="1:14">
      <c r="A612" s="3">
        <v>98052077</v>
      </c>
      <c r="B612" s="3" t="s">
        <v>8</v>
      </c>
      <c r="C612" s="3" t="s">
        <v>9</v>
      </c>
      <c r="D612" s="3">
        <v>1.3319949158482899E+17</v>
      </c>
      <c r="E612" s="4">
        <v>44961.411550925928</v>
      </c>
      <c r="F612" s="3" t="s">
        <v>10</v>
      </c>
      <c r="G612" s="3">
        <v>60070922002</v>
      </c>
      <c r="H612" s="3" t="s">
        <v>11</v>
      </c>
      <c r="I612" s="4">
        <v>44961.411550925928</v>
      </c>
      <c r="J612" s="3" t="str">
        <f t="shared" si="58"/>
        <v>报警</v>
      </c>
      <c r="K612" s="3" t="str">
        <f t="shared" si="59"/>
        <v>开始</v>
      </c>
      <c r="L612" t="str">
        <f t="shared" si="55"/>
        <v/>
      </c>
      <c r="M612" s="5">
        <f t="shared" si="56"/>
        <v>0.21666666492819786</v>
      </c>
      <c r="N612" s="3">
        <f t="shared" si="57"/>
        <v>5</v>
      </c>
    </row>
    <row r="613" spans="1:14">
      <c r="A613" s="3">
        <v>98052081</v>
      </c>
      <c r="B613" s="3" t="s">
        <v>8</v>
      </c>
      <c r="C613" s="3" t="s">
        <v>9</v>
      </c>
      <c r="D613" s="3">
        <v>1.3319949171865699E+17</v>
      </c>
      <c r="E613" s="4">
        <v>44961.41170138889</v>
      </c>
      <c r="F613" s="3" t="s">
        <v>10</v>
      </c>
      <c r="G613" s="3">
        <v>1</v>
      </c>
      <c r="H613" s="3" t="s">
        <v>15</v>
      </c>
      <c r="I613" s="4">
        <v>44961.41170138889</v>
      </c>
      <c r="J613" s="3" t="str">
        <f t="shared" si="58"/>
        <v>运行</v>
      </c>
      <c r="K613" s="3" t="str">
        <f t="shared" si="59"/>
        <v/>
      </c>
      <c r="L613" t="str">
        <f t="shared" si="55"/>
        <v>结束</v>
      </c>
      <c r="M613" s="5">
        <f t="shared" si="56"/>
        <v>0</v>
      </c>
      <c r="N613" s="3">
        <f t="shared" si="57"/>
        <v>5</v>
      </c>
    </row>
    <row r="614" spans="1:14">
      <c r="A614" s="3">
        <v>98052091</v>
      </c>
      <c r="B614" s="3" t="s">
        <v>8</v>
      </c>
      <c r="C614" s="3" t="s">
        <v>9</v>
      </c>
      <c r="D614" s="3">
        <v>1.33199492211928E+17</v>
      </c>
      <c r="E614" s="4">
        <v>44961.412280092591</v>
      </c>
      <c r="F614" s="3" t="s">
        <v>10</v>
      </c>
      <c r="G614" s="3">
        <v>1</v>
      </c>
      <c r="H614" s="3" t="s">
        <v>15</v>
      </c>
      <c r="I614" s="4">
        <v>44961.412280092591</v>
      </c>
      <c r="J614" s="3" t="str">
        <f t="shared" si="58"/>
        <v>运行</v>
      </c>
      <c r="K614" s="3" t="str">
        <f t="shared" si="59"/>
        <v/>
      </c>
      <c r="L614" t="str">
        <f t="shared" si="55"/>
        <v>结束</v>
      </c>
      <c r="M614" s="5">
        <f t="shared" si="56"/>
        <v>0</v>
      </c>
      <c r="N614" s="3">
        <f t="shared" si="57"/>
        <v>5</v>
      </c>
    </row>
    <row r="615" spans="1:14">
      <c r="A615" s="3">
        <v>98052093</v>
      </c>
      <c r="B615" s="3" t="s">
        <v>8</v>
      </c>
      <c r="C615" s="3" t="s">
        <v>9</v>
      </c>
      <c r="D615" s="3">
        <v>1.3319949224552E+17</v>
      </c>
      <c r="E615" s="4">
        <v>44961.412314814814</v>
      </c>
      <c r="F615" s="3" t="s">
        <v>10</v>
      </c>
      <c r="G615" s="3">
        <v>60070922002</v>
      </c>
      <c r="H615" s="3" t="s">
        <v>11</v>
      </c>
      <c r="I615" s="4">
        <v>44961.412314814814</v>
      </c>
      <c r="J615" s="3" t="str">
        <f t="shared" si="58"/>
        <v>报警</v>
      </c>
      <c r="K615" s="3" t="str">
        <f t="shared" si="59"/>
        <v>开始</v>
      </c>
      <c r="L615" t="str">
        <f t="shared" si="55"/>
        <v/>
      </c>
      <c r="M615" s="5">
        <f t="shared" si="56"/>
        <v>1.1166666657663882</v>
      </c>
      <c r="N615" s="3">
        <f t="shared" si="57"/>
        <v>5</v>
      </c>
    </row>
    <row r="616" spans="1:14">
      <c r="A616" s="3">
        <v>98052108</v>
      </c>
      <c r="B616" s="3" t="s">
        <v>8</v>
      </c>
      <c r="C616" s="3" t="s">
        <v>9</v>
      </c>
      <c r="D616" s="3">
        <v>1.3319949291821901E+17</v>
      </c>
      <c r="E616" s="4">
        <v>44961.413090277776</v>
      </c>
      <c r="F616" s="3" t="s">
        <v>10</v>
      </c>
      <c r="G616" s="3">
        <v>1</v>
      </c>
      <c r="H616" s="3" t="s">
        <v>15</v>
      </c>
      <c r="I616" s="4">
        <v>44961.413090277776</v>
      </c>
      <c r="J616" s="3" t="str">
        <f t="shared" si="58"/>
        <v>运行</v>
      </c>
      <c r="K616" s="3" t="str">
        <f t="shared" si="59"/>
        <v/>
      </c>
      <c r="L616" t="str">
        <f t="shared" si="55"/>
        <v>结束</v>
      </c>
      <c r="M616" s="5">
        <f t="shared" si="56"/>
        <v>0</v>
      </c>
      <c r="N616" s="3">
        <f t="shared" si="57"/>
        <v>5</v>
      </c>
    </row>
    <row r="617" spans="1:14">
      <c r="A617" s="3">
        <v>98052109</v>
      </c>
      <c r="B617" s="3" t="s">
        <v>8</v>
      </c>
      <c r="C617" s="3" t="s">
        <v>9</v>
      </c>
      <c r="D617" s="3">
        <v>1.3319949295182E+17</v>
      </c>
      <c r="E617" s="4">
        <v>44961.413136574076</v>
      </c>
      <c r="F617" s="3" t="s">
        <v>10</v>
      </c>
      <c r="G617" s="3">
        <v>60070922006</v>
      </c>
      <c r="H617" s="3" t="s">
        <v>13</v>
      </c>
      <c r="I617" s="4">
        <v>44961.413136574076</v>
      </c>
      <c r="J617" s="3" t="str">
        <f t="shared" si="58"/>
        <v>报警</v>
      </c>
      <c r="K617" s="3" t="str">
        <f t="shared" si="59"/>
        <v>开始</v>
      </c>
      <c r="L617" t="str">
        <f t="shared" si="55"/>
        <v/>
      </c>
      <c r="M617" s="5">
        <f t="shared" si="56"/>
        <v>0.21666666492819786</v>
      </c>
      <c r="N617" s="3">
        <f t="shared" si="57"/>
        <v>5</v>
      </c>
    </row>
    <row r="618" spans="1:14">
      <c r="A618" s="3">
        <v>98052112</v>
      </c>
      <c r="B618" s="3" t="s">
        <v>8</v>
      </c>
      <c r="C618" s="3" t="s">
        <v>9</v>
      </c>
      <c r="D618" s="3">
        <v>1.3319949308613699E+17</v>
      </c>
      <c r="E618" s="4">
        <v>44961.413287037038</v>
      </c>
      <c r="F618" s="3" t="s">
        <v>10</v>
      </c>
      <c r="G618" s="3">
        <v>1</v>
      </c>
      <c r="H618" s="3" t="s">
        <v>15</v>
      </c>
      <c r="I618" s="4">
        <v>44961.413287037038</v>
      </c>
      <c r="J618" s="3" t="str">
        <f t="shared" si="58"/>
        <v>运行</v>
      </c>
      <c r="K618" s="3" t="str">
        <f t="shared" si="59"/>
        <v/>
      </c>
      <c r="L618" t="str">
        <f t="shared" si="55"/>
        <v>结束</v>
      </c>
      <c r="M618" s="5">
        <f t="shared" si="56"/>
        <v>0</v>
      </c>
      <c r="N618" s="3">
        <f t="shared" si="57"/>
        <v>5</v>
      </c>
    </row>
    <row r="619" spans="1:14">
      <c r="A619" s="3">
        <v>98052114</v>
      </c>
      <c r="B619" s="3" t="s">
        <v>8</v>
      </c>
      <c r="C619" s="3" t="s">
        <v>9</v>
      </c>
      <c r="D619" s="3">
        <v>1.33199493135596E+17</v>
      </c>
      <c r="E619" s="4">
        <v>44961.413344907407</v>
      </c>
      <c r="F619" s="3" t="s">
        <v>10</v>
      </c>
      <c r="G619" s="3">
        <v>60070922002</v>
      </c>
      <c r="H619" s="3" t="s">
        <v>11</v>
      </c>
      <c r="I619" s="4">
        <v>44961.413344907407</v>
      </c>
      <c r="J619" s="3" t="str">
        <f t="shared" si="58"/>
        <v>报警</v>
      </c>
      <c r="K619" s="3" t="str">
        <f t="shared" si="59"/>
        <v>开始</v>
      </c>
      <c r="L619" t="str">
        <f t="shared" si="55"/>
        <v/>
      </c>
      <c r="M619" s="5">
        <f t="shared" si="56"/>
        <v>0.50000000162981451</v>
      </c>
      <c r="N619" s="3">
        <f t="shared" si="57"/>
        <v>5</v>
      </c>
    </row>
    <row r="620" spans="1:14">
      <c r="A620" s="3">
        <v>98052121</v>
      </c>
      <c r="B620" s="3" t="s">
        <v>8</v>
      </c>
      <c r="C620" s="3" t="s">
        <v>9</v>
      </c>
      <c r="D620" s="3">
        <v>1.3319949343994499E+17</v>
      </c>
      <c r="E620" s="4">
        <v>44961.41369212963</v>
      </c>
      <c r="F620" s="3" t="s">
        <v>10</v>
      </c>
      <c r="G620" s="3">
        <v>1</v>
      </c>
      <c r="H620" s="3" t="s">
        <v>15</v>
      </c>
      <c r="I620" s="4">
        <v>44961.41369212963</v>
      </c>
      <c r="J620" s="3" t="str">
        <f t="shared" si="58"/>
        <v>运行</v>
      </c>
      <c r="K620" s="3" t="str">
        <f t="shared" si="59"/>
        <v/>
      </c>
      <c r="L620" t="str">
        <f t="shared" si="55"/>
        <v>结束</v>
      </c>
      <c r="M620" s="5">
        <f t="shared" si="56"/>
        <v>0</v>
      </c>
      <c r="N620" s="3">
        <f t="shared" si="57"/>
        <v>5</v>
      </c>
    </row>
    <row r="621" spans="1:14">
      <c r="A621" s="3">
        <v>98052122</v>
      </c>
      <c r="B621" s="3" t="s">
        <v>8</v>
      </c>
      <c r="C621" s="3" t="s">
        <v>9</v>
      </c>
      <c r="D621" s="3">
        <v>1.3319949345212301E+17</v>
      </c>
      <c r="E621" s="4">
        <v>44961.413715277777</v>
      </c>
      <c r="F621" s="3" t="s">
        <v>10</v>
      </c>
      <c r="G621" s="3">
        <v>60070922002</v>
      </c>
      <c r="H621" s="3" t="s">
        <v>11</v>
      </c>
      <c r="I621" s="4">
        <v>44961.413715277777</v>
      </c>
      <c r="J621" s="3" t="str">
        <f t="shared" si="58"/>
        <v>报警</v>
      </c>
      <c r="K621" s="3" t="str">
        <f t="shared" si="59"/>
        <v>开始</v>
      </c>
      <c r="L621" t="str">
        <f t="shared" si="55"/>
        <v/>
      </c>
      <c r="M621" s="5">
        <f t="shared" si="56"/>
        <v>1.7166666698176414</v>
      </c>
      <c r="N621" s="3">
        <f t="shared" si="57"/>
        <v>5</v>
      </c>
    </row>
    <row r="622" spans="1:14">
      <c r="A622" s="3">
        <v>98052145</v>
      </c>
      <c r="B622" s="3" t="s">
        <v>8</v>
      </c>
      <c r="C622" s="3" t="s">
        <v>9</v>
      </c>
      <c r="D622" s="3">
        <v>1.33199494480534E+17</v>
      </c>
      <c r="E622" s="4">
        <v>44961.414907407408</v>
      </c>
      <c r="F622" s="3" t="s">
        <v>10</v>
      </c>
      <c r="G622" s="3">
        <v>1</v>
      </c>
      <c r="H622" s="3" t="s">
        <v>15</v>
      </c>
      <c r="I622" s="4">
        <v>44961.414907407408</v>
      </c>
      <c r="J622" s="3" t="str">
        <f t="shared" ref="J622:J658" si="60">RIGHT(H622,2)</f>
        <v>运行</v>
      </c>
      <c r="K622" s="3" t="str">
        <f t="shared" si="59"/>
        <v/>
      </c>
      <c r="L622" t="str">
        <f t="shared" ref="L622:L623" si="61">IF(J622="运行","结束","")</f>
        <v>结束</v>
      </c>
      <c r="M622" s="5">
        <f t="shared" ref="M622:M623" si="62">IF(K622="开始",((IF(L623="结束",INDEX(I623,,),0)-IF(K622="开始",INDEX(I622,,),0)))*24*60,0)</f>
        <v>0</v>
      </c>
      <c r="N622" s="3">
        <f t="shared" ref="N622:N623" si="63">WEEKNUM(I622)</f>
        <v>5</v>
      </c>
    </row>
    <row r="623" spans="1:14">
      <c r="A623" s="3">
        <v>98052149</v>
      </c>
      <c r="B623" s="3" t="s">
        <v>8</v>
      </c>
      <c r="C623" s="3" t="s">
        <v>9</v>
      </c>
      <c r="D623" s="3">
        <v>1.3319949461600701E+17</v>
      </c>
      <c r="E623" s="4">
        <v>44961.41505787037</v>
      </c>
      <c r="F623" s="3" t="s">
        <v>10</v>
      </c>
      <c r="G623" s="3">
        <v>60070922002</v>
      </c>
      <c r="H623" s="3" t="s">
        <v>11</v>
      </c>
      <c r="I623" s="4">
        <v>44961.41505787037</v>
      </c>
      <c r="J623" s="3" t="str">
        <f t="shared" si="60"/>
        <v>报警</v>
      </c>
      <c r="K623" s="3" t="str">
        <f t="shared" si="59"/>
        <v>开始</v>
      </c>
      <c r="L623" t="str">
        <f t="shared" si="61"/>
        <v/>
      </c>
      <c r="M623" s="5">
        <f t="shared" si="62"/>
        <v>0.10000000242143869</v>
      </c>
      <c r="N623" s="3">
        <f t="shared" si="63"/>
        <v>5</v>
      </c>
    </row>
    <row r="624" spans="1:14">
      <c r="A624" s="3">
        <v>98052155</v>
      </c>
      <c r="B624" s="3" t="s">
        <v>8</v>
      </c>
      <c r="C624" s="3" t="s">
        <v>9</v>
      </c>
      <c r="D624" s="3">
        <v>1.33199494678742E+17</v>
      </c>
      <c r="E624" s="4">
        <v>44961.415127314816</v>
      </c>
      <c r="F624" s="3" t="s">
        <v>10</v>
      </c>
      <c r="G624" s="3">
        <v>1</v>
      </c>
      <c r="H624" s="3" t="s">
        <v>15</v>
      </c>
      <c r="I624" s="4">
        <v>44961.415127314816</v>
      </c>
      <c r="J624" s="3" t="str">
        <f t="shared" si="60"/>
        <v>运行</v>
      </c>
      <c r="K624" s="3" t="str">
        <f t="shared" si="59"/>
        <v/>
      </c>
      <c r="L624" t="str">
        <f t="shared" ref="L624:L687" si="64">IF(J624="运行","结束","")</f>
        <v>结束</v>
      </c>
      <c r="M624" s="5">
        <f t="shared" ref="M624:M687" si="65">IF(K624="开始",((IF(L625="结束",INDEX(I625,,),0)-IF(K624="开始",INDEX(I624,,),0)))*24*60,0)</f>
        <v>0</v>
      </c>
      <c r="N624" s="3">
        <f t="shared" ref="N624:N687" si="66">WEEKNUM(I624)</f>
        <v>5</v>
      </c>
    </row>
    <row r="625" spans="1:14">
      <c r="A625" s="3">
        <v>98052270</v>
      </c>
      <c r="B625" s="3" t="s">
        <v>8</v>
      </c>
      <c r="C625" s="3" t="s">
        <v>9</v>
      </c>
      <c r="D625" s="3">
        <v>1.33199501467876E+17</v>
      </c>
      <c r="E625" s="4">
        <v>44961.422986111109</v>
      </c>
      <c r="F625" s="3" t="s">
        <v>10</v>
      </c>
      <c r="G625" s="3">
        <v>1</v>
      </c>
      <c r="H625" s="3" t="s">
        <v>15</v>
      </c>
      <c r="I625" s="4">
        <v>44961.422986111109</v>
      </c>
      <c r="J625" s="3" t="str">
        <f t="shared" si="60"/>
        <v>运行</v>
      </c>
      <c r="K625" s="3" t="str">
        <f t="shared" si="59"/>
        <v/>
      </c>
      <c r="L625" t="str">
        <f t="shared" si="64"/>
        <v>结束</v>
      </c>
      <c r="M625" s="5">
        <f t="shared" si="65"/>
        <v>0</v>
      </c>
      <c r="N625" s="3">
        <f t="shared" si="66"/>
        <v>5</v>
      </c>
    </row>
    <row r="626" spans="1:14">
      <c r="A626" s="3">
        <v>98055653</v>
      </c>
      <c r="B626" s="3" t="s">
        <v>8</v>
      </c>
      <c r="C626" s="3" t="s">
        <v>9</v>
      </c>
      <c r="D626" s="3">
        <v>1.3320113215910899E+17</v>
      </c>
      <c r="E626" s="4">
        <v>44963.310358796298</v>
      </c>
      <c r="F626" s="3" t="s">
        <v>10</v>
      </c>
      <c r="G626" s="3">
        <v>80010922001</v>
      </c>
      <c r="H626" s="3" t="s">
        <v>20</v>
      </c>
      <c r="I626" s="4">
        <v>44963.310358796298</v>
      </c>
      <c r="J626" s="3" t="str">
        <f t="shared" si="60"/>
        <v>报警</v>
      </c>
      <c r="K626" s="3" t="str">
        <f t="shared" si="59"/>
        <v>开始</v>
      </c>
      <c r="L626" t="str">
        <f t="shared" si="64"/>
        <v/>
      </c>
      <c r="M626" s="5">
        <f t="shared" si="65"/>
        <v>3.8666666694916785</v>
      </c>
      <c r="N626" s="3">
        <f t="shared" si="66"/>
        <v>6</v>
      </c>
    </row>
    <row r="627" spans="1:14">
      <c r="A627" s="3">
        <v>98055863</v>
      </c>
      <c r="B627" s="3" t="s">
        <v>8</v>
      </c>
      <c r="C627" s="3" t="s">
        <v>9</v>
      </c>
      <c r="D627" s="3">
        <v>1.3320113447457501E+17</v>
      </c>
      <c r="E627" s="4">
        <v>44963.313043981485</v>
      </c>
      <c r="F627" s="3" t="s">
        <v>10</v>
      </c>
      <c r="G627" s="3">
        <v>1</v>
      </c>
      <c r="H627" s="3" t="s">
        <v>15</v>
      </c>
      <c r="I627" s="4">
        <v>44963.313043981485</v>
      </c>
      <c r="J627" s="3" t="str">
        <f t="shared" si="60"/>
        <v>运行</v>
      </c>
      <c r="K627" s="3" t="str">
        <f t="shared" si="59"/>
        <v/>
      </c>
      <c r="L627" t="str">
        <f t="shared" si="64"/>
        <v>结束</v>
      </c>
      <c r="M627" s="5">
        <f t="shared" si="65"/>
        <v>0</v>
      </c>
      <c r="N627" s="3">
        <f t="shared" si="66"/>
        <v>6</v>
      </c>
    </row>
    <row r="628" spans="1:14">
      <c r="A628" s="3">
        <v>98056131</v>
      </c>
      <c r="B628" s="3" t="s">
        <v>8</v>
      </c>
      <c r="C628" s="3" t="s">
        <v>9</v>
      </c>
      <c r="D628" s="3">
        <v>1.33201136374452E+17</v>
      </c>
      <c r="E628" s="4">
        <v>44963.315243055556</v>
      </c>
      <c r="F628" s="3" t="s">
        <v>10</v>
      </c>
      <c r="G628" s="3">
        <v>60070922002</v>
      </c>
      <c r="H628" s="3" t="s">
        <v>11</v>
      </c>
      <c r="I628" s="4">
        <v>44963.315243055556</v>
      </c>
      <c r="J628" s="3" t="str">
        <f t="shared" si="60"/>
        <v>报警</v>
      </c>
      <c r="K628" s="3" t="str">
        <f t="shared" si="59"/>
        <v>开始</v>
      </c>
      <c r="L628" t="str">
        <f t="shared" si="64"/>
        <v/>
      </c>
      <c r="M628" s="5">
        <f t="shared" si="65"/>
        <v>6.666666129603982E-2</v>
      </c>
      <c r="N628" s="3">
        <f t="shared" si="66"/>
        <v>6</v>
      </c>
    </row>
    <row r="629" spans="1:14">
      <c r="A629" s="3">
        <v>98056153</v>
      </c>
      <c r="B629" s="3" t="s">
        <v>8</v>
      </c>
      <c r="C629" s="3" t="s">
        <v>9</v>
      </c>
      <c r="D629" s="3">
        <v>1.3320113641333E+17</v>
      </c>
      <c r="E629" s="4">
        <v>44963.315289351849</v>
      </c>
      <c r="F629" s="3" t="s">
        <v>10</v>
      </c>
      <c r="G629" s="3">
        <v>1</v>
      </c>
      <c r="H629" s="3" t="s">
        <v>15</v>
      </c>
      <c r="I629" s="4">
        <v>44963.315289351849</v>
      </c>
      <c r="J629" s="3" t="str">
        <f t="shared" si="60"/>
        <v>运行</v>
      </c>
      <c r="K629" s="3" t="str">
        <f t="shared" si="59"/>
        <v/>
      </c>
      <c r="L629" t="str">
        <f t="shared" si="64"/>
        <v>结束</v>
      </c>
      <c r="M629" s="5">
        <f t="shared" si="65"/>
        <v>0</v>
      </c>
      <c r="N629" s="3">
        <f t="shared" si="66"/>
        <v>6</v>
      </c>
    </row>
    <row r="630" spans="1:14">
      <c r="A630" s="3">
        <v>98056366</v>
      </c>
      <c r="B630" s="3" t="s">
        <v>8</v>
      </c>
      <c r="C630" s="3" t="s">
        <v>9</v>
      </c>
      <c r="D630" s="3">
        <v>1.33201137767174E+17</v>
      </c>
      <c r="E630" s="4">
        <v>44963.316851851851</v>
      </c>
      <c r="F630" s="3" t="s">
        <v>10</v>
      </c>
      <c r="G630" s="3">
        <v>80010922002</v>
      </c>
      <c r="H630" s="3" t="s">
        <v>23</v>
      </c>
      <c r="I630" s="4">
        <v>44963.316851851851</v>
      </c>
      <c r="J630" s="3" t="str">
        <f t="shared" si="60"/>
        <v>报警</v>
      </c>
      <c r="K630" s="3" t="str">
        <f t="shared" si="59"/>
        <v>开始</v>
      </c>
      <c r="L630" t="str">
        <f t="shared" si="64"/>
        <v/>
      </c>
      <c r="M630" s="5">
        <f t="shared" si="65"/>
        <v>1.0833333351183683</v>
      </c>
      <c r="N630" s="3">
        <f t="shared" si="66"/>
        <v>6</v>
      </c>
    </row>
    <row r="631" spans="1:14">
      <c r="A631" s="3">
        <v>98056477</v>
      </c>
      <c r="B631" s="3" t="s">
        <v>8</v>
      </c>
      <c r="C631" s="3" t="s">
        <v>9</v>
      </c>
      <c r="D631" s="3">
        <v>1.3320113841777E+17</v>
      </c>
      <c r="E631" s="4">
        <v>44963.317604166667</v>
      </c>
      <c r="F631" s="3" t="s">
        <v>10</v>
      </c>
      <c r="G631" s="3">
        <v>1</v>
      </c>
      <c r="H631" s="3" t="s">
        <v>15</v>
      </c>
      <c r="I631" s="4">
        <v>44963.317604166667</v>
      </c>
      <c r="J631" s="3" t="str">
        <f t="shared" si="60"/>
        <v>运行</v>
      </c>
      <c r="K631" s="3" t="str">
        <f t="shared" si="59"/>
        <v/>
      </c>
      <c r="L631" t="str">
        <f t="shared" si="64"/>
        <v>结束</v>
      </c>
      <c r="M631" s="5">
        <f t="shared" si="65"/>
        <v>0</v>
      </c>
      <c r="N631" s="3">
        <f t="shared" si="66"/>
        <v>6</v>
      </c>
    </row>
    <row r="632" spans="1:14">
      <c r="A632" s="3">
        <v>98056678</v>
      </c>
      <c r="B632" s="3" t="s">
        <v>8</v>
      </c>
      <c r="C632" s="3" t="s">
        <v>9</v>
      </c>
      <c r="D632" s="3">
        <v>1.3320113947918301E+17</v>
      </c>
      <c r="E632" s="4">
        <v>44963.318831018521</v>
      </c>
      <c r="F632" s="3" t="s">
        <v>10</v>
      </c>
      <c r="G632" s="3">
        <v>80010922001</v>
      </c>
      <c r="H632" s="3" t="s">
        <v>20</v>
      </c>
      <c r="I632" s="4">
        <v>44963.318831018521</v>
      </c>
      <c r="J632" s="3" t="str">
        <f t="shared" si="60"/>
        <v>报警</v>
      </c>
      <c r="K632" s="3" t="str">
        <f t="shared" si="59"/>
        <v>开始</v>
      </c>
      <c r="L632" t="str">
        <f t="shared" si="64"/>
        <v/>
      </c>
      <c r="M632" s="5">
        <f t="shared" si="65"/>
        <v>0.64999999478459358</v>
      </c>
      <c r="N632" s="3">
        <f t="shared" si="66"/>
        <v>6</v>
      </c>
    </row>
    <row r="633" spans="1:14">
      <c r="A633" s="3">
        <v>98056750</v>
      </c>
      <c r="B633" s="3" t="s">
        <v>8</v>
      </c>
      <c r="C633" s="3" t="s">
        <v>9</v>
      </c>
      <c r="D633" s="3">
        <v>1.3320113986328099E+17</v>
      </c>
      <c r="E633" s="4">
        <v>44963.319282407407</v>
      </c>
      <c r="F633" s="3" t="s">
        <v>10</v>
      </c>
      <c r="G633" s="3">
        <v>1</v>
      </c>
      <c r="H633" s="3" t="s">
        <v>15</v>
      </c>
      <c r="I633" s="4">
        <v>44963.319282407407</v>
      </c>
      <c r="J633" s="3" t="str">
        <f t="shared" si="60"/>
        <v>运行</v>
      </c>
      <c r="K633" s="3" t="str">
        <f t="shared" si="59"/>
        <v/>
      </c>
      <c r="L633" t="str">
        <f t="shared" si="64"/>
        <v>结束</v>
      </c>
      <c r="M633" s="5">
        <f t="shared" si="65"/>
        <v>0</v>
      </c>
      <c r="N633" s="3">
        <f t="shared" si="66"/>
        <v>6</v>
      </c>
    </row>
    <row r="634" spans="1:14">
      <c r="A634" s="3">
        <v>98057253</v>
      </c>
      <c r="B634" s="3" t="s">
        <v>8</v>
      </c>
      <c r="C634" s="3" t="s">
        <v>9</v>
      </c>
      <c r="D634" s="3">
        <v>1.3320114260928301E+17</v>
      </c>
      <c r="E634" s="4">
        <v>44963.322453703702</v>
      </c>
      <c r="F634" s="3" t="s">
        <v>10</v>
      </c>
      <c r="G634" s="3">
        <v>60070922002</v>
      </c>
      <c r="H634" s="3" t="s">
        <v>11</v>
      </c>
      <c r="I634" s="4">
        <v>44963.322453703702</v>
      </c>
      <c r="J634" s="3" t="str">
        <f t="shared" si="60"/>
        <v>报警</v>
      </c>
      <c r="K634" s="3" t="str">
        <f t="shared" si="59"/>
        <v>开始</v>
      </c>
      <c r="L634" t="str">
        <f t="shared" si="64"/>
        <v/>
      </c>
      <c r="M634" s="5">
        <f t="shared" si="65"/>
        <v>0.2333333354908973</v>
      </c>
      <c r="N634" s="3">
        <f t="shared" si="66"/>
        <v>6</v>
      </c>
    </row>
    <row r="635" spans="1:14">
      <c r="A635" s="3">
        <v>98057278</v>
      </c>
      <c r="B635" s="3" t="s">
        <v>8</v>
      </c>
      <c r="C635" s="3" t="s">
        <v>9</v>
      </c>
      <c r="D635" s="3">
        <v>1.3320114274322E+17</v>
      </c>
      <c r="E635" s="4">
        <v>44963.322615740741</v>
      </c>
      <c r="F635" s="3" t="s">
        <v>10</v>
      </c>
      <c r="G635" s="3">
        <v>1</v>
      </c>
      <c r="H635" s="3" t="s">
        <v>15</v>
      </c>
      <c r="I635" s="4">
        <v>44963.322615740741</v>
      </c>
      <c r="J635" s="3" t="str">
        <f t="shared" si="60"/>
        <v>运行</v>
      </c>
      <c r="K635" s="3" t="str">
        <f t="shared" si="59"/>
        <v/>
      </c>
      <c r="L635" t="str">
        <f t="shared" si="64"/>
        <v>结束</v>
      </c>
      <c r="M635" s="5">
        <f t="shared" si="65"/>
        <v>0</v>
      </c>
      <c r="N635" s="3">
        <f t="shared" si="66"/>
        <v>6</v>
      </c>
    </row>
    <row r="636" spans="1:14">
      <c r="A636" s="3">
        <v>98058150</v>
      </c>
      <c r="B636" s="3" t="s">
        <v>8</v>
      </c>
      <c r="C636" s="3" t="s">
        <v>9</v>
      </c>
      <c r="D636" s="3">
        <v>1.33201147109304E+17</v>
      </c>
      <c r="E636" s="4">
        <v>44963.327662037038</v>
      </c>
      <c r="F636" s="3" t="s">
        <v>10</v>
      </c>
      <c r="G636" s="3">
        <v>60070922002</v>
      </c>
      <c r="H636" s="3" t="s">
        <v>11</v>
      </c>
      <c r="I636" s="4">
        <v>44963.327662037038</v>
      </c>
      <c r="J636" s="3" t="str">
        <f t="shared" si="60"/>
        <v>报警</v>
      </c>
      <c r="K636" s="3" t="str">
        <f t="shared" si="59"/>
        <v>开始</v>
      </c>
      <c r="L636" t="str">
        <f t="shared" si="64"/>
        <v/>
      </c>
      <c r="M636" s="5">
        <f t="shared" si="65"/>
        <v>0.1333333330694586</v>
      </c>
      <c r="N636" s="3">
        <f t="shared" si="66"/>
        <v>6</v>
      </c>
    </row>
    <row r="637" spans="1:14">
      <c r="A637" s="3">
        <v>98058172</v>
      </c>
      <c r="B637" s="3" t="s">
        <v>8</v>
      </c>
      <c r="C637" s="3" t="s">
        <v>9</v>
      </c>
      <c r="D637" s="3">
        <v>1.3320114718466499E+17</v>
      </c>
      <c r="E637" s="4">
        <v>44963.32775462963</v>
      </c>
      <c r="F637" s="3" t="s">
        <v>10</v>
      </c>
      <c r="G637" s="3">
        <v>1</v>
      </c>
      <c r="H637" s="3" t="s">
        <v>15</v>
      </c>
      <c r="I637" s="4">
        <v>44963.32775462963</v>
      </c>
      <c r="J637" s="3" t="str">
        <f t="shared" si="60"/>
        <v>运行</v>
      </c>
      <c r="K637" s="3" t="str">
        <f t="shared" ref="K637:K700" si="67">IF(AND(J636="运行",J637&lt;&gt;"运行"),"开始","")</f>
        <v/>
      </c>
      <c r="L637" t="str">
        <f t="shared" si="64"/>
        <v>结束</v>
      </c>
      <c r="M637" s="5">
        <f t="shared" si="65"/>
        <v>0</v>
      </c>
      <c r="N637" s="3">
        <f t="shared" si="66"/>
        <v>6</v>
      </c>
    </row>
    <row r="638" spans="1:14">
      <c r="A638" s="3">
        <v>98058387</v>
      </c>
      <c r="B638" s="3" t="s">
        <v>8</v>
      </c>
      <c r="C638" s="3" t="s">
        <v>9</v>
      </c>
      <c r="D638" s="3">
        <v>1.3320114808856899E+17</v>
      </c>
      <c r="E638" s="4">
        <v>44963.328796296293</v>
      </c>
      <c r="F638" s="3" t="s">
        <v>10</v>
      </c>
      <c r="G638" s="3">
        <v>80010922001</v>
      </c>
      <c r="H638" s="3" t="s">
        <v>20</v>
      </c>
      <c r="I638" s="4">
        <v>44963.328796296293</v>
      </c>
      <c r="J638" s="3" t="str">
        <f t="shared" si="60"/>
        <v>报警</v>
      </c>
      <c r="K638" s="3" t="str">
        <f t="shared" si="67"/>
        <v>开始</v>
      </c>
      <c r="L638" t="str">
        <f t="shared" si="64"/>
        <v/>
      </c>
      <c r="M638" s="5">
        <f t="shared" si="65"/>
        <v>0.30000000726431608</v>
      </c>
      <c r="N638" s="3">
        <f t="shared" si="66"/>
        <v>6</v>
      </c>
    </row>
    <row r="639" spans="1:14">
      <c r="A639" s="3">
        <v>98058450</v>
      </c>
      <c r="B639" s="3" t="s">
        <v>8</v>
      </c>
      <c r="C639" s="3" t="s">
        <v>9</v>
      </c>
      <c r="D639" s="3">
        <v>1.3320114826209101E+17</v>
      </c>
      <c r="E639" s="4">
        <v>44963.329004629632</v>
      </c>
      <c r="F639" s="3" t="s">
        <v>10</v>
      </c>
      <c r="G639" s="3">
        <v>1</v>
      </c>
      <c r="H639" s="3" t="s">
        <v>15</v>
      </c>
      <c r="I639" s="4">
        <v>44963.329004629632</v>
      </c>
      <c r="J639" s="3" t="str">
        <f t="shared" si="60"/>
        <v>运行</v>
      </c>
      <c r="K639" s="3" t="str">
        <f t="shared" si="67"/>
        <v/>
      </c>
      <c r="L639" t="str">
        <f t="shared" si="64"/>
        <v>结束</v>
      </c>
      <c r="M639" s="5">
        <f t="shared" si="65"/>
        <v>0</v>
      </c>
      <c r="N639" s="3">
        <f t="shared" si="66"/>
        <v>6</v>
      </c>
    </row>
    <row r="640" spans="1:14">
      <c r="A640" s="3">
        <v>98059088</v>
      </c>
      <c r="B640" s="3" t="s">
        <v>8</v>
      </c>
      <c r="C640" s="3" t="s">
        <v>9</v>
      </c>
      <c r="D640" s="3">
        <v>1.33201150234086E+17</v>
      </c>
      <c r="E640" s="4">
        <v>44963.331284722219</v>
      </c>
      <c r="F640" s="3" t="s">
        <v>10</v>
      </c>
      <c r="G640" s="3">
        <v>60070922002</v>
      </c>
      <c r="H640" s="3" t="s">
        <v>11</v>
      </c>
      <c r="I640" s="4">
        <v>44963.331284722219</v>
      </c>
      <c r="J640" s="3" t="str">
        <f t="shared" si="60"/>
        <v>报警</v>
      </c>
      <c r="K640" s="3" t="str">
        <f t="shared" si="67"/>
        <v>开始</v>
      </c>
      <c r="L640" t="str">
        <f t="shared" si="64"/>
        <v/>
      </c>
      <c r="M640" s="5">
        <f t="shared" si="65"/>
        <v>0.11666667298413813</v>
      </c>
      <c r="N640" s="3">
        <f t="shared" si="66"/>
        <v>6</v>
      </c>
    </row>
    <row r="641" spans="1:14">
      <c r="A641" s="3">
        <v>98059106</v>
      </c>
      <c r="B641" s="3" t="s">
        <v>8</v>
      </c>
      <c r="C641" s="3" t="s">
        <v>9</v>
      </c>
      <c r="D641" s="3">
        <v>1.3320115030465901E+17</v>
      </c>
      <c r="E641" s="4">
        <v>44963.331365740742</v>
      </c>
      <c r="F641" s="3" t="s">
        <v>10</v>
      </c>
      <c r="G641" s="3">
        <v>1</v>
      </c>
      <c r="H641" s="3" t="s">
        <v>15</v>
      </c>
      <c r="I641" s="4">
        <v>44963.331365740742</v>
      </c>
      <c r="J641" s="3" t="str">
        <f t="shared" si="60"/>
        <v>运行</v>
      </c>
      <c r="K641" s="3" t="str">
        <f t="shared" si="67"/>
        <v/>
      </c>
      <c r="L641" t="str">
        <f t="shared" si="64"/>
        <v>结束</v>
      </c>
      <c r="M641" s="5">
        <f t="shared" si="65"/>
        <v>0</v>
      </c>
      <c r="N641" s="3">
        <f t="shared" si="66"/>
        <v>6</v>
      </c>
    </row>
    <row r="642" spans="1:14">
      <c r="A642" s="3">
        <v>98059313</v>
      </c>
      <c r="B642" s="3" t="s">
        <v>8</v>
      </c>
      <c r="C642" s="3" t="s">
        <v>9</v>
      </c>
      <c r="D642" s="3">
        <v>1.3320115103178899E+17</v>
      </c>
      <c r="E642" s="4">
        <v>44963.33221064815</v>
      </c>
      <c r="F642" s="3" t="s">
        <v>10</v>
      </c>
      <c r="G642" s="3">
        <v>80010922001</v>
      </c>
      <c r="H642" s="3" t="s">
        <v>20</v>
      </c>
      <c r="I642" s="4">
        <v>44963.33221064815</v>
      </c>
      <c r="J642" s="3" t="str">
        <f t="shared" si="60"/>
        <v>报警</v>
      </c>
      <c r="K642" s="3" t="str">
        <f t="shared" si="67"/>
        <v>开始</v>
      </c>
      <c r="L642" t="str">
        <f t="shared" si="64"/>
        <v/>
      </c>
      <c r="M642" s="5">
        <f t="shared" si="65"/>
        <v>0.38333332864567637</v>
      </c>
      <c r="N642" s="3">
        <f t="shared" si="66"/>
        <v>6</v>
      </c>
    </row>
    <row r="643" spans="1:14">
      <c r="A643" s="3">
        <v>98059415</v>
      </c>
      <c r="B643" s="3" t="s">
        <v>8</v>
      </c>
      <c r="C643" s="3" t="s">
        <v>9</v>
      </c>
      <c r="D643" s="3">
        <v>1.33201151267776E+17</v>
      </c>
      <c r="E643" s="4">
        <v>44963.332476851851</v>
      </c>
      <c r="F643" s="3" t="s">
        <v>10</v>
      </c>
      <c r="G643" s="3">
        <v>1</v>
      </c>
      <c r="H643" s="3" t="s">
        <v>15</v>
      </c>
      <c r="I643" s="4">
        <v>44963.332476851851</v>
      </c>
      <c r="J643" s="3" t="str">
        <f t="shared" si="60"/>
        <v>运行</v>
      </c>
      <c r="K643" s="3" t="str">
        <f t="shared" si="67"/>
        <v/>
      </c>
      <c r="L643" t="str">
        <f t="shared" si="64"/>
        <v>结束</v>
      </c>
      <c r="M643" s="5">
        <f t="shared" si="65"/>
        <v>0</v>
      </c>
      <c r="N643" s="3">
        <f t="shared" si="66"/>
        <v>6</v>
      </c>
    </row>
    <row r="644" spans="1:14">
      <c r="A644" s="3">
        <v>98060123</v>
      </c>
      <c r="B644" s="3" t="s">
        <v>8</v>
      </c>
      <c r="C644" s="3" t="s">
        <v>9</v>
      </c>
      <c r="D644" s="3">
        <v>1.3320115368205E+17</v>
      </c>
      <c r="E644" s="4">
        <v>44963.335277777776</v>
      </c>
      <c r="F644" s="3" t="s">
        <v>10</v>
      </c>
      <c r="G644" s="3">
        <v>80010922001</v>
      </c>
      <c r="H644" s="3" t="s">
        <v>20</v>
      </c>
      <c r="I644" s="4">
        <v>44963.335277777776</v>
      </c>
      <c r="J644" s="3" t="str">
        <f t="shared" si="60"/>
        <v>报警</v>
      </c>
      <c r="K644" s="3" t="str">
        <f t="shared" si="67"/>
        <v>开始</v>
      </c>
      <c r="L644" t="str">
        <f t="shared" si="64"/>
        <v/>
      </c>
      <c r="M644" s="5">
        <f t="shared" si="65"/>
        <v>0.26666666613891721</v>
      </c>
      <c r="N644" s="3">
        <f t="shared" si="66"/>
        <v>6</v>
      </c>
    </row>
    <row r="645" spans="1:14">
      <c r="A645" s="3">
        <v>98060211</v>
      </c>
      <c r="B645" s="3" t="s">
        <v>8</v>
      </c>
      <c r="C645" s="3" t="s">
        <v>9</v>
      </c>
      <c r="D645" s="3">
        <v>1.3320115384872899E+17</v>
      </c>
      <c r="E645" s="4">
        <v>44963.335462962961</v>
      </c>
      <c r="F645" s="3" t="s">
        <v>10</v>
      </c>
      <c r="G645" s="3">
        <v>1</v>
      </c>
      <c r="H645" s="3" t="s">
        <v>15</v>
      </c>
      <c r="I645" s="4">
        <v>44963.335462962961</v>
      </c>
      <c r="J645" s="3" t="str">
        <f t="shared" si="60"/>
        <v>运行</v>
      </c>
      <c r="K645" s="3" t="str">
        <f t="shared" si="67"/>
        <v/>
      </c>
      <c r="L645" t="str">
        <f t="shared" si="64"/>
        <v>结束</v>
      </c>
      <c r="M645" s="5">
        <f t="shared" si="65"/>
        <v>0</v>
      </c>
      <c r="N645" s="3">
        <f t="shared" si="66"/>
        <v>6</v>
      </c>
    </row>
    <row r="646" spans="1:14">
      <c r="A646" s="3">
        <v>98061534</v>
      </c>
      <c r="B646" s="3" t="s">
        <v>8</v>
      </c>
      <c r="C646" s="3" t="s">
        <v>9</v>
      </c>
      <c r="D646" s="3">
        <v>1.3320115985101501E+17</v>
      </c>
      <c r="E646" s="4">
        <v>44963.342418981483</v>
      </c>
      <c r="F646" s="3" t="s">
        <v>10</v>
      </c>
      <c r="G646" s="3">
        <v>60070922002</v>
      </c>
      <c r="H646" s="3" t="s">
        <v>11</v>
      </c>
      <c r="I646" s="4">
        <v>44963.342418981483</v>
      </c>
      <c r="J646" s="3" t="str">
        <f t="shared" si="60"/>
        <v>报警</v>
      </c>
      <c r="K646" s="3" t="str">
        <f t="shared" si="67"/>
        <v>开始</v>
      </c>
      <c r="L646" t="str">
        <f t="shared" si="64"/>
        <v/>
      </c>
      <c r="M646" s="5">
        <f t="shared" si="65"/>
        <v>0.10000000242143869</v>
      </c>
      <c r="N646" s="3">
        <f t="shared" si="66"/>
        <v>6</v>
      </c>
    </row>
    <row r="647" spans="1:14">
      <c r="A647" s="3">
        <v>98061544</v>
      </c>
      <c r="B647" s="3" t="s">
        <v>8</v>
      </c>
      <c r="C647" s="3" t="s">
        <v>9</v>
      </c>
      <c r="D647" s="3">
        <v>1.3320115991478701E+17</v>
      </c>
      <c r="E647" s="4">
        <v>44963.342488425929</v>
      </c>
      <c r="F647" s="3" t="s">
        <v>10</v>
      </c>
      <c r="G647" s="3">
        <v>1</v>
      </c>
      <c r="H647" s="3" t="s">
        <v>15</v>
      </c>
      <c r="I647" s="4">
        <v>44963.342488425929</v>
      </c>
      <c r="J647" s="3" t="str">
        <f t="shared" si="60"/>
        <v>运行</v>
      </c>
      <c r="K647" s="3" t="str">
        <f t="shared" si="67"/>
        <v/>
      </c>
      <c r="L647" t="str">
        <f t="shared" si="64"/>
        <v>结束</v>
      </c>
      <c r="M647" s="5">
        <f t="shared" si="65"/>
        <v>0</v>
      </c>
      <c r="N647" s="3">
        <f t="shared" si="66"/>
        <v>6</v>
      </c>
    </row>
    <row r="648" spans="1:14">
      <c r="A648" s="3">
        <v>98061572</v>
      </c>
      <c r="B648" s="3" t="s">
        <v>8</v>
      </c>
      <c r="C648" s="3" t="s">
        <v>9</v>
      </c>
      <c r="D648" s="3">
        <v>1.33201160063264E+17</v>
      </c>
      <c r="E648" s="4">
        <v>44963.342662037037</v>
      </c>
      <c r="F648" s="3" t="s">
        <v>10</v>
      </c>
      <c r="G648" s="3">
        <v>60070922002</v>
      </c>
      <c r="H648" s="3" t="s">
        <v>11</v>
      </c>
      <c r="I648" s="4">
        <v>44963.342662037037</v>
      </c>
      <c r="J648" s="3" t="str">
        <f t="shared" si="60"/>
        <v>报警</v>
      </c>
      <c r="K648" s="3" t="str">
        <f t="shared" si="67"/>
        <v>开始</v>
      </c>
      <c r="L648" t="str">
        <f t="shared" si="64"/>
        <v/>
      </c>
      <c r="M648" s="5">
        <f t="shared" si="65"/>
        <v>0.19999999436549842</v>
      </c>
      <c r="N648" s="3">
        <f t="shared" si="66"/>
        <v>6</v>
      </c>
    </row>
    <row r="649" spans="1:14">
      <c r="A649" s="3">
        <v>98061595</v>
      </c>
      <c r="B649" s="3" t="s">
        <v>8</v>
      </c>
      <c r="C649" s="3" t="s">
        <v>9</v>
      </c>
      <c r="D649" s="3">
        <v>1.3320116018013501E+17</v>
      </c>
      <c r="E649" s="4">
        <v>44963.342800925922</v>
      </c>
      <c r="F649" s="3" t="s">
        <v>10</v>
      </c>
      <c r="G649" s="3">
        <v>1</v>
      </c>
      <c r="H649" s="3" t="s">
        <v>15</v>
      </c>
      <c r="I649" s="4">
        <v>44963.342800925922</v>
      </c>
      <c r="J649" s="3" t="str">
        <f t="shared" si="60"/>
        <v>运行</v>
      </c>
      <c r="K649" s="3" t="str">
        <f t="shared" si="67"/>
        <v/>
      </c>
      <c r="L649" t="str">
        <f t="shared" si="64"/>
        <v>结束</v>
      </c>
      <c r="M649" s="5">
        <f t="shared" si="65"/>
        <v>0</v>
      </c>
      <c r="N649" s="3">
        <f t="shared" si="66"/>
        <v>6</v>
      </c>
    </row>
    <row r="650" spans="1:14">
      <c r="A650" s="3">
        <v>98061638</v>
      </c>
      <c r="B650" s="3" t="s">
        <v>8</v>
      </c>
      <c r="C650" s="3" t="s">
        <v>9</v>
      </c>
      <c r="D650" s="3">
        <v>1.33201160364188E+17</v>
      </c>
      <c r="E650" s="4">
        <v>44963.343009259261</v>
      </c>
      <c r="F650" s="3" t="s">
        <v>10</v>
      </c>
      <c r="G650" s="3">
        <v>60070922002</v>
      </c>
      <c r="H650" s="3" t="s">
        <v>11</v>
      </c>
      <c r="I650" s="4">
        <v>44963.343009259261</v>
      </c>
      <c r="J650" s="3" t="str">
        <f t="shared" si="60"/>
        <v>报警</v>
      </c>
      <c r="K650" s="3" t="str">
        <f t="shared" si="67"/>
        <v>开始</v>
      </c>
      <c r="L650" t="str">
        <f t="shared" si="64"/>
        <v/>
      </c>
      <c r="M650" s="5">
        <f t="shared" si="65"/>
        <v>0.34999999799765646</v>
      </c>
      <c r="N650" s="3">
        <f t="shared" si="66"/>
        <v>6</v>
      </c>
    </row>
    <row r="651" spans="1:14">
      <c r="A651" s="3">
        <v>98061679</v>
      </c>
      <c r="B651" s="3" t="s">
        <v>8</v>
      </c>
      <c r="C651" s="3" t="s">
        <v>9</v>
      </c>
      <c r="D651" s="3">
        <v>1.3320116057016301E+17</v>
      </c>
      <c r="E651" s="4">
        <v>44963.343252314815</v>
      </c>
      <c r="F651" s="3" t="s">
        <v>10</v>
      </c>
      <c r="G651" s="3">
        <v>1</v>
      </c>
      <c r="H651" s="3" t="s">
        <v>15</v>
      </c>
      <c r="I651" s="4">
        <v>44963.343252314815</v>
      </c>
      <c r="J651" s="3" t="str">
        <f t="shared" si="60"/>
        <v>运行</v>
      </c>
      <c r="K651" s="3" t="str">
        <f t="shared" si="67"/>
        <v/>
      </c>
      <c r="L651" t="str">
        <f t="shared" si="64"/>
        <v>结束</v>
      </c>
      <c r="M651" s="5">
        <f t="shared" si="65"/>
        <v>0</v>
      </c>
      <c r="N651" s="3">
        <f t="shared" si="66"/>
        <v>6</v>
      </c>
    </row>
    <row r="652" spans="1:14">
      <c r="A652" s="3">
        <v>98062809</v>
      </c>
      <c r="B652" s="3" t="s">
        <v>8</v>
      </c>
      <c r="C652" s="3" t="s">
        <v>9</v>
      </c>
      <c r="D652" s="3">
        <v>1.3320116455860301E+17</v>
      </c>
      <c r="E652" s="4">
        <v>44963.347858796296</v>
      </c>
      <c r="F652" s="3" t="s">
        <v>10</v>
      </c>
      <c r="G652" s="3">
        <v>60070922002</v>
      </c>
      <c r="H652" s="3" t="s">
        <v>11</v>
      </c>
      <c r="I652" s="4">
        <v>44963.347858796296</v>
      </c>
      <c r="J652" s="3" t="str">
        <f t="shared" si="60"/>
        <v>报警</v>
      </c>
      <c r="K652" s="3" t="str">
        <f t="shared" si="67"/>
        <v>开始</v>
      </c>
      <c r="L652" t="str">
        <f t="shared" si="64"/>
        <v/>
      </c>
      <c r="M652" s="5">
        <f t="shared" si="65"/>
        <v>1.333333330694586</v>
      </c>
      <c r="N652" s="3">
        <f t="shared" si="66"/>
        <v>6</v>
      </c>
    </row>
    <row r="653" spans="1:14">
      <c r="A653" s="3">
        <v>98063037</v>
      </c>
      <c r="B653" s="3" t="s">
        <v>8</v>
      </c>
      <c r="C653" s="3" t="s">
        <v>9</v>
      </c>
      <c r="D653" s="3">
        <v>1.3320116535152499E+17</v>
      </c>
      <c r="E653" s="4">
        <v>44963.34878472222</v>
      </c>
      <c r="F653" s="3" t="s">
        <v>10</v>
      </c>
      <c r="G653" s="3">
        <v>1</v>
      </c>
      <c r="H653" s="3" t="s">
        <v>15</v>
      </c>
      <c r="I653" s="4">
        <v>44963.34878472222</v>
      </c>
      <c r="J653" s="3" t="str">
        <f t="shared" si="60"/>
        <v>运行</v>
      </c>
      <c r="K653" s="3" t="str">
        <f t="shared" si="67"/>
        <v/>
      </c>
      <c r="L653" t="str">
        <f t="shared" si="64"/>
        <v>结束</v>
      </c>
      <c r="M653" s="5">
        <f t="shared" si="65"/>
        <v>0</v>
      </c>
      <c r="N653" s="3">
        <f t="shared" si="66"/>
        <v>6</v>
      </c>
    </row>
    <row r="654" spans="1:14">
      <c r="A654" s="3">
        <v>98063147</v>
      </c>
      <c r="B654" s="3" t="s">
        <v>8</v>
      </c>
      <c r="C654" s="3" t="s">
        <v>9</v>
      </c>
      <c r="D654" s="3">
        <v>1.3320116569347E+17</v>
      </c>
      <c r="E654" s="4">
        <v>44963.349178240744</v>
      </c>
      <c r="F654" s="3" t="s">
        <v>10</v>
      </c>
      <c r="G654" s="3">
        <v>80010922001</v>
      </c>
      <c r="H654" s="3" t="s">
        <v>20</v>
      </c>
      <c r="I654" s="4">
        <v>44963.349178240744</v>
      </c>
      <c r="J654" s="3" t="str">
        <f t="shared" si="60"/>
        <v>报警</v>
      </c>
      <c r="K654" s="3" t="str">
        <f t="shared" si="67"/>
        <v>开始</v>
      </c>
      <c r="L654" t="str">
        <f t="shared" si="64"/>
        <v/>
      </c>
      <c r="M654" s="5">
        <f t="shared" si="65"/>
        <v>0.33333332743495703</v>
      </c>
      <c r="N654" s="3">
        <f t="shared" si="66"/>
        <v>6</v>
      </c>
    </row>
    <row r="655" spans="1:14">
      <c r="A655" s="3">
        <v>98063233</v>
      </c>
      <c r="B655" s="3" t="s">
        <v>8</v>
      </c>
      <c r="C655" s="3" t="s">
        <v>9</v>
      </c>
      <c r="D655" s="3">
        <v>1.3320116589392899E+17</v>
      </c>
      <c r="E655" s="4">
        <v>44963.349409722221</v>
      </c>
      <c r="F655" s="3" t="s">
        <v>10</v>
      </c>
      <c r="G655" s="3">
        <v>1</v>
      </c>
      <c r="H655" s="3" t="s">
        <v>15</v>
      </c>
      <c r="I655" s="4">
        <v>44963.349409722221</v>
      </c>
      <c r="J655" s="3" t="str">
        <f t="shared" si="60"/>
        <v>运行</v>
      </c>
      <c r="K655" s="3" t="str">
        <f t="shared" si="67"/>
        <v/>
      </c>
      <c r="L655" t="str">
        <f t="shared" si="64"/>
        <v>结束</v>
      </c>
      <c r="M655" s="5">
        <f t="shared" si="65"/>
        <v>0</v>
      </c>
      <c r="N655" s="3">
        <f t="shared" si="66"/>
        <v>6</v>
      </c>
    </row>
    <row r="656" spans="1:14">
      <c r="A656" s="3">
        <v>98063913</v>
      </c>
      <c r="B656" s="3" t="s">
        <v>8</v>
      </c>
      <c r="C656" s="3" t="s">
        <v>9</v>
      </c>
      <c r="D656" s="3">
        <v>1.3320116879913901E+17</v>
      </c>
      <c r="E656" s="4">
        <v>44963.352766203701</v>
      </c>
      <c r="F656" s="3" t="s">
        <v>10</v>
      </c>
      <c r="G656" s="3">
        <v>60070922002</v>
      </c>
      <c r="H656" s="3" t="s">
        <v>11</v>
      </c>
      <c r="I656" s="4">
        <v>44963.352766203701</v>
      </c>
      <c r="J656" s="3" t="str">
        <f t="shared" si="60"/>
        <v>报警</v>
      </c>
      <c r="K656" s="3" t="str">
        <f t="shared" si="67"/>
        <v>开始</v>
      </c>
      <c r="L656" t="str">
        <f t="shared" si="64"/>
        <v/>
      </c>
      <c r="M656" s="5">
        <f t="shared" si="65"/>
        <v>0.1333333330694586</v>
      </c>
      <c r="N656" s="3">
        <f t="shared" si="66"/>
        <v>6</v>
      </c>
    </row>
    <row r="657" spans="1:14">
      <c r="A657" s="3">
        <v>98063930</v>
      </c>
      <c r="B657" s="3" t="s">
        <v>8</v>
      </c>
      <c r="C657" s="3" t="s">
        <v>9</v>
      </c>
      <c r="D657" s="3">
        <v>1.3320116887020099E+17</v>
      </c>
      <c r="E657" s="4">
        <v>44963.352858796294</v>
      </c>
      <c r="F657" s="3" t="s">
        <v>10</v>
      </c>
      <c r="G657" s="3">
        <v>1</v>
      </c>
      <c r="H657" s="3" t="s">
        <v>15</v>
      </c>
      <c r="I657" s="4">
        <v>44963.352858796294</v>
      </c>
      <c r="J657" s="3" t="str">
        <f t="shared" si="60"/>
        <v>运行</v>
      </c>
      <c r="K657" s="3" t="str">
        <f t="shared" si="67"/>
        <v/>
      </c>
      <c r="L657" t="str">
        <f t="shared" si="64"/>
        <v>结束</v>
      </c>
      <c r="M657" s="5">
        <f t="shared" si="65"/>
        <v>0</v>
      </c>
      <c r="N657" s="3">
        <f t="shared" si="66"/>
        <v>6</v>
      </c>
    </row>
    <row r="658" spans="1:14">
      <c r="A658" s="3">
        <v>98064294</v>
      </c>
      <c r="B658" s="3" t="s">
        <v>8</v>
      </c>
      <c r="C658" s="3" t="s">
        <v>9</v>
      </c>
      <c r="D658" s="3">
        <v>1.3320117038331501E+17</v>
      </c>
      <c r="E658" s="4">
        <v>44963.35460648148</v>
      </c>
      <c r="F658" s="3" t="s">
        <v>10</v>
      </c>
      <c r="G658" s="3">
        <v>60070922002</v>
      </c>
      <c r="H658" s="3" t="s">
        <v>11</v>
      </c>
      <c r="I658" s="4">
        <v>44963.35460648148</v>
      </c>
      <c r="J658" s="3" t="str">
        <f t="shared" si="60"/>
        <v>报警</v>
      </c>
      <c r="K658" s="3" t="str">
        <f t="shared" si="67"/>
        <v>开始</v>
      </c>
      <c r="L658" t="str">
        <f t="shared" si="64"/>
        <v/>
      </c>
      <c r="M658" s="5">
        <f t="shared" si="65"/>
        <v>0.11666667298413813</v>
      </c>
      <c r="N658" s="3">
        <f t="shared" si="66"/>
        <v>6</v>
      </c>
    </row>
    <row r="659" spans="1:14">
      <c r="A659" s="3">
        <v>98064339</v>
      </c>
      <c r="B659" s="3" t="s">
        <v>8</v>
      </c>
      <c r="C659" s="3" t="s">
        <v>9</v>
      </c>
      <c r="D659" s="3">
        <v>1.3320117045360899E+17</v>
      </c>
      <c r="E659" s="4">
        <v>44963.354687500003</v>
      </c>
      <c r="F659" s="3" t="s">
        <v>10</v>
      </c>
      <c r="G659" s="3">
        <v>1</v>
      </c>
      <c r="H659" s="3" t="s">
        <v>15</v>
      </c>
      <c r="I659" s="4">
        <v>44963.354687500003</v>
      </c>
      <c r="J659" s="3" t="str">
        <f t="shared" ref="J659:J691" si="68">RIGHT(H659,2)</f>
        <v>运行</v>
      </c>
      <c r="K659" s="3" t="str">
        <f t="shared" si="67"/>
        <v/>
      </c>
      <c r="L659" t="str">
        <f t="shared" si="64"/>
        <v>结束</v>
      </c>
      <c r="M659" s="5">
        <f t="shared" si="65"/>
        <v>0</v>
      </c>
      <c r="N659" s="3">
        <f t="shared" si="66"/>
        <v>6</v>
      </c>
    </row>
    <row r="660" spans="1:14">
      <c r="A660" s="3">
        <v>98064464</v>
      </c>
      <c r="B660" s="3" t="s">
        <v>8</v>
      </c>
      <c r="C660" s="3" t="s">
        <v>9</v>
      </c>
      <c r="D660" s="3">
        <v>1.3320117078494099E+17</v>
      </c>
      <c r="E660" s="4">
        <v>44963.355069444442</v>
      </c>
      <c r="F660" s="3" t="s">
        <v>10</v>
      </c>
      <c r="G660" s="3">
        <v>60070922002</v>
      </c>
      <c r="H660" s="3" t="s">
        <v>11</v>
      </c>
      <c r="I660" s="4">
        <v>44963.355069444442</v>
      </c>
      <c r="J660" s="3" t="str">
        <f t="shared" si="68"/>
        <v>报警</v>
      </c>
      <c r="K660" s="3" t="str">
        <f t="shared" si="67"/>
        <v>开始</v>
      </c>
      <c r="L660" t="str">
        <f t="shared" si="64"/>
        <v/>
      </c>
      <c r="M660" s="5">
        <f t="shared" si="65"/>
        <v>0.31666666734963655</v>
      </c>
      <c r="N660" s="3">
        <f t="shared" si="66"/>
        <v>6</v>
      </c>
    </row>
    <row r="661" spans="1:14">
      <c r="A661" s="3">
        <v>98064538</v>
      </c>
      <c r="B661" s="3" t="s">
        <v>8</v>
      </c>
      <c r="C661" s="3" t="s">
        <v>9</v>
      </c>
      <c r="D661" s="3">
        <v>1.3320117097173699E+17</v>
      </c>
      <c r="E661" s="4">
        <v>44963.35528935185</v>
      </c>
      <c r="F661" s="3" t="s">
        <v>10</v>
      </c>
      <c r="G661" s="3">
        <v>1</v>
      </c>
      <c r="H661" s="3" t="s">
        <v>15</v>
      </c>
      <c r="I661" s="4">
        <v>44963.35528935185</v>
      </c>
      <c r="J661" s="3" t="str">
        <f t="shared" si="68"/>
        <v>运行</v>
      </c>
      <c r="K661" s="3" t="str">
        <f t="shared" si="67"/>
        <v/>
      </c>
      <c r="L661" t="str">
        <f t="shared" si="64"/>
        <v>结束</v>
      </c>
      <c r="M661" s="5">
        <f t="shared" si="65"/>
        <v>0</v>
      </c>
      <c r="N661" s="3">
        <f t="shared" si="66"/>
        <v>6</v>
      </c>
    </row>
    <row r="662" spans="1:14">
      <c r="A662" s="3">
        <v>98065999</v>
      </c>
      <c r="B662" s="3" t="s">
        <v>8</v>
      </c>
      <c r="C662" s="3" t="s">
        <v>9</v>
      </c>
      <c r="D662" s="3">
        <v>1.33201176589404E+17</v>
      </c>
      <c r="E662" s="4">
        <v>44963.36178240741</v>
      </c>
      <c r="F662" s="3" t="s">
        <v>10</v>
      </c>
      <c r="G662" s="3">
        <v>60070922002</v>
      </c>
      <c r="H662" s="3" t="s">
        <v>11</v>
      </c>
      <c r="I662" s="4">
        <v>44963.36178240741</v>
      </c>
      <c r="J662" s="3" t="str">
        <f t="shared" si="68"/>
        <v>报警</v>
      </c>
      <c r="K662" s="3" t="str">
        <f t="shared" si="67"/>
        <v>开始</v>
      </c>
      <c r="L662" t="str">
        <f t="shared" si="64"/>
        <v/>
      </c>
      <c r="M662" s="5">
        <f t="shared" si="65"/>
        <v>0.24999999557621777</v>
      </c>
      <c r="N662" s="3">
        <f t="shared" si="66"/>
        <v>6</v>
      </c>
    </row>
    <row r="663" spans="1:14">
      <c r="A663" s="3">
        <v>98066032</v>
      </c>
      <c r="B663" s="3" t="s">
        <v>8</v>
      </c>
      <c r="C663" s="3" t="s">
        <v>9</v>
      </c>
      <c r="D663" s="3">
        <v>1.3320117673624499E+17</v>
      </c>
      <c r="E663" s="4">
        <v>44963.361956018518</v>
      </c>
      <c r="F663" s="3" t="s">
        <v>10</v>
      </c>
      <c r="G663" s="3">
        <v>1</v>
      </c>
      <c r="H663" s="3" t="s">
        <v>15</v>
      </c>
      <c r="I663" s="4">
        <v>44963.361956018518</v>
      </c>
      <c r="J663" s="3" t="str">
        <f t="shared" si="68"/>
        <v>运行</v>
      </c>
      <c r="K663" s="3" t="str">
        <f t="shared" si="67"/>
        <v/>
      </c>
      <c r="L663" t="str">
        <f t="shared" si="64"/>
        <v>结束</v>
      </c>
      <c r="M663" s="5">
        <f t="shared" si="65"/>
        <v>0</v>
      </c>
      <c r="N663" s="3">
        <f t="shared" si="66"/>
        <v>6</v>
      </c>
    </row>
    <row r="664" spans="1:14">
      <c r="A664" s="3">
        <v>98067483</v>
      </c>
      <c r="B664" s="3" t="s">
        <v>8</v>
      </c>
      <c r="C664" s="3" t="s">
        <v>9</v>
      </c>
      <c r="D664" s="3">
        <v>1.3320118214459699E+17</v>
      </c>
      <c r="E664" s="4">
        <v>44963.368217592593</v>
      </c>
      <c r="F664" s="3" t="s">
        <v>10</v>
      </c>
      <c r="G664" s="3">
        <v>80010922001</v>
      </c>
      <c r="H664" s="3" t="s">
        <v>20</v>
      </c>
      <c r="I664" s="4">
        <v>44963.368217592593</v>
      </c>
      <c r="J664" s="3" t="str">
        <f t="shared" si="68"/>
        <v>报警</v>
      </c>
      <c r="K664" s="3" t="str">
        <f t="shared" si="67"/>
        <v>开始</v>
      </c>
      <c r="L664" t="str">
        <f t="shared" si="64"/>
        <v/>
      </c>
      <c r="M664" s="5">
        <f t="shared" si="65"/>
        <v>0.18333333428017795</v>
      </c>
      <c r="N664" s="3">
        <f t="shared" si="66"/>
        <v>6</v>
      </c>
    </row>
    <row r="665" spans="1:14">
      <c r="A665" s="3">
        <v>98067516</v>
      </c>
      <c r="B665" s="3" t="s">
        <v>8</v>
      </c>
      <c r="C665" s="3" t="s">
        <v>9</v>
      </c>
      <c r="D665" s="3">
        <v>1.3320118225708899E+17</v>
      </c>
      <c r="E665" s="4">
        <v>44963.368344907409</v>
      </c>
      <c r="F665" s="3" t="s">
        <v>10</v>
      </c>
      <c r="G665" s="3">
        <v>1</v>
      </c>
      <c r="H665" s="3" t="s">
        <v>15</v>
      </c>
      <c r="I665" s="4">
        <v>44963.368344907409</v>
      </c>
      <c r="J665" s="3" t="str">
        <f t="shared" si="68"/>
        <v>运行</v>
      </c>
      <c r="K665" s="3" t="str">
        <f t="shared" si="67"/>
        <v/>
      </c>
      <c r="L665" t="str">
        <f t="shared" si="64"/>
        <v>结束</v>
      </c>
      <c r="M665" s="5">
        <f t="shared" si="65"/>
        <v>0</v>
      </c>
      <c r="N665" s="3">
        <f t="shared" si="66"/>
        <v>6</v>
      </c>
    </row>
    <row r="666" spans="1:14">
      <c r="A666" s="3">
        <v>98068019</v>
      </c>
      <c r="B666" s="3" t="s">
        <v>8</v>
      </c>
      <c r="C666" s="3" t="s">
        <v>9</v>
      </c>
      <c r="D666" s="3">
        <v>1.3320118438337901E+17</v>
      </c>
      <c r="E666" s="4">
        <v>44963.370810185188</v>
      </c>
      <c r="F666" s="3" t="s">
        <v>10</v>
      </c>
      <c r="G666" s="3">
        <v>80010922001</v>
      </c>
      <c r="H666" s="3" t="s">
        <v>20</v>
      </c>
      <c r="I666" s="4">
        <v>44963.370810185188</v>
      </c>
      <c r="J666" s="3" t="str">
        <f t="shared" si="68"/>
        <v>报警</v>
      </c>
      <c r="K666" s="3" t="str">
        <f t="shared" si="67"/>
        <v>开始</v>
      </c>
      <c r="L666" t="str">
        <f t="shared" si="64"/>
        <v/>
      </c>
      <c r="M666" s="5">
        <f t="shared" si="65"/>
        <v>0.28333332622423768</v>
      </c>
      <c r="N666" s="3">
        <f t="shared" si="66"/>
        <v>6</v>
      </c>
    </row>
    <row r="667" spans="1:14">
      <c r="A667" s="3">
        <v>98068092</v>
      </c>
      <c r="B667" s="3" t="s">
        <v>8</v>
      </c>
      <c r="C667" s="3" t="s">
        <v>9</v>
      </c>
      <c r="D667" s="3">
        <v>1.3320118455674899E+17</v>
      </c>
      <c r="E667" s="4">
        <v>44963.371006944442</v>
      </c>
      <c r="F667" s="3" t="s">
        <v>10</v>
      </c>
      <c r="G667" s="3">
        <v>1</v>
      </c>
      <c r="H667" s="3" t="s">
        <v>15</v>
      </c>
      <c r="I667" s="4">
        <v>44963.371006944442</v>
      </c>
      <c r="J667" s="3" t="str">
        <f t="shared" si="68"/>
        <v>运行</v>
      </c>
      <c r="K667" s="3" t="str">
        <f t="shared" si="67"/>
        <v/>
      </c>
      <c r="L667" t="str">
        <f t="shared" si="64"/>
        <v>结束</v>
      </c>
      <c r="M667" s="5">
        <f t="shared" si="65"/>
        <v>0</v>
      </c>
      <c r="N667" s="3">
        <f t="shared" si="66"/>
        <v>6</v>
      </c>
    </row>
    <row r="668" spans="1:14">
      <c r="A668" s="3">
        <v>98069165</v>
      </c>
      <c r="B668" s="3" t="s">
        <v>8</v>
      </c>
      <c r="C668" s="3" t="s">
        <v>9</v>
      </c>
      <c r="D668" s="3">
        <v>1.33201188842598E+17</v>
      </c>
      <c r="E668" s="4">
        <v>44963.375972222224</v>
      </c>
      <c r="F668" s="3" t="s">
        <v>10</v>
      </c>
      <c r="G668" s="3">
        <v>80010922001</v>
      </c>
      <c r="H668" s="3" t="s">
        <v>20</v>
      </c>
      <c r="I668" s="4">
        <v>44963.375972222224</v>
      </c>
      <c r="J668" s="3" t="str">
        <f t="shared" si="68"/>
        <v>报警</v>
      </c>
      <c r="K668" s="3" t="str">
        <f t="shared" si="67"/>
        <v>开始</v>
      </c>
      <c r="L668" t="str">
        <f t="shared" si="64"/>
        <v/>
      </c>
      <c r="M668" s="5">
        <f t="shared" si="65"/>
        <v>1.4166666625533253</v>
      </c>
      <c r="N668" s="3">
        <f t="shared" si="66"/>
        <v>6</v>
      </c>
    </row>
    <row r="669" spans="1:14">
      <c r="A669" s="3">
        <v>98069392</v>
      </c>
      <c r="B669" s="3" t="s">
        <v>8</v>
      </c>
      <c r="C669" s="3" t="s">
        <v>9</v>
      </c>
      <c r="D669" s="3">
        <v>1.33201189698916E+17</v>
      </c>
      <c r="E669" s="4">
        <v>44963.376956018517</v>
      </c>
      <c r="F669" s="3" t="s">
        <v>10</v>
      </c>
      <c r="G669" s="3">
        <v>1</v>
      </c>
      <c r="H669" s="3" t="s">
        <v>15</v>
      </c>
      <c r="I669" s="4">
        <v>44963.376956018517</v>
      </c>
      <c r="J669" s="3" t="str">
        <f t="shared" si="68"/>
        <v>运行</v>
      </c>
      <c r="K669" s="3" t="str">
        <f t="shared" si="67"/>
        <v/>
      </c>
      <c r="L669" t="str">
        <f t="shared" si="64"/>
        <v>结束</v>
      </c>
      <c r="M669" s="5">
        <f t="shared" si="65"/>
        <v>0</v>
      </c>
      <c r="N669" s="3">
        <f t="shared" si="66"/>
        <v>6</v>
      </c>
    </row>
    <row r="670" spans="1:14">
      <c r="A670" s="3">
        <v>98069426</v>
      </c>
      <c r="B670" s="3" t="s">
        <v>8</v>
      </c>
      <c r="C670" s="3" t="s">
        <v>9</v>
      </c>
      <c r="D670" s="3">
        <v>1.3320118988291699E+17</v>
      </c>
      <c r="E670" s="4">
        <v>44963.377175925925</v>
      </c>
      <c r="F670" s="3" t="s">
        <v>10</v>
      </c>
      <c r="G670" s="3">
        <v>80010922001</v>
      </c>
      <c r="H670" s="3" t="s">
        <v>20</v>
      </c>
      <c r="I670" s="4">
        <v>44963.377175925925</v>
      </c>
      <c r="J670" s="3" t="str">
        <f t="shared" si="68"/>
        <v>报警</v>
      </c>
      <c r="K670" s="3" t="str">
        <f t="shared" si="67"/>
        <v>开始</v>
      </c>
      <c r="L670" t="str">
        <f t="shared" si="64"/>
        <v/>
      </c>
      <c r="M670" s="5">
        <f t="shared" si="65"/>
        <v>0.21666666492819786</v>
      </c>
      <c r="N670" s="3">
        <f t="shared" si="66"/>
        <v>6</v>
      </c>
    </row>
    <row r="671" spans="1:14">
      <c r="A671" s="3">
        <v>98069478</v>
      </c>
      <c r="B671" s="3" t="s">
        <v>8</v>
      </c>
      <c r="C671" s="3" t="s">
        <v>9</v>
      </c>
      <c r="D671" s="3">
        <v>1.3320119001407901E+17</v>
      </c>
      <c r="E671" s="4">
        <v>44963.377326388887</v>
      </c>
      <c r="F671" s="3" t="s">
        <v>10</v>
      </c>
      <c r="G671" s="3">
        <v>1</v>
      </c>
      <c r="H671" s="3" t="s">
        <v>15</v>
      </c>
      <c r="I671" s="4">
        <v>44963.377326388887</v>
      </c>
      <c r="J671" s="3" t="str">
        <f t="shared" si="68"/>
        <v>运行</v>
      </c>
      <c r="K671" s="3" t="str">
        <f t="shared" si="67"/>
        <v/>
      </c>
      <c r="L671" t="str">
        <f t="shared" si="64"/>
        <v>结束</v>
      </c>
      <c r="M671" s="5">
        <f t="shared" si="65"/>
        <v>0</v>
      </c>
      <c r="N671" s="3">
        <f t="shared" si="66"/>
        <v>6</v>
      </c>
    </row>
    <row r="672" spans="1:14">
      <c r="A672" s="3">
        <v>98070210</v>
      </c>
      <c r="B672" s="3" t="s">
        <v>8</v>
      </c>
      <c r="C672" s="3" t="s">
        <v>9</v>
      </c>
      <c r="D672" s="3">
        <v>1.3320119358667501E+17</v>
      </c>
      <c r="E672" s="4">
        <v>44963.381458333337</v>
      </c>
      <c r="F672" s="3" t="s">
        <v>10</v>
      </c>
      <c r="G672" s="3">
        <v>80010922001</v>
      </c>
      <c r="H672" s="3" t="s">
        <v>20</v>
      </c>
      <c r="I672" s="4">
        <v>44963.381458333337</v>
      </c>
      <c r="J672" s="3" t="str">
        <f t="shared" si="68"/>
        <v>报警</v>
      </c>
      <c r="K672" s="3" t="str">
        <f t="shared" si="67"/>
        <v>开始</v>
      </c>
      <c r="L672" t="str">
        <f t="shared" si="64"/>
        <v/>
      </c>
      <c r="M672" s="5">
        <f t="shared" si="65"/>
        <v>0.33333332743495703</v>
      </c>
      <c r="N672" s="3">
        <f t="shared" si="66"/>
        <v>6</v>
      </c>
    </row>
    <row r="673" spans="1:14">
      <c r="A673" s="3">
        <v>98070255</v>
      </c>
      <c r="B673" s="3" t="s">
        <v>8</v>
      </c>
      <c r="C673" s="3" t="s">
        <v>9</v>
      </c>
      <c r="D673" s="3">
        <v>1.3320119378870899E+17</v>
      </c>
      <c r="E673" s="4">
        <v>44963.381689814814</v>
      </c>
      <c r="F673" s="3" t="s">
        <v>10</v>
      </c>
      <c r="G673" s="3">
        <v>1</v>
      </c>
      <c r="H673" s="3" t="s">
        <v>15</v>
      </c>
      <c r="I673" s="4">
        <v>44963.381689814814</v>
      </c>
      <c r="J673" s="3" t="str">
        <f t="shared" si="68"/>
        <v>运行</v>
      </c>
      <c r="K673" s="3" t="str">
        <f t="shared" si="67"/>
        <v/>
      </c>
      <c r="L673" t="str">
        <f t="shared" si="64"/>
        <v>结束</v>
      </c>
      <c r="M673" s="5">
        <f t="shared" si="65"/>
        <v>0</v>
      </c>
      <c r="N673" s="3">
        <f t="shared" si="66"/>
        <v>6</v>
      </c>
    </row>
    <row r="674" spans="1:14">
      <c r="A674" s="3">
        <v>98071108</v>
      </c>
      <c r="B674" s="3" t="s">
        <v>8</v>
      </c>
      <c r="C674" s="3" t="s">
        <v>9</v>
      </c>
      <c r="D674" s="3">
        <v>1.33201197518784E+17</v>
      </c>
      <c r="E674" s="4">
        <v>44963.386006944442</v>
      </c>
      <c r="F674" s="3" t="s">
        <v>10</v>
      </c>
      <c r="G674" s="3">
        <v>80010922001</v>
      </c>
      <c r="H674" s="3" t="s">
        <v>20</v>
      </c>
      <c r="I674" s="4">
        <v>44963.386006944442</v>
      </c>
      <c r="J674" s="3" t="str">
        <f t="shared" si="68"/>
        <v>报警</v>
      </c>
      <c r="K674" s="3" t="str">
        <f t="shared" si="67"/>
        <v>开始</v>
      </c>
      <c r="L674" t="str">
        <f t="shared" si="64"/>
        <v/>
      </c>
      <c r="M674" s="5">
        <f t="shared" si="65"/>
        <v>0.2333333354908973</v>
      </c>
      <c r="N674" s="3">
        <f t="shared" si="66"/>
        <v>6</v>
      </c>
    </row>
    <row r="675" spans="1:14">
      <c r="A675" s="3">
        <v>98071132</v>
      </c>
      <c r="B675" s="3" t="s">
        <v>8</v>
      </c>
      <c r="C675" s="3" t="s">
        <v>9</v>
      </c>
      <c r="D675" s="3">
        <v>1.33201197654394E+17</v>
      </c>
      <c r="E675" s="4">
        <v>44963.38616898148</v>
      </c>
      <c r="F675" s="3" t="s">
        <v>10</v>
      </c>
      <c r="G675" s="3">
        <v>1</v>
      </c>
      <c r="H675" s="3" t="s">
        <v>15</v>
      </c>
      <c r="I675" s="4">
        <v>44963.38616898148</v>
      </c>
      <c r="J675" s="3" t="str">
        <f t="shared" si="68"/>
        <v>运行</v>
      </c>
      <c r="K675" s="3" t="str">
        <f t="shared" si="67"/>
        <v/>
      </c>
      <c r="L675" t="str">
        <f t="shared" si="64"/>
        <v>结束</v>
      </c>
      <c r="M675" s="5">
        <f t="shared" si="65"/>
        <v>0</v>
      </c>
      <c r="N675" s="3">
        <f t="shared" si="66"/>
        <v>6</v>
      </c>
    </row>
    <row r="676" spans="1:14">
      <c r="A676" s="3">
        <v>98071726</v>
      </c>
      <c r="B676" s="3" t="s">
        <v>8</v>
      </c>
      <c r="C676" s="3" t="s">
        <v>9</v>
      </c>
      <c r="D676" s="3">
        <v>1.33201200440004E+17</v>
      </c>
      <c r="E676" s="4">
        <v>44963.389398148145</v>
      </c>
      <c r="F676" s="3" t="s">
        <v>10</v>
      </c>
      <c r="G676" s="3">
        <v>80010922001</v>
      </c>
      <c r="H676" s="3" t="s">
        <v>20</v>
      </c>
      <c r="I676" s="4">
        <v>44963.389398148145</v>
      </c>
      <c r="J676" s="3" t="str">
        <f t="shared" si="68"/>
        <v>报警</v>
      </c>
      <c r="K676" s="3" t="str">
        <f t="shared" si="67"/>
        <v>开始</v>
      </c>
      <c r="L676" t="str">
        <f t="shared" si="64"/>
        <v/>
      </c>
      <c r="M676" s="5">
        <f t="shared" si="65"/>
        <v>0.26666666613891721</v>
      </c>
      <c r="N676" s="3">
        <f t="shared" si="66"/>
        <v>6</v>
      </c>
    </row>
    <row r="677" spans="1:14">
      <c r="A677" s="3">
        <v>98071765</v>
      </c>
      <c r="B677" s="3" t="s">
        <v>8</v>
      </c>
      <c r="C677" s="3" t="s">
        <v>9</v>
      </c>
      <c r="D677" s="3">
        <v>1.33201200605344E+17</v>
      </c>
      <c r="E677" s="4">
        <v>44963.38958333333</v>
      </c>
      <c r="F677" s="3" t="s">
        <v>10</v>
      </c>
      <c r="G677" s="3">
        <v>1</v>
      </c>
      <c r="H677" s="3" t="s">
        <v>15</v>
      </c>
      <c r="I677" s="4">
        <v>44963.38958333333</v>
      </c>
      <c r="J677" s="3" t="str">
        <f t="shared" si="68"/>
        <v>运行</v>
      </c>
      <c r="K677" s="3" t="str">
        <f t="shared" si="67"/>
        <v/>
      </c>
      <c r="L677" t="str">
        <f t="shared" si="64"/>
        <v>结束</v>
      </c>
      <c r="M677" s="5">
        <f t="shared" si="65"/>
        <v>0</v>
      </c>
      <c r="N677" s="3">
        <f t="shared" si="66"/>
        <v>6</v>
      </c>
    </row>
    <row r="678" spans="1:14">
      <c r="A678" s="3">
        <v>98072687</v>
      </c>
      <c r="B678" s="3" t="s">
        <v>8</v>
      </c>
      <c r="C678" s="3" t="s">
        <v>9</v>
      </c>
      <c r="D678" s="3">
        <v>1.3320120405999501E+17</v>
      </c>
      <c r="E678" s="4">
        <v>44963.393587962964</v>
      </c>
      <c r="F678" s="3" t="s">
        <v>10</v>
      </c>
      <c r="G678" s="3">
        <v>80010922001</v>
      </c>
      <c r="H678" s="3" t="s">
        <v>20</v>
      </c>
      <c r="I678" s="4">
        <v>44963.393587962964</v>
      </c>
      <c r="J678" s="3" t="str">
        <f t="shared" si="68"/>
        <v>报警</v>
      </c>
      <c r="K678" s="3" t="str">
        <f t="shared" si="67"/>
        <v>开始</v>
      </c>
      <c r="L678" t="str">
        <f t="shared" si="64"/>
        <v/>
      </c>
      <c r="M678" s="5">
        <f t="shared" si="65"/>
        <v>0.2333333354908973</v>
      </c>
      <c r="N678" s="3">
        <f t="shared" si="66"/>
        <v>6</v>
      </c>
    </row>
    <row r="679" spans="1:14">
      <c r="A679" s="3">
        <v>98072721</v>
      </c>
      <c r="B679" s="3" t="s">
        <v>8</v>
      </c>
      <c r="C679" s="3" t="s">
        <v>9</v>
      </c>
      <c r="D679" s="3">
        <v>1.3320120420285501E+17</v>
      </c>
      <c r="E679" s="4">
        <v>44963.393750000003</v>
      </c>
      <c r="F679" s="3" t="s">
        <v>10</v>
      </c>
      <c r="G679" s="3">
        <v>1</v>
      </c>
      <c r="H679" s="3" t="s">
        <v>15</v>
      </c>
      <c r="I679" s="4">
        <v>44963.393750000003</v>
      </c>
      <c r="J679" s="3" t="str">
        <f t="shared" si="68"/>
        <v>运行</v>
      </c>
      <c r="K679" s="3" t="str">
        <f t="shared" si="67"/>
        <v/>
      </c>
      <c r="L679" t="str">
        <f t="shared" si="64"/>
        <v>结束</v>
      </c>
      <c r="M679" s="5">
        <f t="shared" si="65"/>
        <v>0</v>
      </c>
      <c r="N679" s="3">
        <f t="shared" si="66"/>
        <v>6</v>
      </c>
    </row>
    <row r="680" spans="1:14">
      <c r="A680" s="3">
        <v>98073408</v>
      </c>
      <c r="B680" s="3" t="s">
        <v>8</v>
      </c>
      <c r="C680" s="3" t="s">
        <v>9</v>
      </c>
      <c r="D680" s="3">
        <v>1.3320120664849501E+17</v>
      </c>
      <c r="E680" s="4">
        <v>44963.396574074075</v>
      </c>
      <c r="F680" s="3" t="s">
        <v>10</v>
      </c>
      <c r="G680" s="3">
        <v>80010922001</v>
      </c>
      <c r="H680" s="3" t="s">
        <v>20</v>
      </c>
      <c r="I680" s="4">
        <v>44963.396574074075</v>
      </c>
      <c r="J680" s="3" t="str">
        <f t="shared" si="68"/>
        <v>报警</v>
      </c>
      <c r="K680" s="3" t="str">
        <f t="shared" si="67"/>
        <v>开始</v>
      </c>
      <c r="L680" t="str">
        <f t="shared" si="64"/>
        <v/>
      </c>
      <c r="M680" s="5">
        <f t="shared" si="65"/>
        <v>1.5833333367481828</v>
      </c>
      <c r="N680" s="3">
        <f t="shared" si="66"/>
        <v>6</v>
      </c>
    </row>
    <row r="681" spans="1:14">
      <c r="A681" s="3">
        <v>98073630</v>
      </c>
      <c r="B681" s="3" t="s">
        <v>8</v>
      </c>
      <c r="C681" s="3" t="s">
        <v>9</v>
      </c>
      <c r="D681" s="3">
        <v>1.3320120759132899E+17</v>
      </c>
      <c r="E681" s="4">
        <v>44963.397673611114</v>
      </c>
      <c r="F681" s="3" t="s">
        <v>10</v>
      </c>
      <c r="G681" s="3">
        <v>1</v>
      </c>
      <c r="H681" s="3" t="s">
        <v>15</v>
      </c>
      <c r="I681" s="4">
        <v>44963.397673611114</v>
      </c>
      <c r="J681" s="3" t="str">
        <f t="shared" si="68"/>
        <v>运行</v>
      </c>
      <c r="K681" s="3" t="str">
        <f t="shared" si="67"/>
        <v/>
      </c>
      <c r="L681" t="str">
        <f t="shared" si="64"/>
        <v>结束</v>
      </c>
      <c r="M681" s="5">
        <f t="shared" si="65"/>
        <v>0</v>
      </c>
      <c r="N681" s="3">
        <f t="shared" si="66"/>
        <v>6</v>
      </c>
    </row>
    <row r="682" spans="1:14">
      <c r="A682" s="3">
        <v>98073698</v>
      </c>
      <c r="B682" s="3" t="s">
        <v>8</v>
      </c>
      <c r="C682" s="3" t="s">
        <v>9</v>
      </c>
      <c r="D682" s="3">
        <v>1.33201207912176E+17</v>
      </c>
      <c r="E682" s="4">
        <v>44963.398043981484</v>
      </c>
      <c r="F682" s="3" t="s">
        <v>10</v>
      </c>
      <c r="G682" s="3">
        <v>50010922018</v>
      </c>
      <c r="H682" s="3" t="s">
        <v>25</v>
      </c>
      <c r="I682" s="4">
        <v>44963.398043981484</v>
      </c>
      <c r="J682" s="3" t="str">
        <f t="shared" si="68"/>
        <v>报警</v>
      </c>
      <c r="K682" s="3" t="str">
        <f t="shared" si="67"/>
        <v>开始</v>
      </c>
      <c r="L682" t="str">
        <f t="shared" si="64"/>
        <v/>
      </c>
      <c r="M682" s="5">
        <f t="shared" si="65"/>
        <v>8.3333331858739257E-2</v>
      </c>
      <c r="N682" s="3">
        <f t="shared" si="66"/>
        <v>6</v>
      </c>
    </row>
    <row r="683" spans="1:14">
      <c r="A683" s="3">
        <v>98073712</v>
      </c>
      <c r="B683" s="3" t="s">
        <v>8</v>
      </c>
      <c r="C683" s="3" t="s">
        <v>9</v>
      </c>
      <c r="D683" s="3">
        <v>1.3320120796306E+17</v>
      </c>
      <c r="E683" s="4">
        <v>44963.398101851853</v>
      </c>
      <c r="F683" s="3" t="s">
        <v>10</v>
      </c>
      <c r="G683" s="3">
        <v>1</v>
      </c>
      <c r="H683" s="3" t="s">
        <v>15</v>
      </c>
      <c r="I683" s="4">
        <v>44963.398101851853</v>
      </c>
      <c r="J683" s="3" t="str">
        <f t="shared" si="68"/>
        <v>运行</v>
      </c>
      <c r="K683" s="3" t="str">
        <f t="shared" si="67"/>
        <v/>
      </c>
      <c r="L683" t="str">
        <f t="shared" si="64"/>
        <v>结束</v>
      </c>
      <c r="M683" s="5">
        <f t="shared" si="65"/>
        <v>0</v>
      </c>
      <c r="N683" s="3">
        <f t="shared" si="66"/>
        <v>6</v>
      </c>
    </row>
    <row r="684" spans="1:14">
      <c r="A684" s="3">
        <v>98073736</v>
      </c>
      <c r="B684" s="3" t="s">
        <v>8</v>
      </c>
      <c r="C684" s="3" t="s">
        <v>9</v>
      </c>
      <c r="D684" s="3">
        <v>1.3320120807503299E+17</v>
      </c>
      <c r="E684" s="4">
        <v>44963.398229166669</v>
      </c>
      <c r="F684" s="3" t="s">
        <v>10</v>
      </c>
      <c r="G684" s="3">
        <v>50010922018</v>
      </c>
      <c r="H684" s="3" t="s">
        <v>25</v>
      </c>
      <c r="I684" s="4">
        <v>44963.398229166669</v>
      </c>
      <c r="J684" s="3" t="str">
        <f t="shared" si="68"/>
        <v>报警</v>
      </c>
      <c r="K684" s="3" t="str">
        <f t="shared" si="67"/>
        <v>开始</v>
      </c>
      <c r="L684" t="str">
        <f t="shared" si="64"/>
        <v/>
      </c>
      <c r="M684" s="5">
        <f t="shared" si="65"/>
        <v>0.1333333330694586</v>
      </c>
      <c r="N684" s="3">
        <f t="shared" si="66"/>
        <v>6</v>
      </c>
    </row>
    <row r="685" spans="1:14">
      <c r="A685" s="3">
        <v>98073761</v>
      </c>
      <c r="B685" s="3" t="s">
        <v>8</v>
      </c>
      <c r="C685" s="3" t="s">
        <v>9</v>
      </c>
      <c r="D685" s="3">
        <v>1.33201208157124E+17</v>
      </c>
      <c r="E685" s="4">
        <v>44963.398321759261</v>
      </c>
      <c r="F685" s="3" t="s">
        <v>10</v>
      </c>
      <c r="G685" s="3">
        <v>1</v>
      </c>
      <c r="H685" s="3" t="s">
        <v>15</v>
      </c>
      <c r="I685" s="4">
        <v>44963.398321759261</v>
      </c>
      <c r="J685" s="3" t="str">
        <f t="shared" si="68"/>
        <v>运行</v>
      </c>
      <c r="K685" s="3" t="str">
        <f t="shared" si="67"/>
        <v/>
      </c>
      <c r="L685" t="str">
        <f t="shared" si="64"/>
        <v>结束</v>
      </c>
      <c r="M685" s="5">
        <f t="shared" si="65"/>
        <v>0</v>
      </c>
      <c r="N685" s="3">
        <f t="shared" si="66"/>
        <v>6</v>
      </c>
    </row>
    <row r="686" spans="1:14">
      <c r="A686" s="3">
        <v>98073817</v>
      </c>
      <c r="B686" s="3" t="s">
        <v>8</v>
      </c>
      <c r="C686" s="3" t="s">
        <v>9</v>
      </c>
      <c r="D686" s="3">
        <v>1.33201208421232E+17</v>
      </c>
      <c r="E686" s="4">
        <v>44963.398634259262</v>
      </c>
      <c r="F686" s="3" t="s">
        <v>10</v>
      </c>
      <c r="G686" s="3">
        <v>50010922018</v>
      </c>
      <c r="H686" s="3" t="s">
        <v>25</v>
      </c>
      <c r="I686" s="4">
        <v>44963.398634259262</v>
      </c>
      <c r="J686" s="3" t="str">
        <f t="shared" si="68"/>
        <v>报警</v>
      </c>
      <c r="K686" s="3" t="str">
        <f t="shared" si="67"/>
        <v>开始</v>
      </c>
      <c r="L686" t="str">
        <f t="shared" si="64"/>
        <v/>
      </c>
      <c r="M686" s="5">
        <f t="shared" si="65"/>
        <v>5.0000001210719347E-2</v>
      </c>
      <c r="N686" s="3">
        <f t="shared" si="66"/>
        <v>6</v>
      </c>
    </row>
    <row r="687" spans="1:14">
      <c r="A687" s="3">
        <v>98073820</v>
      </c>
      <c r="B687" s="3" t="s">
        <v>8</v>
      </c>
      <c r="C687" s="3" t="s">
        <v>9</v>
      </c>
      <c r="D687" s="3">
        <v>1.3320120845252899E+17</v>
      </c>
      <c r="E687" s="4">
        <v>44963.398668981485</v>
      </c>
      <c r="F687" s="3" t="s">
        <v>10</v>
      </c>
      <c r="G687" s="3">
        <v>1</v>
      </c>
      <c r="H687" s="3" t="s">
        <v>15</v>
      </c>
      <c r="I687" s="4">
        <v>44963.398668981485</v>
      </c>
      <c r="J687" s="3" t="str">
        <f t="shared" si="68"/>
        <v>运行</v>
      </c>
      <c r="K687" s="3" t="str">
        <f t="shared" si="67"/>
        <v/>
      </c>
      <c r="L687" t="str">
        <f t="shared" si="64"/>
        <v>结束</v>
      </c>
      <c r="M687" s="5">
        <f t="shared" si="65"/>
        <v>0</v>
      </c>
      <c r="N687" s="3">
        <f t="shared" si="66"/>
        <v>6</v>
      </c>
    </row>
    <row r="688" spans="1:14">
      <c r="A688" s="3">
        <v>98073835</v>
      </c>
      <c r="B688" s="3" t="s">
        <v>8</v>
      </c>
      <c r="C688" s="3" t="s">
        <v>9</v>
      </c>
      <c r="D688" s="3">
        <v>1.3320120853160899E+17</v>
      </c>
      <c r="E688" s="4">
        <v>44963.398761574077</v>
      </c>
      <c r="F688" s="3" t="s">
        <v>10</v>
      </c>
      <c r="G688" s="3">
        <v>60070922002</v>
      </c>
      <c r="H688" s="3" t="s">
        <v>11</v>
      </c>
      <c r="I688" s="4">
        <v>44963.398761574077</v>
      </c>
      <c r="J688" s="3" t="str">
        <f t="shared" si="68"/>
        <v>报警</v>
      </c>
      <c r="K688" s="3" t="str">
        <f t="shared" si="67"/>
        <v>开始</v>
      </c>
      <c r="L688" t="str">
        <f t="shared" ref="L688:L751" si="69">IF(J688="运行","结束","")</f>
        <v/>
      </c>
      <c r="M688" s="5">
        <f t="shared" ref="M688:M751" si="70">IF(K688="开始",((IF(L689="结束",INDEX(I689,,),0)-IF(K688="开始",INDEX(I688,,),0)))*24*60,0)</f>
        <v>3.333333064801991E-2</v>
      </c>
      <c r="N688" s="3">
        <f t="shared" ref="N688:N751" si="71">WEEKNUM(I688)</f>
        <v>6</v>
      </c>
    </row>
    <row r="689" spans="1:14">
      <c r="A689" s="3">
        <v>98073837</v>
      </c>
      <c r="B689" s="3" t="s">
        <v>8</v>
      </c>
      <c r="C689" s="3" t="s">
        <v>9</v>
      </c>
      <c r="D689" s="3">
        <v>1.3320120855852701E+17</v>
      </c>
      <c r="E689" s="4">
        <v>44963.398784722223</v>
      </c>
      <c r="F689" s="3" t="s">
        <v>10</v>
      </c>
      <c r="G689" s="3">
        <v>1</v>
      </c>
      <c r="H689" s="3" t="s">
        <v>15</v>
      </c>
      <c r="I689" s="4">
        <v>44963.398784722223</v>
      </c>
      <c r="J689" s="3" t="str">
        <f t="shared" si="68"/>
        <v>运行</v>
      </c>
      <c r="K689" s="3" t="str">
        <f t="shared" si="67"/>
        <v/>
      </c>
      <c r="L689" t="str">
        <f t="shared" si="69"/>
        <v>结束</v>
      </c>
      <c r="M689" s="5">
        <f t="shared" si="70"/>
        <v>0</v>
      </c>
      <c r="N689" s="3">
        <f t="shared" si="71"/>
        <v>6</v>
      </c>
    </row>
    <row r="690" spans="1:14">
      <c r="A690" s="3">
        <v>98073863</v>
      </c>
      <c r="B690" s="3" t="s">
        <v>8</v>
      </c>
      <c r="C690" s="3" t="s">
        <v>9</v>
      </c>
      <c r="D690" s="3">
        <v>1.33201208635134E+17</v>
      </c>
      <c r="E690" s="4">
        <v>44963.398877314816</v>
      </c>
      <c r="F690" s="3" t="s">
        <v>10</v>
      </c>
      <c r="G690" s="3">
        <v>60070922002</v>
      </c>
      <c r="H690" s="3" t="s">
        <v>11</v>
      </c>
      <c r="I690" s="4">
        <v>44963.398877314816</v>
      </c>
      <c r="J690" s="3" t="str">
        <f t="shared" si="68"/>
        <v>报警</v>
      </c>
      <c r="K690" s="3" t="str">
        <f t="shared" si="67"/>
        <v>开始</v>
      </c>
      <c r="L690" t="str">
        <f t="shared" si="69"/>
        <v/>
      </c>
      <c r="M690" s="5">
        <f t="shared" si="70"/>
        <v>5.0000001210719347E-2</v>
      </c>
      <c r="N690" s="3">
        <f t="shared" si="71"/>
        <v>6</v>
      </c>
    </row>
    <row r="691" spans="1:14">
      <c r="A691" s="3">
        <v>98073865</v>
      </c>
      <c r="B691" s="3" t="s">
        <v>8</v>
      </c>
      <c r="C691" s="3" t="s">
        <v>9</v>
      </c>
      <c r="D691" s="3">
        <v>1.33201208660726E+17</v>
      </c>
      <c r="E691" s="4">
        <v>44963.398912037039</v>
      </c>
      <c r="F691" s="3" t="s">
        <v>10</v>
      </c>
      <c r="G691" s="3">
        <v>1</v>
      </c>
      <c r="H691" s="3" t="s">
        <v>15</v>
      </c>
      <c r="I691" s="4">
        <v>44963.398912037039</v>
      </c>
      <c r="J691" s="3" t="str">
        <f t="shared" si="68"/>
        <v>运行</v>
      </c>
      <c r="K691" s="3" t="str">
        <f t="shared" si="67"/>
        <v/>
      </c>
      <c r="L691" t="str">
        <f t="shared" si="69"/>
        <v>结束</v>
      </c>
      <c r="M691" s="5">
        <f t="shared" si="70"/>
        <v>0</v>
      </c>
      <c r="N691" s="3">
        <f t="shared" si="71"/>
        <v>6</v>
      </c>
    </row>
    <row r="692" spans="1:14">
      <c r="A692" s="3">
        <v>98073877</v>
      </c>
      <c r="B692" s="3" t="s">
        <v>8</v>
      </c>
      <c r="C692" s="3" t="s">
        <v>9</v>
      </c>
      <c r="D692" s="3">
        <v>1.33201208691434E+17</v>
      </c>
      <c r="E692" s="4">
        <v>44963.398946759262</v>
      </c>
      <c r="F692" s="3" t="s">
        <v>10</v>
      </c>
      <c r="G692" s="3">
        <v>60070922006</v>
      </c>
      <c r="H692" s="3" t="s">
        <v>13</v>
      </c>
      <c r="I692" s="4">
        <v>44963.398946759262</v>
      </c>
      <c r="J692" s="3" t="str">
        <f t="shared" ref="J692:J728" si="72">RIGHT(H692,2)</f>
        <v>报警</v>
      </c>
      <c r="K692" s="3" t="str">
        <f t="shared" si="67"/>
        <v>开始</v>
      </c>
      <c r="L692" t="str">
        <f t="shared" si="69"/>
        <v/>
      </c>
      <c r="M692" s="5">
        <f t="shared" si="70"/>
        <v>0.54999999236315489</v>
      </c>
      <c r="N692" s="3">
        <f t="shared" si="71"/>
        <v>6</v>
      </c>
    </row>
    <row r="693" spans="1:14">
      <c r="A693" s="3">
        <v>98073943</v>
      </c>
      <c r="B693" s="3" t="s">
        <v>8</v>
      </c>
      <c r="C693" s="3" t="s">
        <v>9</v>
      </c>
      <c r="D693" s="3">
        <v>1.33201209020838E+17</v>
      </c>
      <c r="E693" s="4">
        <v>44963.399328703701</v>
      </c>
      <c r="F693" s="3" t="s">
        <v>10</v>
      </c>
      <c r="G693" s="3">
        <v>1</v>
      </c>
      <c r="H693" s="3" t="s">
        <v>15</v>
      </c>
      <c r="I693" s="4">
        <v>44963.399328703701</v>
      </c>
      <c r="J693" s="3" t="str">
        <f t="shared" si="72"/>
        <v>运行</v>
      </c>
      <c r="K693" s="3" t="str">
        <f t="shared" si="67"/>
        <v/>
      </c>
      <c r="L693" t="str">
        <f t="shared" si="69"/>
        <v>结束</v>
      </c>
      <c r="M693" s="5">
        <f t="shared" si="70"/>
        <v>0</v>
      </c>
      <c r="N693" s="3">
        <f t="shared" si="71"/>
        <v>6</v>
      </c>
    </row>
    <row r="694" spans="1:14">
      <c r="A694" s="3">
        <v>98073967</v>
      </c>
      <c r="B694" s="3" t="s">
        <v>8</v>
      </c>
      <c r="C694" s="3" t="s">
        <v>9</v>
      </c>
      <c r="D694" s="3">
        <v>1.3320120910712899E+17</v>
      </c>
      <c r="E694" s="4">
        <v>44963.399421296293</v>
      </c>
      <c r="F694" s="3" t="s">
        <v>10</v>
      </c>
      <c r="G694" s="3">
        <v>60070922002</v>
      </c>
      <c r="H694" s="3" t="s">
        <v>11</v>
      </c>
      <c r="I694" s="4">
        <v>44963.399421296293</v>
      </c>
      <c r="J694" s="3" t="str">
        <f t="shared" si="72"/>
        <v>报警</v>
      </c>
      <c r="K694" s="3" t="str">
        <f t="shared" si="67"/>
        <v>开始</v>
      </c>
      <c r="L694" t="str">
        <f t="shared" si="69"/>
        <v/>
      </c>
      <c r="M694" s="5">
        <f t="shared" si="70"/>
        <v>0.16666667419485748</v>
      </c>
      <c r="N694" s="3">
        <f t="shared" si="71"/>
        <v>6</v>
      </c>
    </row>
    <row r="695" spans="1:14">
      <c r="A695" s="3">
        <v>98073991</v>
      </c>
      <c r="B695" s="3" t="s">
        <v>8</v>
      </c>
      <c r="C695" s="3" t="s">
        <v>9</v>
      </c>
      <c r="D695" s="3">
        <v>1.3320120920421101E+17</v>
      </c>
      <c r="E695" s="4">
        <v>44963.399537037039</v>
      </c>
      <c r="F695" s="3" t="s">
        <v>10</v>
      </c>
      <c r="G695" s="3">
        <v>1</v>
      </c>
      <c r="H695" s="3" t="s">
        <v>15</v>
      </c>
      <c r="I695" s="4">
        <v>44963.399537037039</v>
      </c>
      <c r="J695" s="3" t="str">
        <f t="shared" si="72"/>
        <v>运行</v>
      </c>
      <c r="K695" s="3" t="str">
        <f t="shared" si="67"/>
        <v/>
      </c>
      <c r="L695" t="str">
        <f t="shared" si="69"/>
        <v>结束</v>
      </c>
      <c r="M695" s="5">
        <f t="shared" si="70"/>
        <v>0</v>
      </c>
      <c r="N695" s="3">
        <f t="shared" si="71"/>
        <v>6</v>
      </c>
    </row>
    <row r="696" spans="1:14">
      <c r="A696" s="3">
        <v>98074007</v>
      </c>
      <c r="B696" s="3" t="s">
        <v>8</v>
      </c>
      <c r="C696" s="3" t="s">
        <v>9</v>
      </c>
      <c r="D696" s="3">
        <v>1.3320120927615901E+17</v>
      </c>
      <c r="E696" s="4">
        <v>44963.399618055555</v>
      </c>
      <c r="F696" s="3" t="s">
        <v>10</v>
      </c>
      <c r="G696" s="3">
        <v>60070922002</v>
      </c>
      <c r="H696" s="3" t="s">
        <v>11</v>
      </c>
      <c r="I696" s="4">
        <v>44963.399618055555</v>
      </c>
      <c r="J696" s="3" t="str">
        <f t="shared" si="72"/>
        <v>报警</v>
      </c>
      <c r="K696" s="3" t="str">
        <f t="shared" si="67"/>
        <v>开始</v>
      </c>
      <c r="L696" t="str">
        <f t="shared" si="69"/>
        <v/>
      </c>
      <c r="M696" s="5">
        <f t="shared" si="70"/>
        <v>0.69999999599531293</v>
      </c>
      <c r="N696" s="3">
        <f t="shared" si="71"/>
        <v>6</v>
      </c>
    </row>
    <row r="697" spans="1:14">
      <c r="A697" s="3">
        <v>98074129</v>
      </c>
      <c r="B697" s="3" t="s">
        <v>8</v>
      </c>
      <c r="C697" s="3" t="s">
        <v>9</v>
      </c>
      <c r="D697" s="3">
        <v>1.33201209699484E+17</v>
      </c>
      <c r="E697" s="4">
        <v>44963.400104166663</v>
      </c>
      <c r="F697" s="3" t="s">
        <v>10</v>
      </c>
      <c r="G697" s="3">
        <v>1</v>
      </c>
      <c r="H697" s="3" t="s">
        <v>15</v>
      </c>
      <c r="I697" s="4">
        <v>44963.400104166663</v>
      </c>
      <c r="J697" s="3" t="str">
        <f t="shared" si="72"/>
        <v>运行</v>
      </c>
      <c r="K697" s="3" t="str">
        <f t="shared" si="67"/>
        <v/>
      </c>
      <c r="L697" t="str">
        <f t="shared" si="69"/>
        <v>结束</v>
      </c>
      <c r="M697" s="5">
        <f t="shared" si="70"/>
        <v>0</v>
      </c>
      <c r="N697" s="3">
        <f t="shared" si="71"/>
        <v>6</v>
      </c>
    </row>
    <row r="698" spans="1:14">
      <c r="A698" s="3">
        <v>98074152</v>
      </c>
      <c r="B698" s="3" t="s">
        <v>8</v>
      </c>
      <c r="C698" s="3" t="s">
        <v>9</v>
      </c>
      <c r="D698" s="3">
        <v>1.3320120980882301E+17</v>
      </c>
      <c r="E698" s="4">
        <v>44963.400231481479</v>
      </c>
      <c r="F698" s="3" t="s">
        <v>10</v>
      </c>
      <c r="G698" s="3">
        <v>60070922002</v>
      </c>
      <c r="H698" s="3" t="s">
        <v>11</v>
      </c>
      <c r="I698" s="4">
        <v>44963.400231481479</v>
      </c>
      <c r="J698" s="3" t="str">
        <f t="shared" si="72"/>
        <v>报警</v>
      </c>
      <c r="K698" s="3" t="str">
        <f t="shared" si="67"/>
        <v>开始</v>
      </c>
      <c r="L698" t="str">
        <f t="shared" si="69"/>
        <v/>
      </c>
      <c r="M698" s="5">
        <f t="shared" si="70"/>
        <v>0.56666667340323329</v>
      </c>
      <c r="N698" s="3">
        <f t="shared" si="71"/>
        <v>6</v>
      </c>
    </row>
    <row r="699" spans="1:14">
      <c r="A699" s="3">
        <v>98074222</v>
      </c>
      <c r="B699" s="3" t="s">
        <v>8</v>
      </c>
      <c r="C699" s="3" t="s">
        <v>9</v>
      </c>
      <c r="D699" s="3">
        <v>1.33201210145748E+17</v>
      </c>
      <c r="E699" s="4">
        <v>44963.400625000002</v>
      </c>
      <c r="F699" s="3" t="s">
        <v>10</v>
      </c>
      <c r="G699" s="3">
        <v>1</v>
      </c>
      <c r="H699" s="3" t="s">
        <v>15</v>
      </c>
      <c r="I699" s="4">
        <v>44963.400625000002</v>
      </c>
      <c r="J699" s="3" t="str">
        <f t="shared" si="72"/>
        <v>运行</v>
      </c>
      <c r="K699" s="3" t="str">
        <f t="shared" si="67"/>
        <v/>
      </c>
      <c r="L699" t="str">
        <f t="shared" si="69"/>
        <v>结束</v>
      </c>
      <c r="M699" s="5">
        <f t="shared" si="70"/>
        <v>0</v>
      </c>
      <c r="N699" s="3">
        <f t="shared" si="71"/>
        <v>6</v>
      </c>
    </row>
    <row r="700" spans="1:14">
      <c r="A700" s="3">
        <v>98074266</v>
      </c>
      <c r="B700" s="3" t="s">
        <v>8</v>
      </c>
      <c r="C700" s="3" t="s">
        <v>9</v>
      </c>
      <c r="D700" s="3">
        <v>1.33201210314818E+17</v>
      </c>
      <c r="E700" s="4">
        <v>44963.400821759256</v>
      </c>
      <c r="F700" s="3" t="s">
        <v>10</v>
      </c>
      <c r="G700" s="3">
        <v>50010922018</v>
      </c>
      <c r="H700" s="3" t="s">
        <v>25</v>
      </c>
      <c r="I700" s="4">
        <v>44963.400821759256</v>
      </c>
      <c r="J700" s="3" t="str">
        <f t="shared" si="72"/>
        <v>报警</v>
      </c>
      <c r="K700" s="3" t="str">
        <f t="shared" si="67"/>
        <v>开始</v>
      </c>
      <c r="L700" t="str">
        <f t="shared" si="69"/>
        <v/>
      </c>
      <c r="M700" s="5">
        <f t="shared" si="70"/>
        <v>0.21666667540557683</v>
      </c>
      <c r="N700" s="3">
        <f t="shared" si="71"/>
        <v>6</v>
      </c>
    </row>
    <row r="701" spans="1:14">
      <c r="A701" s="3">
        <v>98074304</v>
      </c>
      <c r="B701" s="3" t="s">
        <v>8</v>
      </c>
      <c r="C701" s="3" t="s">
        <v>9</v>
      </c>
      <c r="D701" s="3">
        <v>1.3320121044971901E+17</v>
      </c>
      <c r="E701" s="4">
        <v>44963.400972222225</v>
      </c>
      <c r="F701" s="3" t="s">
        <v>10</v>
      </c>
      <c r="G701" s="3">
        <v>1</v>
      </c>
      <c r="H701" s="3" t="s">
        <v>15</v>
      </c>
      <c r="I701" s="4">
        <v>44963.400972222225</v>
      </c>
      <c r="J701" s="3" t="str">
        <f t="shared" si="72"/>
        <v>运行</v>
      </c>
      <c r="K701" s="3" t="str">
        <f t="shared" ref="K701:K764" si="73">IF(AND(J700="运行",J701&lt;&gt;"运行"),"开始","")</f>
        <v/>
      </c>
      <c r="L701" t="str">
        <f t="shared" si="69"/>
        <v>结束</v>
      </c>
      <c r="M701" s="5">
        <f t="shared" si="70"/>
        <v>0</v>
      </c>
      <c r="N701" s="3">
        <f t="shared" si="71"/>
        <v>6</v>
      </c>
    </row>
    <row r="702" spans="1:14">
      <c r="A702" s="3">
        <v>98074337</v>
      </c>
      <c r="B702" s="3" t="s">
        <v>8</v>
      </c>
      <c r="C702" s="3" t="s">
        <v>9</v>
      </c>
      <c r="D702" s="3">
        <v>1.3320121050572E+17</v>
      </c>
      <c r="E702" s="4">
        <v>44963.401041666664</v>
      </c>
      <c r="F702" s="3" t="s">
        <v>10</v>
      </c>
      <c r="G702" s="3">
        <v>60070922002</v>
      </c>
      <c r="H702" s="3" t="s">
        <v>11</v>
      </c>
      <c r="I702" s="4">
        <v>44963.401041666664</v>
      </c>
      <c r="J702" s="3" t="str">
        <f t="shared" si="72"/>
        <v>报警</v>
      </c>
      <c r="K702" s="3" t="str">
        <f t="shared" si="73"/>
        <v>开始</v>
      </c>
      <c r="L702" t="str">
        <f t="shared" si="69"/>
        <v/>
      </c>
      <c r="M702" s="5">
        <f t="shared" si="70"/>
        <v>0.35000000847503543</v>
      </c>
      <c r="N702" s="3">
        <f t="shared" si="71"/>
        <v>6</v>
      </c>
    </row>
    <row r="703" spans="1:14">
      <c r="A703" s="3">
        <v>98074399</v>
      </c>
      <c r="B703" s="3" t="s">
        <v>8</v>
      </c>
      <c r="C703" s="3" t="s">
        <v>9</v>
      </c>
      <c r="D703" s="3">
        <v>1.3320121071967101E+17</v>
      </c>
      <c r="E703" s="4">
        <v>44963.401284722226</v>
      </c>
      <c r="F703" s="3" t="s">
        <v>10</v>
      </c>
      <c r="G703" s="3">
        <v>1</v>
      </c>
      <c r="H703" s="3" t="s">
        <v>15</v>
      </c>
      <c r="I703" s="4">
        <v>44963.401284722226</v>
      </c>
      <c r="J703" s="3" t="str">
        <f t="shared" si="72"/>
        <v>运行</v>
      </c>
      <c r="K703" s="3" t="str">
        <f t="shared" si="73"/>
        <v/>
      </c>
      <c r="L703" t="str">
        <f t="shared" si="69"/>
        <v>结束</v>
      </c>
      <c r="M703" s="5">
        <f t="shared" si="70"/>
        <v>0</v>
      </c>
      <c r="N703" s="3">
        <f t="shared" si="71"/>
        <v>6</v>
      </c>
    </row>
    <row r="704" spans="1:14">
      <c r="A704" s="3">
        <v>98074442</v>
      </c>
      <c r="B704" s="3" t="s">
        <v>8</v>
      </c>
      <c r="C704" s="3" t="s">
        <v>9</v>
      </c>
      <c r="D704" s="3">
        <v>1.33201210907302E+17</v>
      </c>
      <c r="E704" s="4">
        <v>44963.401504629626</v>
      </c>
      <c r="F704" s="3" t="s">
        <v>10</v>
      </c>
      <c r="G704" s="3">
        <v>60070922002</v>
      </c>
      <c r="H704" s="3" t="s">
        <v>11</v>
      </c>
      <c r="I704" s="4">
        <v>44963.401504629626</v>
      </c>
      <c r="J704" s="3" t="str">
        <f t="shared" si="72"/>
        <v>报警</v>
      </c>
      <c r="K704" s="3" t="str">
        <f t="shared" si="73"/>
        <v>开始</v>
      </c>
      <c r="L704" t="str">
        <f t="shared" si="69"/>
        <v/>
      </c>
      <c r="M704" s="5">
        <f t="shared" si="70"/>
        <v>0.65000000526197255</v>
      </c>
      <c r="N704" s="3">
        <f t="shared" si="71"/>
        <v>6</v>
      </c>
    </row>
    <row r="705" spans="1:14">
      <c r="A705" s="3">
        <v>98074558</v>
      </c>
      <c r="B705" s="3" t="s">
        <v>8</v>
      </c>
      <c r="C705" s="3" t="s">
        <v>9</v>
      </c>
      <c r="D705" s="3">
        <v>1.33201211296148E+17</v>
      </c>
      <c r="E705" s="4">
        <v>44963.401956018519</v>
      </c>
      <c r="F705" s="3" t="s">
        <v>10</v>
      </c>
      <c r="G705" s="3">
        <v>1</v>
      </c>
      <c r="H705" s="3" t="s">
        <v>15</v>
      </c>
      <c r="I705" s="4">
        <v>44963.401956018519</v>
      </c>
      <c r="J705" s="3" t="str">
        <f t="shared" si="72"/>
        <v>运行</v>
      </c>
      <c r="K705" s="3" t="str">
        <f t="shared" si="73"/>
        <v/>
      </c>
      <c r="L705" t="str">
        <f t="shared" si="69"/>
        <v>结束</v>
      </c>
      <c r="M705" s="5">
        <f t="shared" si="70"/>
        <v>0</v>
      </c>
      <c r="N705" s="3">
        <f t="shared" si="71"/>
        <v>6</v>
      </c>
    </row>
    <row r="706" spans="1:14">
      <c r="A706" s="3">
        <v>98074578</v>
      </c>
      <c r="B706" s="3" t="s">
        <v>8</v>
      </c>
      <c r="C706" s="3" t="s">
        <v>9</v>
      </c>
      <c r="D706" s="3">
        <v>1.3320121138526099E+17</v>
      </c>
      <c r="E706" s="4">
        <v>44963.402060185188</v>
      </c>
      <c r="F706" s="3" t="s">
        <v>10</v>
      </c>
      <c r="G706" s="3">
        <v>60070922002</v>
      </c>
      <c r="H706" s="3" t="s">
        <v>11</v>
      </c>
      <c r="I706" s="4">
        <v>44963.402060185188</v>
      </c>
      <c r="J706" s="3" t="str">
        <f t="shared" si="72"/>
        <v>报警</v>
      </c>
      <c r="K706" s="3" t="str">
        <f t="shared" si="73"/>
        <v>开始</v>
      </c>
      <c r="L706" t="str">
        <f t="shared" si="69"/>
        <v/>
      </c>
      <c r="M706" s="5">
        <f t="shared" si="70"/>
        <v>0.34999999799765646</v>
      </c>
      <c r="N706" s="3">
        <f t="shared" si="71"/>
        <v>6</v>
      </c>
    </row>
    <row r="707" spans="1:14">
      <c r="A707" s="3">
        <v>98074669</v>
      </c>
      <c r="B707" s="3" t="s">
        <v>8</v>
      </c>
      <c r="C707" s="3" t="s">
        <v>9</v>
      </c>
      <c r="D707" s="3">
        <v>1.3320121159602099E+17</v>
      </c>
      <c r="E707" s="4">
        <v>44963.402303240742</v>
      </c>
      <c r="F707" s="3" t="s">
        <v>10</v>
      </c>
      <c r="G707" s="3">
        <v>1</v>
      </c>
      <c r="H707" s="3" t="s">
        <v>15</v>
      </c>
      <c r="I707" s="4">
        <v>44963.402303240742</v>
      </c>
      <c r="J707" s="3" t="str">
        <f t="shared" si="72"/>
        <v>运行</v>
      </c>
      <c r="K707" s="3" t="str">
        <f t="shared" si="73"/>
        <v/>
      </c>
      <c r="L707" t="str">
        <f t="shared" si="69"/>
        <v>结束</v>
      </c>
      <c r="M707" s="5">
        <f t="shared" si="70"/>
        <v>0</v>
      </c>
      <c r="N707" s="3">
        <f t="shared" si="71"/>
        <v>6</v>
      </c>
    </row>
    <row r="708" spans="1:14">
      <c r="A708" s="3">
        <v>98074774</v>
      </c>
      <c r="B708" s="3" t="s">
        <v>8</v>
      </c>
      <c r="C708" s="3" t="s">
        <v>9</v>
      </c>
      <c r="D708" s="3">
        <v>1.3320121184871901E+17</v>
      </c>
      <c r="E708" s="4">
        <v>44963.402592592596</v>
      </c>
      <c r="F708" s="3" t="s">
        <v>10</v>
      </c>
      <c r="G708" s="3">
        <v>60070922002</v>
      </c>
      <c r="H708" s="3" t="s">
        <v>11</v>
      </c>
      <c r="I708" s="4">
        <v>44963.402592592596</v>
      </c>
      <c r="J708" s="3" t="str">
        <f t="shared" si="72"/>
        <v>报警</v>
      </c>
      <c r="K708" s="3" t="str">
        <f t="shared" si="73"/>
        <v>开始</v>
      </c>
      <c r="L708" t="str">
        <f t="shared" si="69"/>
        <v/>
      </c>
      <c r="M708" s="5">
        <f t="shared" si="70"/>
        <v>0.16666666371747851</v>
      </c>
      <c r="N708" s="3">
        <f t="shared" si="71"/>
        <v>6</v>
      </c>
    </row>
    <row r="709" spans="1:14">
      <c r="A709" s="3">
        <v>98074827</v>
      </c>
      <c r="B709" s="3" t="s">
        <v>8</v>
      </c>
      <c r="C709" s="3" t="s">
        <v>9</v>
      </c>
      <c r="D709" s="3">
        <v>1.33201211949162E+17</v>
      </c>
      <c r="E709" s="4">
        <v>44963.402708333335</v>
      </c>
      <c r="F709" s="3" t="s">
        <v>10</v>
      </c>
      <c r="G709" s="3">
        <v>1</v>
      </c>
      <c r="H709" s="3" t="s">
        <v>15</v>
      </c>
      <c r="I709" s="4">
        <v>44963.402708333335</v>
      </c>
      <c r="J709" s="3" t="str">
        <f t="shared" si="72"/>
        <v>运行</v>
      </c>
      <c r="K709" s="3" t="str">
        <f t="shared" si="73"/>
        <v/>
      </c>
      <c r="L709" t="str">
        <f t="shared" si="69"/>
        <v>结束</v>
      </c>
      <c r="M709" s="5">
        <f t="shared" si="70"/>
        <v>0</v>
      </c>
      <c r="N709" s="3">
        <f t="shared" si="71"/>
        <v>6</v>
      </c>
    </row>
    <row r="710" spans="1:14">
      <c r="A710" s="3">
        <v>98075029</v>
      </c>
      <c r="B710" s="3" t="s">
        <v>8</v>
      </c>
      <c r="C710" s="3" t="s">
        <v>9</v>
      </c>
      <c r="D710" s="3">
        <v>1.3320121254759101E+17</v>
      </c>
      <c r="E710" s="4">
        <v>44963.403402777774</v>
      </c>
      <c r="F710" s="3" t="s">
        <v>10</v>
      </c>
      <c r="G710" s="3">
        <v>60070922002</v>
      </c>
      <c r="H710" s="3" t="s">
        <v>11</v>
      </c>
      <c r="I710" s="4">
        <v>44963.403402777774</v>
      </c>
      <c r="J710" s="3" t="str">
        <f t="shared" si="72"/>
        <v>报警</v>
      </c>
      <c r="K710" s="3" t="str">
        <f t="shared" si="73"/>
        <v>开始</v>
      </c>
      <c r="L710" t="str">
        <f t="shared" si="69"/>
        <v/>
      </c>
      <c r="M710" s="5">
        <f t="shared" si="70"/>
        <v>0.13333334354683757</v>
      </c>
      <c r="N710" s="3">
        <f t="shared" si="71"/>
        <v>6</v>
      </c>
    </row>
    <row r="711" spans="1:14">
      <c r="A711" s="3">
        <v>98075080</v>
      </c>
      <c r="B711" s="3" t="s">
        <v>8</v>
      </c>
      <c r="C711" s="3" t="s">
        <v>9</v>
      </c>
      <c r="D711" s="3">
        <v>1.33201212625374E+17</v>
      </c>
      <c r="E711" s="4">
        <v>44963.403495370374</v>
      </c>
      <c r="F711" s="3" t="s">
        <v>10</v>
      </c>
      <c r="G711" s="3">
        <v>1</v>
      </c>
      <c r="H711" s="3" t="s">
        <v>15</v>
      </c>
      <c r="I711" s="4">
        <v>44963.403495370374</v>
      </c>
      <c r="J711" s="3" t="str">
        <f t="shared" si="72"/>
        <v>运行</v>
      </c>
      <c r="K711" s="3" t="str">
        <f t="shared" si="73"/>
        <v/>
      </c>
      <c r="L711" t="str">
        <f t="shared" si="69"/>
        <v>结束</v>
      </c>
      <c r="M711" s="5">
        <f t="shared" si="70"/>
        <v>0</v>
      </c>
      <c r="N711" s="3">
        <f t="shared" si="71"/>
        <v>6</v>
      </c>
    </row>
    <row r="712" spans="1:14">
      <c r="A712" s="3">
        <v>98075107</v>
      </c>
      <c r="B712" s="3" t="s">
        <v>8</v>
      </c>
      <c r="C712" s="3" t="s">
        <v>9</v>
      </c>
      <c r="D712" s="3">
        <v>1.3320121272446E+17</v>
      </c>
      <c r="E712" s="4">
        <v>44963.403611111113</v>
      </c>
      <c r="F712" s="3" t="s">
        <v>10</v>
      </c>
      <c r="G712" s="3">
        <v>60080922005</v>
      </c>
      <c r="H712" s="3" t="s">
        <v>30</v>
      </c>
      <c r="I712" s="4">
        <v>44963.403611111113</v>
      </c>
      <c r="J712" s="3" t="str">
        <f t="shared" si="72"/>
        <v>报警</v>
      </c>
      <c r="K712" s="3" t="str">
        <f t="shared" si="73"/>
        <v>开始</v>
      </c>
      <c r="L712" t="str">
        <f t="shared" si="69"/>
        <v/>
      </c>
      <c r="M712" s="5">
        <f t="shared" si="70"/>
        <v>1.0833333351183683</v>
      </c>
      <c r="N712" s="3">
        <f t="shared" si="71"/>
        <v>6</v>
      </c>
    </row>
    <row r="713" spans="1:14">
      <c r="A713" s="3">
        <v>98075303</v>
      </c>
      <c r="B713" s="3" t="s">
        <v>8</v>
      </c>
      <c r="C713" s="3" t="s">
        <v>9</v>
      </c>
      <c r="D713" s="3">
        <v>1.33201213375818E+17</v>
      </c>
      <c r="E713" s="4">
        <v>44963.404363425929</v>
      </c>
      <c r="F713" s="3" t="s">
        <v>10</v>
      </c>
      <c r="G713" s="3">
        <v>1</v>
      </c>
      <c r="H713" s="3" t="s">
        <v>15</v>
      </c>
      <c r="I713" s="4">
        <v>44963.404363425929</v>
      </c>
      <c r="J713" s="3" t="str">
        <f t="shared" si="72"/>
        <v>运行</v>
      </c>
      <c r="K713" s="3" t="str">
        <f t="shared" si="73"/>
        <v/>
      </c>
      <c r="L713" t="str">
        <f t="shared" si="69"/>
        <v>结束</v>
      </c>
      <c r="M713" s="5">
        <f t="shared" si="70"/>
        <v>0</v>
      </c>
      <c r="N713" s="3">
        <f t="shared" si="71"/>
        <v>6</v>
      </c>
    </row>
    <row r="714" spans="1:14">
      <c r="A714" s="3">
        <v>98077038</v>
      </c>
      <c r="B714" s="3" t="s">
        <v>8</v>
      </c>
      <c r="C714" s="3" t="s">
        <v>9</v>
      </c>
      <c r="D714" s="3">
        <v>1.33201220120416E+17</v>
      </c>
      <c r="E714" s="4">
        <v>44963.412175925929</v>
      </c>
      <c r="F714" s="3" t="s">
        <v>10</v>
      </c>
      <c r="G714" s="3">
        <v>1</v>
      </c>
      <c r="H714" s="3" t="s">
        <v>15</v>
      </c>
      <c r="I714" s="4">
        <v>44963.412175925929</v>
      </c>
      <c r="J714" s="3" t="str">
        <f t="shared" si="72"/>
        <v>运行</v>
      </c>
      <c r="K714" s="3" t="str">
        <f t="shared" si="73"/>
        <v/>
      </c>
      <c r="L714" t="str">
        <f t="shared" si="69"/>
        <v>结束</v>
      </c>
      <c r="M714" s="5">
        <f t="shared" si="70"/>
        <v>0</v>
      </c>
      <c r="N714" s="3">
        <f t="shared" si="71"/>
        <v>6</v>
      </c>
    </row>
    <row r="715" spans="1:14">
      <c r="A715" s="3">
        <v>98078957</v>
      </c>
      <c r="B715" s="3" t="s">
        <v>8</v>
      </c>
      <c r="C715" s="3" t="s">
        <v>9</v>
      </c>
      <c r="D715" s="3">
        <v>1.33201226869104E+17</v>
      </c>
      <c r="E715" s="4">
        <v>44963.419976851852</v>
      </c>
      <c r="F715" s="3" t="s">
        <v>10</v>
      </c>
      <c r="G715" s="3">
        <v>1</v>
      </c>
      <c r="H715" s="3" t="s">
        <v>15</v>
      </c>
      <c r="I715" s="4">
        <v>44963.419976851852</v>
      </c>
      <c r="J715" s="3" t="str">
        <f t="shared" si="72"/>
        <v>运行</v>
      </c>
      <c r="K715" s="3" t="str">
        <f t="shared" si="73"/>
        <v/>
      </c>
      <c r="L715" t="str">
        <f t="shared" si="69"/>
        <v>结束</v>
      </c>
      <c r="M715" s="5">
        <f t="shared" si="70"/>
        <v>0</v>
      </c>
      <c r="N715" s="3">
        <f t="shared" si="71"/>
        <v>6</v>
      </c>
    </row>
    <row r="716" spans="1:14">
      <c r="A716" s="3">
        <v>98080209</v>
      </c>
      <c r="B716" s="3" t="s">
        <v>8</v>
      </c>
      <c r="C716" s="3" t="s">
        <v>9</v>
      </c>
      <c r="D716" s="3">
        <v>1.3320123362341E+17</v>
      </c>
      <c r="E716" s="4">
        <v>44963.427800925929</v>
      </c>
      <c r="F716" s="3" t="s">
        <v>10</v>
      </c>
      <c r="G716" s="3">
        <v>1</v>
      </c>
      <c r="H716" s="3" t="s">
        <v>15</v>
      </c>
      <c r="I716" s="4">
        <v>44963.427800925929</v>
      </c>
      <c r="J716" s="3" t="str">
        <f t="shared" si="72"/>
        <v>运行</v>
      </c>
      <c r="K716" s="3" t="str">
        <f t="shared" si="73"/>
        <v/>
      </c>
      <c r="L716" t="str">
        <f t="shared" si="69"/>
        <v>结束</v>
      </c>
      <c r="M716" s="5">
        <f t="shared" si="70"/>
        <v>0</v>
      </c>
      <c r="N716" s="3">
        <f t="shared" si="71"/>
        <v>6</v>
      </c>
    </row>
    <row r="717" spans="1:14">
      <c r="A717" s="3">
        <v>98080662</v>
      </c>
      <c r="B717" s="3" t="s">
        <v>8</v>
      </c>
      <c r="C717" s="3" t="s">
        <v>9</v>
      </c>
      <c r="D717" s="3">
        <v>1.3320123615661299E+17</v>
      </c>
      <c r="E717" s="4">
        <v>44963.43072916667</v>
      </c>
      <c r="F717" s="3" t="s">
        <v>10</v>
      </c>
      <c r="G717" s="3">
        <v>80010922001</v>
      </c>
      <c r="H717" s="3" t="s">
        <v>20</v>
      </c>
      <c r="I717" s="4">
        <v>44963.43072916667</v>
      </c>
      <c r="J717" s="3" t="str">
        <f t="shared" si="72"/>
        <v>报警</v>
      </c>
      <c r="K717" s="3" t="str">
        <f t="shared" si="73"/>
        <v>开始</v>
      </c>
      <c r="L717" t="str">
        <f t="shared" si="69"/>
        <v/>
      </c>
      <c r="M717" s="5">
        <f t="shared" si="70"/>
        <v>0.16666666371747851</v>
      </c>
      <c r="N717" s="3">
        <f t="shared" si="71"/>
        <v>6</v>
      </c>
    </row>
    <row r="718" spans="1:14">
      <c r="A718" s="3">
        <v>98080680</v>
      </c>
      <c r="B718" s="3" t="s">
        <v>8</v>
      </c>
      <c r="C718" s="3" t="s">
        <v>9</v>
      </c>
      <c r="D718" s="3">
        <v>1.33201236252408E+17</v>
      </c>
      <c r="E718" s="4">
        <v>44963.430844907409</v>
      </c>
      <c r="F718" s="3" t="s">
        <v>10</v>
      </c>
      <c r="G718" s="3">
        <v>1</v>
      </c>
      <c r="H718" s="3" t="s">
        <v>15</v>
      </c>
      <c r="I718" s="4">
        <v>44963.430844907409</v>
      </c>
      <c r="J718" s="3" t="str">
        <f t="shared" si="72"/>
        <v>运行</v>
      </c>
      <c r="K718" s="3" t="str">
        <f t="shared" si="73"/>
        <v/>
      </c>
      <c r="L718" t="str">
        <f t="shared" si="69"/>
        <v>结束</v>
      </c>
      <c r="M718" s="5">
        <f t="shared" si="70"/>
        <v>0</v>
      </c>
      <c r="N718" s="3">
        <f t="shared" si="71"/>
        <v>6</v>
      </c>
    </row>
    <row r="719" spans="1:14">
      <c r="A719" s="3">
        <v>98080913</v>
      </c>
      <c r="B719" s="3" t="s">
        <v>8</v>
      </c>
      <c r="C719" s="3" t="s">
        <v>9</v>
      </c>
      <c r="D719" s="3">
        <v>1.3320123788511901E+17</v>
      </c>
      <c r="E719" s="4">
        <v>44963.43273148148</v>
      </c>
      <c r="F719" s="3" t="s">
        <v>10</v>
      </c>
      <c r="G719" s="3">
        <v>80010922001</v>
      </c>
      <c r="H719" s="3" t="s">
        <v>20</v>
      </c>
      <c r="I719" s="4">
        <v>44963.43273148148</v>
      </c>
      <c r="J719" s="3" t="str">
        <f t="shared" si="72"/>
        <v>报警</v>
      </c>
      <c r="K719" s="3" t="str">
        <f t="shared" si="73"/>
        <v>开始</v>
      </c>
      <c r="L719" t="str">
        <f t="shared" si="69"/>
        <v/>
      </c>
      <c r="M719" s="5">
        <f t="shared" si="70"/>
        <v>0.20000000484287739</v>
      </c>
      <c r="N719" s="3">
        <f t="shared" si="71"/>
        <v>6</v>
      </c>
    </row>
    <row r="720" spans="1:14">
      <c r="A720" s="3">
        <v>98080935</v>
      </c>
      <c r="B720" s="3" t="s">
        <v>8</v>
      </c>
      <c r="C720" s="3" t="s">
        <v>9</v>
      </c>
      <c r="D720" s="3">
        <v>1.3320123800795101E+17</v>
      </c>
      <c r="E720" s="4">
        <v>44963.432870370372</v>
      </c>
      <c r="F720" s="3" t="s">
        <v>10</v>
      </c>
      <c r="G720" s="3">
        <v>1</v>
      </c>
      <c r="H720" s="3" t="s">
        <v>15</v>
      </c>
      <c r="I720" s="4">
        <v>44963.432870370372</v>
      </c>
      <c r="J720" s="3" t="str">
        <f t="shared" si="72"/>
        <v>运行</v>
      </c>
      <c r="K720" s="3" t="str">
        <f t="shared" si="73"/>
        <v/>
      </c>
      <c r="L720" t="str">
        <f t="shared" si="69"/>
        <v>结束</v>
      </c>
      <c r="M720" s="5">
        <f t="shared" si="70"/>
        <v>0</v>
      </c>
      <c r="N720" s="3">
        <f t="shared" si="71"/>
        <v>6</v>
      </c>
    </row>
    <row r="721" spans="1:14">
      <c r="A721" s="3">
        <v>98081219</v>
      </c>
      <c r="B721" s="3" t="s">
        <v>8</v>
      </c>
      <c r="C721" s="3" t="s">
        <v>9</v>
      </c>
      <c r="D721" s="3">
        <v>1.3320123950225101E+17</v>
      </c>
      <c r="E721" s="4">
        <v>44963.434606481482</v>
      </c>
      <c r="F721" s="3" t="s">
        <v>10</v>
      </c>
      <c r="G721" s="3">
        <v>80010922001</v>
      </c>
      <c r="H721" s="3" t="s">
        <v>20</v>
      </c>
      <c r="I721" s="4">
        <v>44963.434606481482</v>
      </c>
      <c r="J721" s="3" t="str">
        <f t="shared" si="72"/>
        <v>报警</v>
      </c>
      <c r="K721" s="3" t="str">
        <f t="shared" si="73"/>
        <v>开始</v>
      </c>
      <c r="L721" t="str">
        <f t="shared" si="69"/>
        <v/>
      </c>
      <c r="M721" s="5">
        <f t="shared" si="70"/>
        <v>0.20000000484287739</v>
      </c>
      <c r="N721" s="3">
        <f t="shared" si="71"/>
        <v>6</v>
      </c>
    </row>
    <row r="722" spans="1:14">
      <c r="A722" s="3">
        <v>98081248</v>
      </c>
      <c r="B722" s="3" t="s">
        <v>8</v>
      </c>
      <c r="C722" s="3" t="s">
        <v>9</v>
      </c>
      <c r="D722" s="3">
        <v>1.33201239621702E+17</v>
      </c>
      <c r="E722" s="4">
        <v>44963.434745370374</v>
      </c>
      <c r="F722" s="3" t="s">
        <v>10</v>
      </c>
      <c r="G722" s="3">
        <v>1</v>
      </c>
      <c r="H722" s="3" t="s">
        <v>15</v>
      </c>
      <c r="I722" s="4">
        <v>44963.434745370374</v>
      </c>
      <c r="J722" s="3" t="str">
        <f t="shared" si="72"/>
        <v>运行</v>
      </c>
      <c r="K722" s="3" t="str">
        <f t="shared" si="73"/>
        <v/>
      </c>
      <c r="L722" t="str">
        <f t="shared" si="69"/>
        <v>结束</v>
      </c>
      <c r="M722" s="5">
        <f t="shared" si="70"/>
        <v>0</v>
      </c>
      <c r="N722" s="3">
        <f t="shared" si="71"/>
        <v>6</v>
      </c>
    </row>
    <row r="723" spans="1:14">
      <c r="A723" s="3">
        <v>98081675</v>
      </c>
      <c r="B723" s="3" t="s">
        <v>8</v>
      </c>
      <c r="C723" s="3" t="s">
        <v>9</v>
      </c>
      <c r="D723" s="3">
        <v>1.3320124221118301E+17</v>
      </c>
      <c r="E723" s="4">
        <v>44963.437743055554</v>
      </c>
      <c r="F723" s="3" t="s">
        <v>10</v>
      </c>
      <c r="G723" s="3">
        <v>60070922002</v>
      </c>
      <c r="H723" s="3" t="s">
        <v>11</v>
      </c>
      <c r="I723" s="4">
        <v>44963.437743055554</v>
      </c>
      <c r="J723" s="3" t="str">
        <f t="shared" si="72"/>
        <v>报警</v>
      </c>
      <c r="K723" s="3" t="str">
        <f t="shared" si="73"/>
        <v>开始</v>
      </c>
      <c r="L723" t="str">
        <f t="shared" si="69"/>
        <v/>
      </c>
      <c r="M723" s="5">
        <f t="shared" si="70"/>
        <v>1.000000003259629</v>
      </c>
      <c r="N723" s="3">
        <f t="shared" si="71"/>
        <v>6</v>
      </c>
    </row>
    <row r="724" spans="1:14">
      <c r="A724" s="3">
        <v>98081757</v>
      </c>
      <c r="B724" s="3" t="s">
        <v>8</v>
      </c>
      <c r="C724" s="3" t="s">
        <v>9</v>
      </c>
      <c r="D724" s="3">
        <v>1.3320124281841501E+17</v>
      </c>
      <c r="E724" s="4">
        <v>44963.438437500001</v>
      </c>
      <c r="F724" s="3" t="s">
        <v>10</v>
      </c>
      <c r="G724" s="3">
        <v>1</v>
      </c>
      <c r="H724" s="3" t="s">
        <v>15</v>
      </c>
      <c r="I724" s="4">
        <v>44963.438437500001</v>
      </c>
      <c r="J724" s="3" t="str">
        <f t="shared" si="72"/>
        <v>运行</v>
      </c>
      <c r="K724" s="3" t="str">
        <f t="shared" si="73"/>
        <v/>
      </c>
      <c r="L724" t="str">
        <f t="shared" si="69"/>
        <v>结束</v>
      </c>
      <c r="M724" s="5">
        <f t="shared" si="70"/>
        <v>0</v>
      </c>
      <c r="N724" s="3">
        <f t="shared" si="71"/>
        <v>6</v>
      </c>
    </row>
    <row r="725" spans="1:14">
      <c r="A725" s="3">
        <v>98081957</v>
      </c>
      <c r="B725" s="3" t="s">
        <v>8</v>
      </c>
      <c r="C725" s="3" t="s">
        <v>9</v>
      </c>
      <c r="D725" s="3">
        <v>1.33201249973118E+17</v>
      </c>
      <c r="E725" s="4">
        <v>44963.44672453704</v>
      </c>
      <c r="F725" s="3" t="s">
        <v>10</v>
      </c>
      <c r="G725" s="3">
        <v>60070922002</v>
      </c>
      <c r="H725" s="3" t="s">
        <v>11</v>
      </c>
      <c r="I725" s="4">
        <v>44963.44672453704</v>
      </c>
      <c r="J725" s="3" t="str">
        <f t="shared" si="72"/>
        <v>报警</v>
      </c>
      <c r="K725" s="3" t="str">
        <f t="shared" si="73"/>
        <v>开始</v>
      </c>
      <c r="L725" t="str">
        <f t="shared" si="69"/>
        <v/>
      </c>
      <c r="M725" s="5">
        <f t="shared" si="70"/>
        <v>0.74999999720603228</v>
      </c>
      <c r="N725" s="3">
        <f t="shared" si="71"/>
        <v>6</v>
      </c>
    </row>
    <row r="726" spans="1:14">
      <c r="A726" s="3">
        <v>98081968</v>
      </c>
      <c r="B726" s="3" t="s">
        <v>8</v>
      </c>
      <c r="C726" s="3" t="s">
        <v>9</v>
      </c>
      <c r="D726" s="3">
        <v>1.3320125042421501E+17</v>
      </c>
      <c r="E726" s="4">
        <v>44963.447245370371</v>
      </c>
      <c r="F726" s="3" t="s">
        <v>10</v>
      </c>
      <c r="G726" s="3">
        <v>1</v>
      </c>
      <c r="H726" s="3" t="s">
        <v>15</v>
      </c>
      <c r="I726" s="4">
        <v>44963.447245370371</v>
      </c>
      <c r="J726" s="3" t="str">
        <f t="shared" si="72"/>
        <v>运行</v>
      </c>
      <c r="K726" s="3" t="str">
        <f t="shared" si="73"/>
        <v/>
      </c>
      <c r="L726" t="str">
        <f t="shared" si="69"/>
        <v>结束</v>
      </c>
      <c r="M726" s="5">
        <f t="shared" si="70"/>
        <v>0</v>
      </c>
      <c r="N726" s="3">
        <f t="shared" si="71"/>
        <v>6</v>
      </c>
    </row>
    <row r="727" spans="1:14">
      <c r="A727" s="3">
        <v>98082118</v>
      </c>
      <c r="B727" s="3" t="s">
        <v>8</v>
      </c>
      <c r="C727" s="3" t="s">
        <v>9</v>
      </c>
      <c r="D727" s="3">
        <v>1.33201260150424E+17</v>
      </c>
      <c r="E727" s="4">
        <v>44963.458506944444</v>
      </c>
      <c r="F727" s="3" t="s">
        <v>10</v>
      </c>
      <c r="G727" s="3">
        <v>1</v>
      </c>
      <c r="H727" s="3" t="s">
        <v>15</v>
      </c>
      <c r="I727" s="4">
        <v>44963.458506944444</v>
      </c>
      <c r="J727" s="3" t="str">
        <f t="shared" si="72"/>
        <v>运行</v>
      </c>
      <c r="K727" s="3" t="str">
        <f t="shared" si="73"/>
        <v/>
      </c>
      <c r="L727" t="str">
        <f t="shared" si="69"/>
        <v>结束</v>
      </c>
      <c r="M727" s="5">
        <f t="shared" si="70"/>
        <v>0</v>
      </c>
      <c r="N727" s="3">
        <f t="shared" si="71"/>
        <v>6</v>
      </c>
    </row>
    <row r="728" spans="1:14">
      <c r="A728" s="3">
        <v>98082137</v>
      </c>
      <c r="B728" s="3" t="s">
        <v>8</v>
      </c>
      <c r="C728" s="3" t="s">
        <v>9</v>
      </c>
      <c r="D728" s="3">
        <v>1.33201260661182E+17</v>
      </c>
      <c r="E728" s="4">
        <v>44963.459097222221</v>
      </c>
      <c r="F728" s="3" t="s">
        <v>10</v>
      </c>
      <c r="G728" s="3">
        <v>80010922001</v>
      </c>
      <c r="H728" s="3" t="s">
        <v>20</v>
      </c>
      <c r="I728" s="4">
        <v>44963.459097222221</v>
      </c>
      <c r="J728" s="3" t="str">
        <f t="shared" si="72"/>
        <v>报警</v>
      </c>
      <c r="K728" s="3" t="str">
        <f t="shared" si="73"/>
        <v>开始</v>
      </c>
      <c r="L728" t="str">
        <f t="shared" si="69"/>
        <v/>
      </c>
      <c r="M728" s="5">
        <f t="shared" si="70"/>
        <v>0.26666666613891721</v>
      </c>
      <c r="N728" s="3">
        <f t="shared" si="71"/>
        <v>6</v>
      </c>
    </row>
    <row r="729" spans="1:14">
      <c r="A729" s="3">
        <v>98082144</v>
      </c>
      <c r="B729" s="3" t="s">
        <v>8</v>
      </c>
      <c r="C729" s="3" t="s">
        <v>9</v>
      </c>
      <c r="D729" s="3">
        <v>1.3320126082787699E+17</v>
      </c>
      <c r="E729" s="4">
        <v>44963.459282407406</v>
      </c>
      <c r="F729" s="3" t="s">
        <v>10</v>
      </c>
      <c r="G729" s="3">
        <v>1</v>
      </c>
      <c r="H729" s="3" t="s">
        <v>15</v>
      </c>
      <c r="I729" s="4">
        <v>44963.459282407406</v>
      </c>
      <c r="J729" s="3" t="str">
        <f t="shared" ref="J729:J762" si="74">RIGHT(H729,2)</f>
        <v>运行</v>
      </c>
      <c r="K729" s="3" t="str">
        <f t="shared" si="73"/>
        <v/>
      </c>
      <c r="L729" t="str">
        <f t="shared" si="69"/>
        <v>结束</v>
      </c>
      <c r="M729" s="5">
        <f t="shared" si="70"/>
        <v>0</v>
      </c>
      <c r="N729" s="3">
        <f t="shared" si="71"/>
        <v>6</v>
      </c>
    </row>
    <row r="730" spans="1:14">
      <c r="A730" s="3">
        <v>98082665</v>
      </c>
      <c r="B730" s="3" t="s">
        <v>8</v>
      </c>
      <c r="C730" s="3" t="s">
        <v>9</v>
      </c>
      <c r="D730" s="3">
        <v>1.33201267596444E+17</v>
      </c>
      <c r="E730" s="4">
        <v>44963.467118055552</v>
      </c>
      <c r="F730" s="3" t="s">
        <v>10</v>
      </c>
      <c r="G730" s="3">
        <v>1</v>
      </c>
      <c r="H730" s="3" t="s">
        <v>15</v>
      </c>
      <c r="I730" s="4">
        <v>44963.467118055552</v>
      </c>
      <c r="J730" s="3" t="str">
        <f t="shared" si="74"/>
        <v>运行</v>
      </c>
      <c r="K730" s="3" t="str">
        <f t="shared" si="73"/>
        <v/>
      </c>
      <c r="L730" t="str">
        <f t="shared" si="69"/>
        <v>结束</v>
      </c>
      <c r="M730" s="5">
        <f t="shared" si="70"/>
        <v>0</v>
      </c>
      <c r="N730" s="3">
        <f t="shared" si="71"/>
        <v>6</v>
      </c>
    </row>
    <row r="731" spans="1:14">
      <c r="A731" s="3">
        <v>98083864</v>
      </c>
      <c r="B731" s="3" t="s">
        <v>8</v>
      </c>
      <c r="C731" s="3" t="s">
        <v>9</v>
      </c>
      <c r="D731" s="3">
        <v>1.3320127436301101E+17</v>
      </c>
      <c r="E731" s="4">
        <v>44963.474953703706</v>
      </c>
      <c r="F731" s="3" t="s">
        <v>10</v>
      </c>
      <c r="G731" s="3">
        <v>1</v>
      </c>
      <c r="H731" s="3" t="s">
        <v>15</v>
      </c>
      <c r="I731" s="4">
        <v>44963.474953703706</v>
      </c>
      <c r="J731" s="3" t="str">
        <f t="shared" si="74"/>
        <v>运行</v>
      </c>
      <c r="K731" s="3" t="str">
        <f t="shared" si="73"/>
        <v/>
      </c>
      <c r="L731" t="str">
        <f t="shared" si="69"/>
        <v>结束</v>
      </c>
      <c r="M731" s="5">
        <f t="shared" si="70"/>
        <v>0</v>
      </c>
      <c r="N731" s="3">
        <f t="shared" si="71"/>
        <v>6</v>
      </c>
    </row>
    <row r="732" spans="1:14">
      <c r="A732" s="3">
        <v>98084623</v>
      </c>
      <c r="B732" s="3" t="s">
        <v>8</v>
      </c>
      <c r="C732" s="3" t="s">
        <v>9</v>
      </c>
      <c r="D732" s="3">
        <v>1.33201278441638E+17</v>
      </c>
      <c r="E732" s="4">
        <v>44963.479675925926</v>
      </c>
      <c r="F732" s="3" t="s">
        <v>10</v>
      </c>
      <c r="G732" s="3">
        <v>80010922001</v>
      </c>
      <c r="H732" s="3" t="s">
        <v>20</v>
      </c>
      <c r="I732" s="4">
        <v>44963.479675925926</v>
      </c>
      <c r="J732" s="3" t="str">
        <f t="shared" si="74"/>
        <v>报警</v>
      </c>
      <c r="K732" s="3" t="str">
        <f t="shared" si="73"/>
        <v>开始</v>
      </c>
      <c r="L732" t="str">
        <f t="shared" si="69"/>
        <v/>
      </c>
      <c r="M732" s="5">
        <f t="shared" si="70"/>
        <v>0.16666666371747851</v>
      </c>
      <c r="N732" s="3">
        <f t="shared" si="71"/>
        <v>6</v>
      </c>
    </row>
    <row r="733" spans="1:14">
      <c r="A733" s="3">
        <v>98084644</v>
      </c>
      <c r="B733" s="3" t="s">
        <v>8</v>
      </c>
      <c r="C733" s="3" t="s">
        <v>9</v>
      </c>
      <c r="D733" s="3">
        <v>1.33201278544454E+17</v>
      </c>
      <c r="E733" s="4">
        <v>44963.479791666665</v>
      </c>
      <c r="F733" s="3" t="s">
        <v>10</v>
      </c>
      <c r="G733" s="3">
        <v>1</v>
      </c>
      <c r="H733" s="3" t="s">
        <v>15</v>
      </c>
      <c r="I733" s="4">
        <v>44963.479791666665</v>
      </c>
      <c r="J733" s="3" t="str">
        <f t="shared" si="74"/>
        <v>运行</v>
      </c>
      <c r="K733" s="3" t="str">
        <f t="shared" si="73"/>
        <v/>
      </c>
      <c r="L733" t="str">
        <f t="shared" si="69"/>
        <v>结束</v>
      </c>
      <c r="M733" s="5">
        <f t="shared" si="70"/>
        <v>0</v>
      </c>
      <c r="N733" s="3">
        <f t="shared" si="71"/>
        <v>6</v>
      </c>
    </row>
    <row r="734" spans="1:14">
      <c r="A734" s="3">
        <v>98085985</v>
      </c>
      <c r="B734" s="3" t="s">
        <v>8</v>
      </c>
      <c r="C734" s="3" t="s">
        <v>9</v>
      </c>
      <c r="D734" s="3">
        <v>1.3320128530178899E+17</v>
      </c>
      <c r="E734" s="4">
        <v>44963.487615740742</v>
      </c>
      <c r="F734" s="3" t="s">
        <v>10</v>
      </c>
      <c r="G734" s="3">
        <v>1</v>
      </c>
      <c r="H734" s="3" t="s">
        <v>15</v>
      </c>
      <c r="I734" s="4">
        <v>44963.487615740742</v>
      </c>
      <c r="J734" s="3" t="str">
        <f t="shared" si="74"/>
        <v>运行</v>
      </c>
      <c r="K734" s="3" t="str">
        <f t="shared" si="73"/>
        <v/>
      </c>
      <c r="L734" t="str">
        <f t="shared" si="69"/>
        <v>结束</v>
      </c>
      <c r="M734" s="5">
        <f t="shared" si="70"/>
        <v>0</v>
      </c>
      <c r="N734" s="3">
        <f t="shared" si="71"/>
        <v>6</v>
      </c>
    </row>
    <row r="735" spans="1:14">
      <c r="A735" s="3">
        <v>98087311</v>
      </c>
      <c r="B735" s="3" t="s">
        <v>8</v>
      </c>
      <c r="C735" s="3" t="s">
        <v>9</v>
      </c>
      <c r="D735" s="3">
        <v>1.33201292047562E+17</v>
      </c>
      <c r="E735" s="4">
        <v>44963.495416666665</v>
      </c>
      <c r="F735" s="3" t="s">
        <v>10</v>
      </c>
      <c r="G735" s="3">
        <v>1</v>
      </c>
      <c r="H735" s="3" t="s">
        <v>15</v>
      </c>
      <c r="I735" s="4">
        <v>44963.495416666665</v>
      </c>
      <c r="J735" s="3" t="str">
        <f t="shared" si="74"/>
        <v>运行</v>
      </c>
      <c r="K735" s="3" t="str">
        <f t="shared" si="73"/>
        <v/>
      </c>
      <c r="L735" t="str">
        <f t="shared" si="69"/>
        <v>结束</v>
      </c>
      <c r="M735" s="5">
        <f t="shared" si="70"/>
        <v>0</v>
      </c>
      <c r="N735" s="3">
        <f t="shared" si="71"/>
        <v>6</v>
      </c>
    </row>
    <row r="736" spans="1:14">
      <c r="A736" s="3">
        <v>98087368</v>
      </c>
      <c r="B736" s="3" t="s">
        <v>8</v>
      </c>
      <c r="C736" s="3" t="s">
        <v>9</v>
      </c>
      <c r="D736" s="3">
        <v>1.3320129237734099E+17</v>
      </c>
      <c r="E736" s="4">
        <v>44963.495798611111</v>
      </c>
      <c r="F736" s="3" t="s">
        <v>10</v>
      </c>
      <c r="G736" s="3">
        <v>80010922001</v>
      </c>
      <c r="H736" s="3" t="s">
        <v>20</v>
      </c>
      <c r="I736" s="4">
        <v>44963.495798611111</v>
      </c>
      <c r="J736" s="3" t="str">
        <f t="shared" si="74"/>
        <v>报警</v>
      </c>
      <c r="K736" s="3" t="str">
        <f t="shared" si="73"/>
        <v>开始</v>
      </c>
      <c r="L736" t="str">
        <f t="shared" si="69"/>
        <v/>
      </c>
      <c r="M736" s="5">
        <f t="shared" si="70"/>
        <v>1.1333333363290876</v>
      </c>
      <c r="N736" s="3">
        <f t="shared" si="71"/>
        <v>6</v>
      </c>
    </row>
    <row r="737" spans="1:14">
      <c r="A737" s="3">
        <v>98087487</v>
      </c>
      <c r="B737" s="3" t="s">
        <v>8</v>
      </c>
      <c r="C737" s="3" t="s">
        <v>9</v>
      </c>
      <c r="D737" s="3">
        <v>1.33201293054284E+17</v>
      </c>
      <c r="E737" s="4">
        <v>44963.49658564815</v>
      </c>
      <c r="F737" s="3" t="s">
        <v>10</v>
      </c>
      <c r="G737" s="3">
        <v>1</v>
      </c>
      <c r="H737" s="3" t="s">
        <v>15</v>
      </c>
      <c r="I737" s="4">
        <v>44963.49658564815</v>
      </c>
      <c r="J737" s="3" t="str">
        <f t="shared" si="74"/>
        <v>运行</v>
      </c>
      <c r="K737" s="3" t="str">
        <f t="shared" si="73"/>
        <v/>
      </c>
      <c r="L737" t="str">
        <f t="shared" si="69"/>
        <v>结束</v>
      </c>
      <c r="M737" s="5">
        <f t="shared" si="70"/>
        <v>0</v>
      </c>
      <c r="N737" s="3">
        <f t="shared" si="71"/>
        <v>6</v>
      </c>
    </row>
    <row r="738" spans="1:14">
      <c r="A738" s="3">
        <v>98087765</v>
      </c>
      <c r="B738" s="3" t="s">
        <v>8</v>
      </c>
      <c r="C738" s="3" t="s">
        <v>9</v>
      </c>
      <c r="D738" s="3">
        <v>1.33201294503036E+17</v>
      </c>
      <c r="E738" s="4">
        <v>44963.498263888891</v>
      </c>
      <c r="F738" s="3" t="s">
        <v>10</v>
      </c>
      <c r="G738" s="3">
        <v>80010922001</v>
      </c>
      <c r="H738" s="3" t="s">
        <v>20</v>
      </c>
      <c r="I738" s="4">
        <v>44963.498263888891</v>
      </c>
      <c r="J738" s="3" t="str">
        <f t="shared" si="74"/>
        <v>报警</v>
      </c>
      <c r="K738" s="3" t="str">
        <f t="shared" si="73"/>
        <v>开始</v>
      </c>
      <c r="L738" t="str">
        <f t="shared" si="69"/>
        <v/>
      </c>
      <c r="M738" s="5">
        <f t="shared" si="70"/>
        <v>0.11666666250675917</v>
      </c>
      <c r="N738" s="3">
        <f t="shared" si="71"/>
        <v>6</v>
      </c>
    </row>
    <row r="739" spans="1:14">
      <c r="A739" s="3">
        <v>98087784</v>
      </c>
      <c r="B739" s="3" t="s">
        <v>8</v>
      </c>
      <c r="C739" s="3" t="s">
        <v>9</v>
      </c>
      <c r="D739" s="3">
        <v>1.33201294573558E+17</v>
      </c>
      <c r="E739" s="4">
        <v>44963.498344907406</v>
      </c>
      <c r="F739" s="3" t="s">
        <v>10</v>
      </c>
      <c r="G739" s="3">
        <v>1</v>
      </c>
      <c r="H739" s="3" t="s">
        <v>15</v>
      </c>
      <c r="I739" s="4">
        <v>44963.498344907406</v>
      </c>
      <c r="J739" s="3" t="str">
        <f t="shared" si="74"/>
        <v>运行</v>
      </c>
      <c r="K739" s="3" t="str">
        <f t="shared" si="73"/>
        <v/>
      </c>
      <c r="L739" t="str">
        <f t="shared" si="69"/>
        <v>结束</v>
      </c>
      <c r="M739" s="5">
        <f t="shared" si="70"/>
        <v>0</v>
      </c>
      <c r="N739" s="3">
        <f t="shared" si="71"/>
        <v>6</v>
      </c>
    </row>
    <row r="740" spans="1:14">
      <c r="A740" s="3">
        <v>98089448</v>
      </c>
      <c r="B740" s="3" t="s">
        <v>8</v>
      </c>
      <c r="C740" s="3" t="s">
        <v>9</v>
      </c>
      <c r="D740" s="3">
        <v>1.33201301325688E+17</v>
      </c>
      <c r="E740" s="4">
        <v>44963.506157407406</v>
      </c>
      <c r="F740" s="3" t="s">
        <v>10</v>
      </c>
      <c r="G740" s="3">
        <v>1</v>
      </c>
      <c r="H740" s="3" t="s">
        <v>15</v>
      </c>
      <c r="I740" s="4">
        <v>44963.506157407406</v>
      </c>
      <c r="J740" s="3" t="str">
        <f t="shared" si="74"/>
        <v>运行</v>
      </c>
      <c r="K740" s="3" t="str">
        <f t="shared" si="73"/>
        <v/>
      </c>
      <c r="L740" t="str">
        <f t="shared" si="69"/>
        <v>结束</v>
      </c>
      <c r="M740" s="5">
        <f t="shared" si="70"/>
        <v>0</v>
      </c>
      <c r="N740" s="3">
        <f t="shared" si="71"/>
        <v>6</v>
      </c>
    </row>
    <row r="741" spans="1:14">
      <c r="A741" s="3">
        <v>98091192</v>
      </c>
      <c r="B741" s="3" t="s">
        <v>8</v>
      </c>
      <c r="C741" s="3" t="s">
        <v>9</v>
      </c>
      <c r="D741" s="3">
        <v>1.33201308082434E+17</v>
      </c>
      <c r="E741" s="4">
        <v>44963.513981481483</v>
      </c>
      <c r="F741" s="3" t="s">
        <v>10</v>
      </c>
      <c r="G741" s="3">
        <v>1</v>
      </c>
      <c r="H741" s="3" t="s">
        <v>15</v>
      </c>
      <c r="I741" s="4">
        <v>44963.513981481483</v>
      </c>
      <c r="J741" s="3" t="str">
        <f t="shared" si="74"/>
        <v>运行</v>
      </c>
      <c r="K741" s="3" t="str">
        <f t="shared" si="73"/>
        <v/>
      </c>
      <c r="L741" t="str">
        <f t="shared" si="69"/>
        <v>结束</v>
      </c>
      <c r="M741" s="5">
        <f t="shared" si="70"/>
        <v>0</v>
      </c>
      <c r="N741" s="3">
        <f t="shared" si="71"/>
        <v>6</v>
      </c>
    </row>
    <row r="742" spans="1:14">
      <c r="A742" s="3">
        <v>98091864</v>
      </c>
      <c r="B742" s="3" t="s">
        <v>8</v>
      </c>
      <c r="C742" s="3" t="s">
        <v>9</v>
      </c>
      <c r="D742" s="3">
        <v>1.33201310692662E+17</v>
      </c>
      <c r="E742" s="4">
        <v>44963.517002314817</v>
      </c>
      <c r="F742" s="3" t="s">
        <v>10</v>
      </c>
      <c r="G742" s="3">
        <v>60070922002</v>
      </c>
      <c r="H742" s="3" t="s">
        <v>11</v>
      </c>
      <c r="I742" s="4">
        <v>44963.517002314817</v>
      </c>
      <c r="J742" s="3" t="str">
        <f t="shared" si="74"/>
        <v>报警</v>
      </c>
      <c r="K742" s="3" t="str">
        <f t="shared" si="73"/>
        <v>开始</v>
      </c>
      <c r="L742" t="str">
        <f t="shared" si="69"/>
        <v/>
      </c>
      <c r="M742" s="5">
        <f t="shared" si="70"/>
        <v>0.1333333330694586</v>
      </c>
      <c r="N742" s="3">
        <f t="shared" si="71"/>
        <v>6</v>
      </c>
    </row>
    <row r="743" spans="1:14">
      <c r="A743" s="3">
        <v>98091899</v>
      </c>
      <c r="B743" s="3" t="s">
        <v>8</v>
      </c>
      <c r="C743" s="3" t="s">
        <v>9</v>
      </c>
      <c r="D743" s="3">
        <v>1.33201310772688E+17</v>
      </c>
      <c r="E743" s="4">
        <v>44963.517094907409</v>
      </c>
      <c r="F743" s="3" t="s">
        <v>10</v>
      </c>
      <c r="G743" s="3">
        <v>1</v>
      </c>
      <c r="H743" s="3" t="s">
        <v>15</v>
      </c>
      <c r="I743" s="4">
        <v>44963.517094907409</v>
      </c>
      <c r="J743" s="3" t="str">
        <f t="shared" si="74"/>
        <v>运行</v>
      </c>
      <c r="K743" s="3" t="str">
        <f t="shared" si="73"/>
        <v/>
      </c>
      <c r="L743" t="str">
        <f t="shared" si="69"/>
        <v>结束</v>
      </c>
      <c r="M743" s="5">
        <f t="shared" si="70"/>
        <v>0</v>
      </c>
      <c r="N743" s="3">
        <f t="shared" si="71"/>
        <v>6</v>
      </c>
    </row>
    <row r="744" spans="1:14">
      <c r="A744" s="3">
        <v>98092290</v>
      </c>
      <c r="B744" s="3" t="s">
        <v>8</v>
      </c>
      <c r="C744" s="3" t="s">
        <v>9</v>
      </c>
      <c r="D744" s="3">
        <v>1.3320131239412701E+17</v>
      </c>
      <c r="E744" s="4">
        <v>44963.518969907411</v>
      </c>
      <c r="F744" s="3" t="s">
        <v>10</v>
      </c>
      <c r="G744" s="3">
        <v>50010922015</v>
      </c>
      <c r="H744" s="3" t="s">
        <v>31</v>
      </c>
      <c r="I744" s="4">
        <v>44963.518969907411</v>
      </c>
      <c r="J744" s="3" t="str">
        <f t="shared" si="74"/>
        <v>NA</v>
      </c>
      <c r="K744" s="3" t="str">
        <f t="shared" si="73"/>
        <v>开始</v>
      </c>
      <c r="L744" t="str">
        <f t="shared" si="69"/>
        <v/>
      </c>
      <c r="M744" s="5">
        <f t="shared" si="70"/>
        <v>2.0666666573379189</v>
      </c>
      <c r="N744" s="3">
        <f t="shared" si="71"/>
        <v>6</v>
      </c>
    </row>
    <row r="745" spans="1:14">
      <c r="A745" s="3">
        <v>98092618</v>
      </c>
      <c r="B745" s="3" t="s">
        <v>8</v>
      </c>
      <c r="C745" s="3" t="s">
        <v>9</v>
      </c>
      <c r="D745" s="3">
        <v>1.3320131363416499E+17</v>
      </c>
      <c r="E745" s="4">
        <v>44963.520405092589</v>
      </c>
      <c r="F745" s="3" t="s">
        <v>10</v>
      </c>
      <c r="G745" s="3">
        <v>1</v>
      </c>
      <c r="H745" s="3" t="s">
        <v>15</v>
      </c>
      <c r="I745" s="4">
        <v>44963.520405092589</v>
      </c>
      <c r="J745" s="3" t="str">
        <f t="shared" si="74"/>
        <v>运行</v>
      </c>
      <c r="K745" s="3" t="str">
        <f t="shared" si="73"/>
        <v/>
      </c>
      <c r="L745" t="str">
        <f t="shared" si="69"/>
        <v>结束</v>
      </c>
      <c r="M745" s="5">
        <f t="shared" si="70"/>
        <v>0</v>
      </c>
      <c r="N745" s="3">
        <f t="shared" si="71"/>
        <v>6</v>
      </c>
    </row>
    <row r="746" spans="1:14">
      <c r="A746" s="3">
        <v>98092670</v>
      </c>
      <c r="B746" s="3" t="s">
        <v>8</v>
      </c>
      <c r="C746" s="3" t="s">
        <v>9</v>
      </c>
      <c r="D746" s="3">
        <v>1.33201313889054E+17</v>
      </c>
      <c r="E746" s="4">
        <v>44963.520694444444</v>
      </c>
      <c r="F746" s="3" t="s">
        <v>10</v>
      </c>
      <c r="G746" s="3">
        <v>60070922002</v>
      </c>
      <c r="H746" s="3" t="s">
        <v>11</v>
      </c>
      <c r="I746" s="4">
        <v>44963.520694444444</v>
      </c>
      <c r="J746" s="3" t="str">
        <f t="shared" si="74"/>
        <v>报警</v>
      </c>
      <c r="K746" s="3" t="str">
        <f t="shared" si="73"/>
        <v>开始</v>
      </c>
      <c r="L746" t="str">
        <f t="shared" si="69"/>
        <v/>
      </c>
      <c r="M746" s="5">
        <f t="shared" si="70"/>
        <v>0.1333333330694586</v>
      </c>
      <c r="N746" s="3">
        <f t="shared" si="71"/>
        <v>6</v>
      </c>
    </row>
    <row r="747" spans="1:14">
      <c r="A747" s="3">
        <v>98092704</v>
      </c>
      <c r="B747" s="3" t="s">
        <v>8</v>
      </c>
      <c r="C747" s="3" t="s">
        <v>9</v>
      </c>
      <c r="D747" s="3">
        <v>1.3320131396149101E+17</v>
      </c>
      <c r="E747" s="4">
        <v>44963.520787037036</v>
      </c>
      <c r="F747" s="3" t="s">
        <v>10</v>
      </c>
      <c r="G747" s="3">
        <v>1</v>
      </c>
      <c r="H747" s="3" t="s">
        <v>15</v>
      </c>
      <c r="I747" s="4">
        <v>44963.520787037036</v>
      </c>
      <c r="J747" s="3" t="str">
        <f t="shared" si="74"/>
        <v>运行</v>
      </c>
      <c r="K747" s="3" t="str">
        <f t="shared" si="73"/>
        <v/>
      </c>
      <c r="L747" t="str">
        <f t="shared" si="69"/>
        <v>结束</v>
      </c>
      <c r="M747" s="5">
        <f t="shared" si="70"/>
        <v>0</v>
      </c>
      <c r="N747" s="3">
        <f t="shared" si="71"/>
        <v>6</v>
      </c>
    </row>
    <row r="748" spans="1:14">
      <c r="A748" s="3">
        <v>98093145</v>
      </c>
      <c r="B748" s="3" t="s">
        <v>8</v>
      </c>
      <c r="C748" s="3" t="s">
        <v>9</v>
      </c>
      <c r="D748" s="3">
        <v>1.33201315821602E+17</v>
      </c>
      <c r="E748" s="4">
        <v>44963.522939814815</v>
      </c>
      <c r="F748" s="3" t="s">
        <v>10</v>
      </c>
      <c r="G748" s="3">
        <v>80010922001</v>
      </c>
      <c r="H748" s="3" t="s">
        <v>20</v>
      </c>
      <c r="I748" s="4">
        <v>44963.522939814815</v>
      </c>
      <c r="J748" s="3" t="str">
        <f t="shared" si="74"/>
        <v>报警</v>
      </c>
      <c r="K748" s="3" t="str">
        <f t="shared" si="73"/>
        <v>开始</v>
      </c>
      <c r="L748" t="str">
        <f t="shared" si="69"/>
        <v/>
      </c>
      <c r="M748" s="5">
        <f t="shared" si="70"/>
        <v>0.16666666371747851</v>
      </c>
      <c r="N748" s="3">
        <f t="shared" si="71"/>
        <v>6</v>
      </c>
    </row>
    <row r="749" spans="1:14">
      <c r="A749" s="3">
        <v>98093188</v>
      </c>
      <c r="B749" s="3" t="s">
        <v>8</v>
      </c>
      <c r="C749" s="3" t="s">
        <v>9</v>
      </c>
      <c r="D749" s="3">
        <v>1.33201315916728E+17</v>
      </c>
      <c r="E749" s="4">
        <v>44963.523055555554</v>
      </c>
      <c r="F749" s="3" t="s">
        <v>10</v>
      </c>
      <c r="G749" s="3">
        <v>1</v>
      </c>
      <c r="H749" s="3" t="s">
        <v>15</v>
      </c>
      <c r="I749" s="4">
        <v>44963.523055555554</v>
      </c>
      <c r="J749" s="3" t="str">
        <f t="shared" si="74"/>
        <v>运行</v>
      </c>
      <c r="K749" s="3" t="str">
        <f t="shared" si="73"/>
        <v/>
      </c>
      <c r="L749" t="str">
        <f t="shared" si="69"/>
        <v>结束</v>
      </c>
      <c r="M749" s="5">
        <f t="shared" si="70"/>
        <v>0</v>
      </c>
      <c r="N749" s="3">
        <f t="shared" si="71"/>
        <v>6</v>
      </c>
    </row>
    <row r="750" spans="1:14">
      <c r="A750" s="3">
        <v>98094226</v>
      </c>
      <c r="B750" s="3" t="s">
        <v>8</v>
      </c>
      <c r="C750" s="3" t="s">
        <v>9</v>
      </c>
      <c r="D750" s="3">
        <v>1.3320132028922701E+17</v>
      </c>
      <c r="E750" s="4">
        <v>44963.528101851851</v>
      </c>
      <c r="F750" s="3" t="s">
        <v>10</v>
      </c>
      <c r="G750" s="3">
        <v>80010922001</v>
      </c>
      <c r="H750" s="3" t="s">
        <v>20</v>
      </c>
      <c r="I750" s="4">
        <v>44963.528101851851</v>
      </c>
      <c r="J750" s="3" t="str">
        <f t="shared" si="74"/>
        <v>报警</v>
      </c>
      <c r="K750" s="3" t="str">
        <f t="shared" si="73"/>
        <v>开始</v>
      </c>
      <c r="L750" t="str">
        <f t="shared" si="69"/>
        <v/>
      </c>
      <c r="M750" s="5">
        <f t="shared" si="70"/>
        <v>0.1333333330694586</v>
      </c>
      <c r="N750" s="3">
        <f t="shared" si="71"/>
        <v>6</v>
      </c>
    </row>
    <row r="751" spans="1:14">
      <c r="A751" s="3">
        <v>98094249</v>
      </c>
      <c r="B751" s="3" t="s">
        <v>8</v>
      </c>
      <c r="C751" s="3" t="s">
        <v>9</v>
      </c>
      <c r="D751" s="3">
        <v>1.33201320365842E+17</v>
      </c>
      <c r="E751" s="4">
        <v>44963.528194444443</v>
      </c>
      <c r="F751" s="3" t="s">
        <v>10</v>
      </c>
      <c r="G751" s="3">
        <v>1</v>
      </c>
      <c r="H751" s="3" t="s">
        <v>15</v>
      </c>
      <c r="I751" s="4">
        <v>44963.528194444443</v>
      </c>
      <c r="J751" s="3" t="str">
        <f t="shared" si="74"/>
        <v>运行</v>
      </c>
      <c r="K751" s="3" t="str">
        <f t="shared" si="73"/>
        <v/>
      </c>
      <c r="L751" t="str">
        <f t="shared" si="69"/>
        <v>结束</v>
      </c>
      <c r="M751" s="5">
        <f t="shared" si="70"/>
        <v>0</v>
      </c>
      <c r="N751" s="3">
        <f t="shared" si="71"/>
        <v>6</v>
      </c>
    </row>
    <row r="752" spans="1:14">
      <c r="A752" s="3">
        <v>98094293</v>
      </c>
      <c r="B752" s="3" t="s">
        <v>8</v>
      </c>
      <c r="C752" s="3" t="s">
        <v>9</v>
      </c>
      <c r="D752" s="3">
        <v>1.33201320577916E+17</v>
      </c>
      <c r="E752" s="4">
        <v>44963.528437499997</v>
      </c>
      <c r="F752" s="3" t="s">
        <v>10</v>
      </c>
      <c r="G752" s="3">
        <v>80010922001</v>
      </c>
      <c r="H752" s="3" t="s">
        <v>20</v>
      </c>
      <c r="I752" s="4">
        <v>44963.528437499997</v>
      </c>
      <c r="J752" s="3" t="str">
        <f t="shared" si="74"/>
        <v>报警</v>
      </c>
      <c r="K752" s="3" t="str">
        <f t="shared" si="73"/>
        <v>开始</v>
      </c>
      <c r="L752" t="str">
        <f t="shared" ref="L752:L815" si="75">IF(J752="运行","结束","")</f>
        <v/>
      </c>
      <c r="M752" s="5">
        <f t="shared" ref="M752:M815" si="76">IF(K752="开始",((IF(L753="结束",INDEX(I753,,),0)-IF(K752="开始",INDEX(I752,,),0)))*24*60,0)</f>
        <v>0.33333333791233599</v>
      </c>
      <c r="N752" s="3">
        <f t="shared" ref="N752:N815" si="77">WEEKNUM(I752)</f>
        <v>6</v>
      </c>
    </row>
    <row r="753" spans="1:14">
      <c r="A753" s="3">
        <v>98094328</v>
      </c>
      <c r="B753" s="3" t="s">
        <v>8</v>
      </c>
      <c r="C753" s="3" t="s">
        <v>9</v>
      </c>
      <c r="D753" s="3">
        <v>1.3320132077879901E+17</v>
      </c>
      <c r="E753" s="4">
        <v>44963.528668981482</v>
      </c>
      <c r="F753" s="3" t="s">
        <v>10</v>
      </c>
      <c r="G753" s="3">
        <v>1</v>
      </c>
      <c r="H753" s="3" t="s">
        <v>15</v>
      </c>
      <c r="I753" s="4">
        <v>44963.528668981482</v>
      </c>
      <c r="J753" s="3" t="str">
        <f t="shared" si="74"/>
        <v>运行</v>
      </c>
      <c r="K753" s="3" t="str">
        <f t="shared" si="73"/>
        <v/>
      </c>
      <c r="L753" t="str">
        <f t="shared" si="75"/>
        <v>结束</v>
      </c>
      <c r="M753" s="5">
        <f t="shared" si="76"/>
        <v>0</v>
      </c>
      <c r="N753" s="3">
        <f t="shared" si="77"/>
        <v>6</v>
      </c>
    </row>
    <row r="754" spans="1:14">
      <c r="A754" s="3">
        <v>98094515</v>
      </c>
      <c r="B754" s="3" t="s">
        <v>8</v>
      </c>
      <c r="C754" s="3" t="s">
        <v>9</v>
      </c>
      <c r="D754" s="3">
        <v>1.3320132155812701E+17</v>
      </c>
      <c r="E754" s="4">
        <v>44963.52957175926</v>
      </c>
      <c r="F754" s="3" t="s">
        <v>10</v>
      </c>
      <c r="G754" s="3">
        <v>80010922001</v>
      </c>
      <c r="H754" s="3" t="s">
        <v>20</v>
      </c>
      <c r="I754" s="4">
        <v>44963.52957175926</v>
      </c>
      <c r="J754" s="3" t="str">
        <f t="shared" si="74"/>
        <v>报警</v>
      </c>
      <c r="K754" s="3" t="str">
        <f t="shared" si="73"/>
        <v>开始</v>
      </c>
      <c r="L754" t="str">
        <f t="shared" si="75"/>
        <v/>
      </c>
      <c r="M754" s="5">
        <f t="shared" si="76"/>
        <v>0.1333333330694586</v>
      </c>
      <c r="N754" s="3">
        <f t="shared" si="77"/>
        <v>6</v>
      </c>
    </row>
    <row r="755" spans="1:14">
      <c r="A755" s="3">
        <v>98094534</v>
      </c>
      <c r="B755" s="3" t="s">
        <v>8</v>
      </c>
      <c r="C755" s="3" t="s">
        <v>9</v>
      </c>
      <c r="D755" s="3">
        <v>1.3320132163294701E+17</v>
      </c>
      <c r="E755" s="4">
        <v>44963.529664351852</v>
      </c>
      <c r="F755" s="3" t="s">
        <v>10</v>
      </c>
      <c r="G755" s="3">
        <v>1</v>
      </c>
      <c r="H755" s="3" t="s">
        <v>15</v>
      </c>
      <c r="I755" s="4">
        <v>44963.529664351852</v>
      </c>
      <c r="J755" s="3" t="str">
        <f t="shared" si="74"/>
        <v>运行</v>
      </c>
      <c r="K755" s="3" t="str">
        <f t="shared" si="73"/>
        <v/>
      </c>
      <c r="L755" t="str">
        <f t="shared" si="75"/>
        <v>结束</v>
      </c>
      <c r="M755" s="5">
        <f t="shared" si="76"/>
        <v>0</v>
      </c>
      <c r="N755" s="3">
        <f t="shared" si="77"/>
        <v>6</v>
      </c>
    </row>
    <row r="756" spans="1:14">
      <c r="A756" s="3">
        <v>98095200</v>
      </c>
      <c r="B756" s="3" t="s">
        <v>8</v>
      </c>
      <c r="C756" s="3" t="s">
        <v>9</v>
      </c>
      <c r="D756" s="3">
        <v>1.33201324381464E+17</v>
      </c>
      <c r="E756" s="4">
        <v>44963.532847222225</v>
      </c>
      <c r="F756" s="3" t="s">
        <v>10</v>
      </c>
      <c r="G756" s="3">
        <v>3</v>
      </c>
      <c r="H756" s="3" t="s">
        <v>14</v>
      </c>
      <c r="I756" s="4">
        <v>44963.532847222225</v>
      </c>
      <c r="J756" s="3" t="str">
        <f t="shared" si="74"/>
        <v>改！</v>
      </c>
      <c r="K756" s="3" t="str">
        <f t="shared" si="73"/>
        <v>开始</v>
      </c>
      <c r="L756" t="str">
        <f t="shared" si="75"/>
        <v/>
      </c>
      <c r="M756" s="5">
        <f t="shared" si="76"/>
        <v>6.6666666639503092</v>
      </c>
      <c r="N756" s="3">
        <f t="shared" si="77"/>
        <v>6</v>
      </c>
    </row>
    <row r="757" spans="1:14">
      <c r="A757" s="3">
        <v>98096216</v>
      </c>
      <c r="B757" s="3" t="s">
        <v>8</v>
      </c>
      <c r="C757" s="3" t="s">
        <v>9</v>
      </c>
      <c r="D757" s="3">
        <v>1.3320132838764E+17</v>
      </c>
      <c r="E757" s="4">
        <v>44963.537476851852</v>
      </c>
      <c r="F757" s="3" t="s">
        <v>10</v>
      </c>
      <c r="G757" s="3">
        <v>1</v>
      </c>
      <c r="H757" s="3" t="s">
        <v>15</v>
      </c>
      <c r="I757" s="4">
        <v>44963.537476851852</v>
      </c>
      <c r="J757" s="3" t="str">
        <f t="shared" si="74"/>
        <v>运行</v>
      </c>
      <c r="K757" s="3" t="str">
        <f t="shared" si="73"/>
        <v/>
      </c>
      <c r="L757" t="str">
        <f t="shared" si="75"/>
        <v>结束</v>
      </c>
      <c r="M757" s="5">
        <f t="shared" si="76"/>
        <v>0</v>
      </c>
      <c r="N757" s="3">
        <f t="shared" si="77"/>
        <v>6</v>
      </c>
    </row>
    <row r="758" spans="1:14">
      <c r="A758" s="3">
        <v>98097438</v>
      </c>
      <c r="B758" s="3" t="s">
        <v>8</v>
      </c>
      <c r="C758" s="3" t="s">
        <v>9</v>
      </c>
      <c r="D758" s="3">
        <v>1.33201334295444E+17</v>
      </c>
      <c r="E758" s="4">
        <v>44963.544317129628</v>
      </c>
      <c r="F758" s="3" t="s">
        <v>10</v>
      </c>
      <c r="G758" s="3">
        <v>80010922001</v>
      </c>
      <c r="H758" s="3" t="s">
        <v>20</v>
      </c>
      <c r="I758" s="4">
        <v>44963.544317129628</v>
      </c>
      <c r="J758" s="3" t="str">
        <f t="shared" si="74"/>
        <v>报警</v>
      </c>
      <c r="K758" s="3" t="str">
        <f t="shared" si="73"/>
        <v>开始</v>
      </c>
      <c r="L758" t="str">
        <f t="shared" si="75"/>
        <v/>
      </c>
      <c r="M758" s="5">
        <f t="shared" si="76"/>
        <v>0.1333333330694586</v>
      </c>
      <c r="N758" s="3">
        <f t="shared" si="77"/>
        <v>6</v>
      </c>
    </row>
    <row r="759" spans="1:14">
      <c r="A759" s="3">
        <v>98097451</v>
      </c>
      <c r="B759" s="3" t="s">
        <v>8</v>
      </c>
      <c r="C759" s="3" t="s">
        <v>9</v>
      </c>
      <c r="D759" s="3">
        <v>1.33201334370454E+17</v>
      </c>
      <c r="E759" s="4">
        <v>44963.544409722221</v>
      </c>
      <c r="F759" s="3" t="s">
        <v>10</v>
      </c>
      <c r="G759" s="3">
        <v>1</v>
      </c>
      <c r="H759" s="3" t="s">
        <v>15</v>
      </c>
      <c r="I759" s="4">
        <v>44963.544409722221</v>
      </c>
      <c r="J759" s="3" t="str">
        <f t="shared" si="74"/>
        <v>运行</v>
      </c>
      <c r="K759" s="3" t="str">
        <f t="shared" si="73"/>
        <v/>
      </c>
      <c r="L759" t="str">
        <f t="shared" si="75"/>
        <v>结束</v>
      </c>
      <c r="M759" s="5">
        <f t="shared" si="76"/>
        <v>0</v>
      </c>
      <c r="N759" s="3">
        <f t="shared" si="77"/>
        <v>6</v>
      </c>
    </row>
    <row r="760" spans="1:14">
      <c r="A760" s="3">
        <v>98097603</v>
      </c>
      <c r="B760" s="3" t="s">
        <v>8</v>
      </c>
      <c r="C760" s="3" t="s">
        <v>9</v>
      </c>
      <c r="D760" s="3">
        <v>1.33201335211526E+17</v>
      </c>
      <c r="E760" s="4">
        <v>44963.545381944445</v>
      </c>
      <c r="F760" s="3" t="s">
        <v>10</v>
      </c>
      <c r="G760" s="3">
        <v>80010922001</v>
      </c>
      <c r="H760" s="3" t="s">
        <v>20</v>
      </c>
      <c r="I760" s="4">
        <v>44963.545381944445</v>
      </c>
      <c r="J760" s="3" t="str">
        <f t="shared" si="74"/>
        <v>报警</v>
      </c>
      <c r="K760" s="3" t="str">
        <f t="shared" si="73"/>
        <v>开始</v>
      </c>
      <c r="L760" t="str">
        <f t="shared" si="75"/>
        <v/>
      </c>
      <c r="M760" s="5">
        <f t="shared" si="76"/>
        <v>0.15000000363215804</v>
      </c>
      <c r="N760" s="3">
        <f t="shared" si="77"/>
        <v>6</v>
      </c>
    </row>
    <row r="761" spans="1:14">
      <c r="A761" s="3">
        <v>98097630</v>
      </c>
      <c r="B761" s="3" t="s">
        <v>8</v>
      </c>
      <c r="C761" s="3" t="s">
        <v>9</v>
      </c>
      <c r="D761" s="3">
        <v>1.3320133530722E+17</v>
      </c>
      <c r="E761" s="4">
        <v>44963.545486111114</v>
      </c>
      <c r="F761" s="3" t="s">
        <v>10</v>
      </c>
      <c r="G761" s="3">
        <v>1</v>
      </c>
      <c r="H761" s="3" t="s">
        <v>15</v>
      </c>
      <c r="I761" s="4">
        <v>44963.545486111114</v>
      </c>
      <c r="J761" s="3" t="str">
        <f t="shared" si="74"/>
        <v>运行</v>
      </c>
      <c r="K761" s="3" t="str">
        <f t="shared" si="73"/>
        <v/>
      </c>
      <c r="L761" t="str">
        <f t="shared" si="75"/>
        <v>结束</v>
      </c>
      <c r="M761" s="5">
        <f t="shared" si="76"/>
        <v>0</v>
      </c>
      <c r="N761" s="3">
        <f t="shared" si="77"/>
        <v>6</v>
      </c>
    </row>
    <row r="762" spans="1:14">
      <c r="A762" s="3">
        <v>98098820</v>
      </c>
      <c r="B762" s="3" t="s">
        <v>8</v>
      </c>
      <c r="C762" s="3" t="s">
        <v>9</v>
      </c>
      <c r="D762" s="3">
        <v>1.3320134206050301E+17</v>
      </c>
      <c r="E762" s="4">
        <v>44963.553310185183</v>
      </c>
      <c r="F762" s="3" t="s">
        <v>10</v>
      </c>
      <c r="G762" s="3">
        <v>1</v>
      </c>
      <c r="H762" s="3" t="s">
        <v>15</v>
      </c>
      <c r="I762" s="4">
        <v>44963.553310185183</v>
      </c>
      <c r="J762" s="3" t="str">
        <f t="shared" si="74"/>
        <v>运行</v>
      </c>
      <c r="K762" s="3" t="str">
        <f t="shared" si="73"/>
        <v/>
      </c>
      <c r="L762" t="str">
        <f t="shared" si="75"/>
        <v>结束</v>
      </c>
      <c r="M762" s="5">
        <f t="shared" si="76"/>
        <v>0</v>
      </c>
      <c r="N762" s="3">
        <f t="shared" si="77"/>
        <v>6</v>
      </c>
    </row>
    <row r="763" spans="1:14">
      <c r="A763" s="3">
        <v>98099084</v>
      </c>
      <c r="B763" s="3" t="s">
        <v>8</v>
      </c>
      <c r="C763" s="3" t="s">
        <v>9</v>
      </c>
      <c r="D763" s="3">
        <v>1.3320134368356499E+17</v>
      </c>
      <c r="E763" s="4">
        <v>44963.555185185185</v>
      </c>
      <c r="F763" s="3" t="s">
        <v>10</v>
      </c>
      <c r="G763" s="3">
        <v>60070922002</v>
      </c>
      <c r="H763" s="3" t="s">
        <v>11</v>
      </c>
      <c r="I763" s="4">
        <v>44963.555185185185</v>
      </c>
      <c r="J763" s="3" t="str">
        <f t="shared" ref="J763:J788" si="78">RIGHT(H763,2)</f>
        <v>报警</v>
      </c>
      <c r="K763" s="3" t="str">
        <f t="shared" si="73"/>
        <v>开始</v>
      </c>
      <c r="L763" t="str">
        <f t="shared" si="75"/>
        <v/>
      </c>
      <c r="M763" s="5">
        <f t="shared" si="76"/>
        <v>0.83333332906477153</v>
      </c>
      <c r="N763" s="3">
        <f t="shared" si="77"/>
        <v>6</v>
      </c>
    </row>
    <row r="764" spans="1:14">
      <c r="A764" s="3">
        <v>98099201</v>
      </c>
      <c r="B764" s="3" t="s">
        <v>8</v>
      </c>
      <c r="C764" s="3" t="s">
        <v>9</v>
      </c>
      <c r="D764" s="3">
        <v>1.33201344181644E+17</v>
      </c>
      <c r="E764" s="4">
        <v>44963.555763888886</v>
      </c>
      <c r="F764" s="3" t="s">
        <v>10</v>
      </c>
      <c r="G764" s="3">
        <v>1</v>
      </c>
      <c r="H764" s="3" t="s">
        <v>15</v>
      </c>
      <c r="I764" s="4">
        <v>44963.555763888886</v>
      </c>
      <c r="J764" s="3" t="str">
        <f t="shared" si="78"/>
        <v>运行</v>
      </c>
      <c r="K764" s="3" t="str">
        <f t="shared" si="73"/>
        <v/>
      </c>
      <c r="L764" t="str">
        <f t="shared" si="75"/>
        <v>结束</v>
      </c>
      <c r="M764" s="5">
        <f t="shared" si="76"/>
        <v>0</v>
      </c>
      <c r="N764" s="3">
        <f t="shared" si="77"/>
        <v>6</v>
      </c>
    </row>
    <row r="765" spans="1:14">
      <c r="A765" s="3">
        <v>98099215</v>
      </c>
      <c r="B765" s="3" t="s">
        <v>8</v>
      </c>
      <c r="C765" s="3" t="s">
        <v>9</v>
      </c>
      <c r="D765" s="3">
        <v>1.33201344218864E+17</v>
      </c>
      <c r="E765" s="4">
        <v>44963.555798611109</v>
      </c>
      <c r="F765" s="3" t="s">
        <v>10</v>
      </c>
      <c r="G765" s="3">
        <v>60030922003</v>
      </c>
      <c r="H765" s="3" t="s">
        <v>26</v>
      </c>
      <c r="I765" s="4">
        <v>44963.555798611109</v>
      </c>
      <c r="J765" s="3" t="str">
        <f t="shared" si="78"/>
        <v>提醒</v>
      </c>
      <c r="K765" s="3" t="str">
        <f t="shared" ref="K765:K828" si="79">IF(AND(J764="运行",J765&lt;&gt;"运行"),"开始","")</f>
        <v>开始</v>
      </c>
      <c r="L765" t="str">
        <f t="shared" si="75"/>
        <v/>
      </c>
      <c r="M765" s="5">
        <f t="shared" si="76"/>
        <v>0.1333333330694586</v>
      </c>
      <c r="N765" s="3">
        <f t="shared" si="77"/>
        <v>6</v>
      </c>
    </row>
    <row r="766" spans="1:14">
      <c r="A766" s="3">
        <v>98099224</v>
      </c>
      <c r="B766" s="3" t="s">
        <v>8</v>
      </c>
      <c r="C766" s="3" t="s">
        <v>9</v>
      </c>
      <c r="D766" s="3">
        <v>1.3320134429946899E+17</v>
      </c>
      <c r="E766" s="4">
        <v>44963.555891203701</v>
      </c>
      <c r="F766" s="3" t="s">
        <v>10</v>
      </c>
      <c r="G766" s="3">
        <v>1</v>
      </c>
      <c r="H766" s="3" t="s">
        <v>15</v>
      </c>
      <c r="I766" s="4">
        <v>44963.555891203701</v>
      </c>
      <c r="J766" s="3" t="str">
        <f t="shared" si="78"/>
        <v>运行</v>
      </c>
      <c r="K766" s="3" t="str">
        <f t="shared" si="79"/>
        <v/>
      </c>
      <c r="L766" t="str">
        <f t="shared" si="75"/>
        <v>结束</v>
      </c>
      <c r="M766" s="5">
        <f t="shared" si="76"/>
        <v>0</v>
      </c>
      <c r="N766" s="3">
        <f t="shared" si="77"/>
        <v>6</v>
      </c>
    </row>
    <row r="767" spans="1:14">
      <c r="A767" s="3">
        <v>98099247</v>
      </c>
      <c r="B767" s="3" t="s">
        <v>8</v>
      </c>
      <c r="C767" s="3" t="s">
        <v>9</v>
      </c>
      <c r="D767" s="3">
        <v>1.33201344430658E+17</v>
      </c>
      <c r="E767" s="4">
        <v>44963.55605324074</v>
      </c>
      <c r="F767" s="3" t="s">
        <v>10</v>
      </c>
      <c r="G767" s="3">
        <v>60080922005</v>
      </c>
      <c r="H767" s="3" t="s">
        <v>30</v>
      </c>
      <c r="I767" s="4">
        <v>44963.55605324074</v>
      </c>
      <c r="J767" s="3" t="str">
        <f t="shared" si="78"/>
        <v>报警</v>
      </c>
      <c r="K767" s="3" t="str">
        <f t="shared" si="79"/>
        <v>开始</v>
      </c>
      <c r="L767" t="str">
        <f t="shared" si="75"/>
        <v/>
      </c>
      <c r="M767" s="5">
        <f t="shared" si="76"/>
        <v>1.2166666681878269</v>
      </c>
      <c r="N767" s="3">
        <f t="shared" si="77"/>
        <v>6</v>
      </c>
    </row>
    <row r="768" spans="1:14">
      <c r="A768" s="3">
        <v>98099403</v>
      </c>
      <c r="B768" s="3" t="s">
        <v>8</v>
      </c>
      <c r="C768" s="3" t="s">
        <v>9</v>
      </c>
      <c r="D768" s="3">
        <v>1.3320134516312099E+17</v>
      </c>
      <c r="E768" s="4">
        <v>44963.556898148148</v>
      </c>
      <c r="F768" s="3" t="s">
        <v>10</v>
      </c>
      <c r="G768" s="3">
        <v>1</v>
      </c>
      <c r="H768" s="3" t="s">
        <v>15</v>
      </c>
      <c r="I768" s="4">
        <v>44963.556898148148</v>
      </c>
      <c r="J768" s="3" t="str">
        <f t="shared" si="78"/>
        <v>运行</v>
      </c>
      <c r="K768" s="3" t="str">
        <f t="shared" si="79"/>
        <v/>
      </c>
      <c r="L768" t="str">
        <f t="shared" si="75"/>
        <v>结束</v>
      </c>
      <c r="M768" s="5">
        <f t="shared" si="76"/>
        <v>0</v>
      </c>
      <c r="N768" s="3">
        <f t="shared" si="77"/>
        <v>6</v>
      </c>
    </row>
    <row r="769" spans="1:14">
      <c r="A769" s="3">
        <v>98099432</v>
      </c>
      <c r="B769" s="3" t="s">
        <v>8</v>
      </c>
      <c r="C769" s="3" t="s">
        <v>9</v>
      </c>
      <c r="D769" s="3">
        <v>1.3320134532921699E+17</v>
      </c>
      <c r="E769" s="4">
        <v>44963.557083333333</v>
      </c>
      <c r="F769" s="3" t="s">
        <v>10</v>
      </c>
      <c r="G769" s="3">
        <v>3</v>
      </c>
      <c r="H769" s="3" t="s">
        <v>14</v>
      </c>
      <c r="I769" s="4">
        <v>44963.557083333333</v>
      </c>
      <c r="J769" s="3" t="str">
        <f t="shared" si="78"/>
        <v>改！</v>
      </c>
      <c r="K769" s="3" t="str">
        <f t="shared" si="79"/>
        <v>开始</v>
      </c>
      <c r="L769" t="str">
        <f t="shared" si="75"/>
        <v/>
      </c>
      <c r="M769" s="5">
        <f t="shared" si="76"/>
        <v>1.2833333294838667</v>
      </c>
      <c r="N769" s="3">
        <f t="shared" si="77"/>
        <v>6</v>
      </c>
    </row>
    <row r="770" spans="1:14">
      <c r="A770" s="3">
        <v>98099580</v>
      </c>
      <c r="B770" s="3" t="s">
        <v>8</v>
      </c>
      <c r="C770" s="3" t="s">
        <v>9</v>
      </c>
      <c r="D770" s="3">
        <v>1.33201346097464E+17</v>
      </c>
      <c r="E770" s="4">
        <v>44963.557974537034</v>
      </c>
      <c r="F770" s="3" t="s">
        <v>10</v>
      </c>
      <c r="G770" s="3">
        <v>1</v>
      </c>
      <c r="H770" s="3" t="s">
        <v>15</v>
      </c>
      <c r="I770" s="4">
        <v>44963.557974537034</v>
      </c>
      <c r="J770" s="3" t="str">
        <f t="shared" si="78"/>
        <v>运行</v>
      </c>
      <c r="K770" s="3" t="str">
        <f t="shared" si="79"/>
        <v/>
      </c>
      <c r="L770" t="str">
        <f t="shared" si="75"/>
        <v>结束</v>
      </c>
      <c r="M770" s="5">
        <f t="shared" si="76"/>
        <v>0</v>
      </c>
      <c r="N770" s="3">
        <f t="shared" si="77"/>
        <v>6</v>
      </c>
    </row>
    <row r="771" spans="1:14">
      <c r="A771" s="3">
        <v>98099643</v>
      </c>
      <c r="B771" s="3" t="s">
        <v>8</v>
      </c>
      <c r="C771" s="3" t="s">
        <v>9</v>
      </c>
      <c r="D771" s="3">
        <v>1.3320134642852899E+17</v>
      </c>
      <c r="E771" s="4">
        <v>44963.558356481481</v>
      </c>
      <c r="F771" s="3" t="s">
        <v>10</v>
      </c>
      <c r="G771" s="3">
        <v>60070922002</v>
      </c>
      <c r="H771" s="3" t="s">
        <v>11</v>
      </c>
      <c r="I771" s="4">
        <v>44963.558356481481</v>
      </c>
      <c r="J771" s="3" t="str">
        <f t="shared" si="78"/>
        <v>报警</v>
      </c>
      <c r="K771" s="3" t="str">
        <f t="shared" si="79"/>
        <v>开始</v>
      </c>
      <c r="L771" t="str">
        <f t="shared" si="75"/>
        <v/>
      </c>
      <c r="M771" s="5">
        <f t="shared" si="76"/>
        <v>0.34999999799765646</v>
      </c>
      <c r="N771" s="3">
        <f t="shared" si="77"/>
        <v>6</v>
      </c>
    </row>
    <row r="772" spans="1:14">
      <c r="A772" s="3">
        <v>98099694</v>
      </c>
      <c r="B772" s="3" t="s">
        <v>8</v>
      </c>
      <c r="C772" s="3" t="s">
        <v>9</v>
      </c>
      <c r="D772" s="3">
        <v>1.3320134663383E+17</v>
      </c>
      <c r="E772" s="4">
        <v>44963.558599537035</v>
      </c>
      <c r="F772" s="3" t="s">
        <v>10</v>
      </c>
      <c r="G772" s="3">
        <v>1</v>
      </c>
      <c r="H772" s="3" t="s">
        <v>15</v>
      </c>
      <c r="I772" s="4">
        <v>44963.558599537035</v>
      </c>
      <c r="J772" s="3" t="str">
        <f t="shared" si="78"/>
        <v>运行</v>
      </c>
      <c r="K772" s="3" t="str">
        <f t="shared" si="79"/>
        <v/>
      </c>
      <c r="L772" t="str">
        <f t="shared" si="75"/>
        <v>结束</v>
      </c>
      <c r="M772" s="5">
        <f t="shared" si="76"/>
        <v>0</v>
      </c>
      <c r="N772" s="3">
        <f t="shared" si="77"/>
        <v>6</v>
      </c>
    </row>
    <row r="773" spans="1:14">
      <c r="A773" s="3">
        <v>98099695</v>
      </c>
      <c r="B773" s="3" t="s">
        <v>8</v>
      </c>
      <c r="C773" s="3" t="s">
        <v>9</v>
      </c>
      <c r="D773" s="3">
        <v>1.3320134665355699E+17</v>
      </c>
      <c r="E773" s="4">
        <v>44963.558622685188</v>
      </c>
      <c r="F773" s="3" t="s">
        <v>10</v>
      </c>
      <c r="G773" s="3">
        <v>60030922003</v>
      </c>
      <c r="H773" s="3" t="s">
        <v>26</v>
      </c>
      <c r="I773" s="4">
        <v>44963.558622685188</v>
      </c>
      <c r="J773" s="3" t="str">
        <f t="shared" si="78"/>
        <v>提醒</v>
      </c>
      <c r="K773" s="3" t="str">
        <f t="shared" si="79"/>
        <v>开始</v>
      </c>
      <c r="L773" t="str">
        <f t="shared" si="75"/>
        <v/>
      </c>
      <c r="M773" s="5">
        <f t="shared" si="76"/>
        <v>1.3999999919906259</v>
      </c>
      <c r="N773" s="3">
        <f t="shared" si="77"/>
        <v>6</v>
      </c>
    </row>
    <row r="774" spans="1:14">
      <c r="A774" s="3">
        <v>98099878</v>
      </c>
      <c r="B774" s="3" t="s">
        <v>8</v>
      </c>
      <c r="C774" s="3" t="s">
        <v>9</v>
      </c>
      <c r="D774" s="3">
        <v>1.3320134749044099E+17</v>
      </c>
      <c r="E774" s="4">
        <v>44963.559594907405</v>
      </c>
      <c r="F774" s="3" t="s">
        <v>10</v>
      </c>
      <c r="G774" s="3">
        <v>1</v>
      </c>
      <c r="H774" s="3" t="s">
        <v>15</v>
      </c>
      <c r="I774" s="4">
        <v>44963.559594907405</v>
      </c>
      <c r="J774" s="3" t="str">
        <f t="shared" si="78"/>
        <v>运行</v>
      </c>
      <c r="K774" s="3" t="str">
        <f t="shared" si="79"/>
        <v/>
      </c>
      <c r="L774" t="str">
        <f t="shared" si="75"/>
        <v>结束</v>
      </c>
      <c r="M774" s="5">
        <f t="shared" si="76"/>
        <v>0</v>
      </c>
      <c r="N774" s="3">
        <f t="shared" si="77"/>
        <v>6</v>
      </c>
    </row>
    <row r="775" spans="1:14">
      <c r="A775" s="3">
        <v>98099899</v>
      </c>
      <c r="B775" s="3" t="s">
        <v>8</v>
      </c>
      <c r="C775" s="3" t="s">
        <v>9</v>
      </c>
      <c r="D775" s="3">
        <v>1.3320134759664701E+17</v>
      </c>
      <c r="E775" s="4">
        <v>44963.559710648151</v>
      </c>
      <c r="F775" s="3" t="s">
        <v>10</v>
      </c>
      <c r="G775" s="3">
        <v>60070922002</v>
      </c>
      <c r="H775" s="3" t="s">
        <v>11</v>
      </c>
      <c r="I775" s="4">
        <v>44963.559710648151</v>
      </c>
      <c r="J775" s="3" t="str">
        <f t="shared" si="78"/>
        <v>报警</v>
      </c>
      <c r="K775" s="3" t="str">
        <f t="shared" si="79"/>
        <v>开始</v>
      </c>
      <c r="L775" t="str">
        <f t="shared" si="75"/>
        <v/>
      </c>
      <c r="M775" s="5">
        <f t="shared" si="76"/>
        <v>0.90000000083819032</v>
      </c>
      <c r="N775" s="3">
        <f t="shared" si="77"/>
        <v>6</v>
      </c>
    </row>
    <row r="776" spans="1:14">
      <c r="A776" s="3">
        <v>98100035</v>
      </c>
      <c r="B776" s="3" t="s">
        <v>8</v>
      </c>
      <c r="C776" s="3" t="s">
        <v>9</v>
      </c>
      <c r="D776" s="3">
        <v>1.3320134813821901E+17</v>
      </c>
      <c r="E776" s="4">
        <v>44963.560335648152</v>
      </c>
      <c r="F776" s="3" t="s">
        <v>10</v>
      </c>
      <c r="G776" s="3">
        <v>1</v>
      </c>
      <c r="H776" s="3" t="s">
        <v>15</v>
      </c>
      <c r="I776" s="4">
        <v>44963.560335648152</v>
      </c>
      <c r="J776" s="3" t="str">
        <f t="shared" si="78"/>
        <v>运行</v>
      </c>
      <c r="K776" s="3" t="str">
        <f t="shared" si="79"/>
        <v/>
      </c>
      <c r="L776" t="str">
        <f t="shared" si="75"/>
        <v>结束</v>
      </c>
      <c r="M776" s="5">
        <f t="shared" si="76"/>
        <v>0</v>
      </c>
      <c r="N776" s="3">
        <f t="shared" si="77"/>
        <v>6</v>
      </c>
    </row>
    <row r="777" spans="1:14">
      <c r="A777" s="3">
        <v>98100056</v>
      </c>
      <c r="B777" s="3" t="s">
        <v>8</v>
      </c>
      <c r="C777" s="3" t="s">
        <v>9</v>
      </c>
      <c r="D777" s="3">
        <v>1.3320134821521299E+17</v>
      </c>
      <c r="E777" s="4">
        <v>44963.560428240744</v>
      </c>
      <c r="F777" s="3" t="s">
        <v>10</v>
      </c>
      <c r="G777" s="3">
        <v>60070922002</v>
      </c>
      <c r="H777" s="3" t="s">
        <v>11</v>
      </c>
      <c r="I777" s="4">
        <v>44963.560428240744</v>
      </c>
      <c r="J777" s="3" t="str">
        <f t="shared" si="78"/>
        <v>报警</v>
      </c>
      <c r="K777" s="3" t="str">
        <f t="shared" si="79"/>
        <v>开始</v>
      </c>
      <c r="L777" t="str">
        <f t="shared" si="75"/>
        <v/>
      </c>
      <c r="M777" s="5">
        <f t="shared" si="76"/>
        <v>0.41666665929369628</v>
      </c>
      <c r="N777" s="3">
        <f t="shared" si="77"/>
        <v>6</v>
      </c>
    </row>
    <row r="778" spans="1:14">
      <c r="A778" s="3">
        <v>98100101</v>
      </c>
      <c r="B778" s="3" t="s">
        <v>8</v>
      </c>
      <c r="C778" s="3" t="s">
        <v>9</v>
      </c>
      <c r="D778" s="3">
        <v>1.3320134846334E+17</v>
      </c>
      <c r="E778" s="4">
        <v>44963.560717592591</v>
      </c>
      <c r="F778" s="3" t="s">
        <v>10</v>
      </c>
      <c r="G778" s="3">
        <v>1</v>
      </c>
      <c r="H778" s="3" t="s">
        <v>15</v>
      </c>
      <c r="I778" s="4">
        <v>44963.560717592591</v>
      </c>
      <c r="J778" s="3" t="str">
        <f t="shared" si="78"/>
        <v>运行</v>
      </c>
      <c r="K778" s="3" t="str">
        <f t="shared" si="79"/>
        <v/>
      </c>
      <c r="L778" t="str">
        <f t="shared" si="75"/>
        <v>结束</v>
      </c>
      <c r="M778" s="5">
        <f t="shared" si="76"/>
        <v>0</v>
      </c>
      <c r="N778" s="3">
        <f t="shared" si="77"/>
        <v>6</v>
      </c>
    </row>
    <row r="779" spans="1:14">
      <c r="A779" s="3">
        <v>98100115</v>
      </c>
      <c r="B779" s="3" t="s">
        <v>8</v>
      </c>
      <c r="C779" s="3" t="s">
        <v>9</v>
      </c>
      <c r="D779" s="3">
        <v>1.3320134849895501E+17</v>
      </c>
      <c r="E779" s="4">
        <v>44963.560752314814</v>
      </c>
      <c r="F779" s="3" t="s">
        <v>10</v>
      </c>
      <c r="G779" s="3">
        <v>60070922002</v>
      </c>
      <c r="H779" s="3" t="s">
        <v>11</v>
      </c>
      <c r="I779" s="4">
        <v>44963.560752314814</v>
      </c>
      <c r="J779" s="3" t="str">
        <f t="shared" si="78"/>
        <v>报警</v>
      </c>
      <c r="K779" s="3" t="str">
        <f t="shared" si="79"/>
        <v>开始</v>
      </c>
      <c r="L779" t="str">
        <f t="shared" si="75"/>
        <v/>
      </c>
      <c r="M779" s="5">
        <f t="shared" si="76"/>
        <v>0.1333333330694586</v>
      </c>
      <c r="N779" s="3">
        <f t="shared" si="77"/>
        <v>6</v>
      </c>
    </row>
    <row r="780" spans="1:14">
      <c r="A780" s="3">
        <v>98100147</v>
      </c>
      <c r="B780" s="3" t="s">
        <v>8</v>
      </c>
      <c r="C780" s="3" t="s">
        <v>9</v>
      </c>
      <c r="D780" s="3">
        <v>1.3320134857978899E+17</v>
      </c>
      <c r="E780" s="4">
        <v>44963.560844907406</v>
      </c>
      <c r="F780" s="3" t="s">
        <v>10</v>
      </c>
      <c r="G780" s="3">
        <v>1</v>
      </c>
      <c r="H780" s="3" t="s">
        <v>15</v>
      </c>
      <c r="I780" s="4">
        <v>44963.560844907406</v>
      </c>
      <c r="J780" s="3" t="str">
        <f t="shared" si="78"/>
        <v>运行</v>
      </c>
      <c r="K780" s="3" t="str">
        <f t="shared" si="79"/>
        <v/>
      </c>
      <c r="L780" t="str">
        <f t="shared" si="75"/>
        <v>结束</v>
      </c>
      <c r="M780" s="5">
        <f t="shared" si="76"/>
        <v>0</v>
      </c>
      <c r="N780" s="3">
        <f t="shared" si="77"/>
        <v>6</v>
      </c>
    </row>
    <row r="781" spans="1:14">
      <c r="A781" s="3">
        <v>98100148</v>
      </c>
      <c r="B781" s="3" t="s">
        <v>8</v>
      </c>
      <c r="C781" s="3" t="s">
        <v>9</v>
      </c>
      <c r="D781" s="3">
        <v>1.33201348600334E+17</v>
      </c>
      <c r="E781" s="4">
        <v>44963.560879629629</v>
      </c>
      <c r="F781" s="3" t="s">
        <v>10</v>
      </c>
      <c r="G781" s="3">
        <v>3</v>
      </c>
      <c r="H781" s="3" t="s">
        <v>14</v>
      </c>
      <c r="I781" s="4">
        <v>44963.560879629629</v>
      </c>
      <c r="J781" s="3" t="str">
        <f t="shared" si="78"/>
        <v>改！</v>
      </c>
      <c r="K781" s="3" t="str">
        <f t="shared" si="79"/>
        <v>开始</v>
      </c>
      <c r="L781" t="str">
        <f t="shared" si="75"/>
        <v/>
      </c>
      <c r="M781" s="5">
        <f t="shared" si="76"/>
        <v>0.83333332906477153</v>
      </c>
      <c r="N781" s="3">
        <f t="shared" si="77"/>
        <v>6</v>
      </c>
    </row>
    <row r="782" spans="1:14">
      <c r="A782" s="3">
        <v>98100254</v>
      </c>
      <c r="B782" s="3" t="s">
        <v>8</v>
      </c>
      <c r="C782" s="3" t="s">
        <v>9</v>
      </c>
      <c r="D782" s="3">
        <v>1.3320134910342899E+17</v>
      </c>
      <c r="E782" s="4">
        <v>44963.56145833333</v>
      </c>
      <c r="F782" s="3" t="s">
        <v>10</v>
      </c>
      <c r="G782" s="3">
        <v>1</v>
      </c>
      <c r="H782" s="3" t="s">
        <v>15</v>
      </c>
      <c r="I782" s="4">
        <v>44963.56145833333</v>
      </c>
      <c r="J782" s="3" t="str">
        <f t="shared" si="78"/>
        <v>运行</v>
      </c>
      <c r="K782" s="3" t="str">
        <f t="shared" si="79"/>
        <v/>
      </c>
      <c r="L782" t="str">
        <f t="shared" si="75"/>
        <v>结束</v>
      </c>
      <c r="M782" s="5">
        <f t="shared" si="76"/>
        <v>0</v>
      </c>
      <c r="N782" s="3">
        <f t="shared" si="77"/>
        <v>6</v>
      </c>
    </row>
    <row r="783" spans="1:14">
      <c r="A783" s="3">
        <v>98100430</v>
      </c>
      <c r="B783" s="3" t="s">
        <v>8</v>
      </c>
      <c r="C783" s="3" t="s">
        <v>9</v>
      </c>
      <c r="D783" s="3">
        <v>1.3320134993205501E+17</v>
      </c>
      <c r="E783" s="4">
        <v>44963.562418981484</v>
      </c>
      <c r="F783" s="3" t="s">
        <v>10</v>
      </c>
      <c r="G783" s="3">
        <v>50010922018</v>
      </c>
      <c r="H783" s="3" t="s">
        <v>25</v>
      </c>
      <c r="I783" s="4">
        <v>44963.562418981484</v>
      </c>
      <c r="J783" s="3" t="str">
        <f t="shared" si="78"/>
        <v>报警</v>
      </c>
      <c r="K783" s="3" t="str">
        <f t="shared" si="79"/>
        <v>开始</v>
      </c>
      <c r="L783" t="str">
        <f t="shared" si="75"/>
        <v/>
      </c>
      <c r="M783" s="5">
        <f t="shared" si="76"/>
        <v>0.23333332501351833</v>
      </c>
      <c r="N783" s="3">
        <f t="shared" si="77"/>
        <v>6</v>
      </c>
    </row>
    <row r="784" spans="1:14">
      <c r="A784" s="3">
        <v>98100474</v>
      </c>
      <c r="B784" s="3" t="s">
        <v>8</v>
      </c>
      <c r="C784" s="3" t="s">
        <v>9</v>
      </c>
      <c r="D784" s="3">
        <v>1.3320135007128301E+17</v>
      </c>
      <c r="E784" s="4">
        <v>44963.562581018516</v>
      </c>
      <c r="F784" s="3" t="s">
        <v>10</v>
      </c>
      <c r="G784" s="3">
        <v>1</v>
      </c>
      <c r="H784" s="3" t="s">
        <v>15</v>
      </c>
      <c r="I784" s="4">
        <v>44963.562581018516</v>
      </c>
      <c r="J784" s="3" t="str">
        <f t="shared" si="78"/>
        <v>运行</v>
      </c>
      <c r="K784" s="3" t="str">
        <f t="shared" si="79"/>
        <v/>
      </c>
      <c r="L784" t="str">
        <f t="shared" si="75"/>
        <v>结束</v>
      </c>
      <c r="M784" s="5">
        <f t="shared" si="76"/>
        <v>0</v>
      </c>
      <c r="N784" s="3">
        <f t="shared" si="77"/>
        <v>6</v>
      </c>
    </row>
    <row r="785" spans="1:14">
      <c r="A785" s="3">
        <v>98100726</v>
      </c>
      <c r="B785" s="3" t="s">
        <v>8</v>
      </c>
      <c r="C785" s="3" t="s">
        <v>9</v>
      </c>
      <c r="D785" s="3">
        <v>1.3320135144527E+17</v>
      </c>
      <c r="E785" s="4">
        <v>44963.564166666663</v>
      </c>
      <c r="F785" s="3" t="s">
        <v>10</v>
      </c>
      <c r="G785" s="3">
        <v>3</v>
      </c>
      <c r="H785" s="3" t="s">
        <v>14</v>
      </c>
      <c r="I785" s="4">
        <v>44963.564166666663</v>
      </c>
      <c r="J785" s="3" t="str">
        <f t="shared" si="78"/>
        <v>改！</v>
      </c>
      <c r="K785" s="3" t="str">
        <f t="shared" si="79"/>
        <v>开始</v>
      </c>
      <c r="L785" t="str">
        <f t="shared" si="75"/>
        <v/>
      </c>
      <c r="M785" s="5">
        <f t="shared" si="76"/>
        <v>4.7499999997671694</v>
      </c>
      <c r="N785" s="3">
        <f t="shared" si="77"/>
        <v>6</v>
      </c>
    </row>
    <row r="786" spans="1:14">
      <c r="A786" s="3">
        <v>98101249</v>
      </c>
      <c r="B786" s="3" t="s">
        <v>8</v>
      </c>
      <c r="C786" s="3" t="s">
        <v>9</v>
      </c>
      <c r="D786" s="3">
        <v>1.3320135429267901E+17</v>
      </c>
      <c r="E786" s="4">
        <v>44963.567465277774</v>
      </c>
      <c r="F786" s="3" t="s">
        <v>10</v>
      </c>
      <c r="G786" s="3">
        <v>1</v>
      </c>
      <c r="H786" s="3" t="s">
        <v>15</v>
      </c>
      <c r="I786" s="4">
        <v>44963.567465277774</v>
      </c>
      <c r="J786" s="3" t="str">
        <f t="shared" si="78"/>
        <v>运行</v>
      </c>
      <c r="K786" s="3" t="str">
        <f t="shared" si="79"/>
        <v/>
      </c>
      <c r="L786" t="str">
        <f t="shared" si="75"/>
        <v>结束</v>
      </c>
      <c r="M786" s="5">
        <f t="shared" si="76"/>
        <v>0</v>
      </c>
      <c r="N786" s="3">
        <f t="shared" si="77"/>
        <v>6</v>
      </c>
    </row>
    <row r="787" spans="1:14">
      <c r="A787" s="3">
        <v>98102285</v>
      </c>
      <c r="B787" s="3" t="s">
        <v>8</v>
      </c>
      <c r="C787" s="3" t="s">
        <v>9</v>
      </c>
      <c r="D787" s="3">
        <v>1.3320135877204499E+17</v>
      </c>
      <c r="E787" s="4">
        <v>44963.572650462964</v>
      </c>
      <c r="F787" s="3" t="s">
        <v>10</v>
      </c>
      <c r="G787" s="3">
        <v>60070922002</v>
      </c>
      <c r="H787" s="3" t="s">
        <v>11</v>
      </c>
      <c r="I787" s="4">
        <v>44963.572650462964</v>
      </c>
      <c r="J787" s="3" t="str">
        <f t="shared" si="78"/>
        <v>报警</v>
      </c>
      <c r="K787" s="3" t="str">
        <f t="shared" si="79"/>
        <v>开始</v>
      </c>
      <c r="L787" t="str">
        <f t="shared" si="75"/>
        <v/>
      </c>
      <c r="M787" s="5">
        <f t="shared" si="76"/>
        <v>0.10000000242143869</v>
      </c>
      <c r="N787" s="3">
        <f t="shared" si="77"/>
        <v>6</v>
      </c>
    </row>
    <row r="788" spans="1:14">
      <c r="A788" s="3">
        <v>98102315</v>
      </c>
      <c r="B788" s="3" t="s">
        <v>8</v>
      </c>
      <c r="C788" s="3" t="s">
        <v>9</v>
      </c>
      <c r="D788" s="3">
        <v>1.33201358832902E+17</v>
      </c>
      <c r="E788" s="4">
        <v>44963.57271990741</v>
      </c>
      <c r="F788" s="3" t="s">
        <v>10</v>
      </c>
      <c r="G788" s="3">
        <v>1</v>
      </c>
      <c r="H788" s="3" t="s">
        <v>15</v>
      </c>
      <c r="I788" s="4">
        <v>44963.57271990741</v>
      </c>
      <c r="J788" s="3" t="str">
        <f t="shared" si="78"/>
        <v>运行</v>
      </c>
      <c r="K788" s="3" t="str">
        <f t="shared" si="79"/>
        <v/>
      </c>
      <c r="L788" t="str">
        <f t="shared" si="75"/>
        <v>结束</v>
      </c>
      <c r="M788" s="5">
        <f t="shared" si="76"/>
        <v>0</v>
      </c>
      <c r="N788" s="3">
        <f t="shared" si="77"/>
        <v>6</v>
      </c>
    </row>
    <row r="789" spans="1:14">
      <c r="A789" s="3">
        <v>98102916</v>
      </c>
      <c r="B789" s="3" t="s">
        <v>8</v>
      </c>
      <c r="C789" s="3" t="s">
        <v>9</v>
      </c>
      <c r="D789" s="3">
        <v>1.3320136145045501E+17</v>
      </c>
      <c r="E789" s="4">
        <v>44963.575752314813</v>
      </c>
      <c r="F789" s="3" t="s">
        <v>10</v>
      </c>
      <c r="G789" s="3">
        <v>60070922002</v>
      </c>
      <c r="H789" s="3" t="s">
        <v>11</v>
      </c>
      <c r="I789" s="4">
        <v>44963.575752314813</v>
      </c>
      <c r="J789" s="3" t="str">
        <f t="shared" ref="J789:J817" si="80">RIGHT(H789,2)</f>
        <v>报警</v>
      </c>
      <c r="K789" s="3" t="str">
        <f t="shared" si="79"/>
        <v>开始</v>
      </c>
      <c r="L789" t="str">
        <f t="shared" si="75"/>
        <v/>
      </c>
      <c r="M789" s="5">
        <f t="shared" si="76"/>
        <v>0.21666666492819786</v>
      </c>
      <c r="N789" s="3">
        <f t="shared" si="77"/>
        <v>6</v>
      </c>
    </row>
    <row r="790" spans="1:14">
      <c r="A790" s="3">
        <v>98102944</v>
      </c>
      <c r="B790" s="3" t="s">
        <v>8</v>
      </c>
      <c r="C790" s="3" t="s">
        <v>9</v>
      </c>
      <c r="D790" s="3">
        <v>1.33201361581704E+17</v>
      </c>
      <c r="E790" s="4">
        <v>44963.575902777775</v>
      </c>
      <c r="F790" s="3" t="s">
        <v>10</v>
      </c>
      <c r="G790" s="3">
        <v>1</v>
      </c>
      <c r="H790" s="3" t="s">
        <v>15</v>
      </c>
      <c r="I790" s="4">
        <v>44963.575902777775</v>
      </c>
      <c r="J790" s="3" t="str">
        <f t="shared" si="80"/>
        <v>运行</v>
      </c>
      <c r="K790" s="3" t="str">
        <f t="shared" si="79"/>
        <v/>
      </c>
      <c r="L790" t="str">
        <f t="shared" si="75"/>
        <v>结束</v>
      </c>
      <c r="M790" s="5">
        <f t="shared" si="76"/>
        <v>0</v>
      </c>
      <c r="N790" s="3">
        <f t="shared" si="77"/>
        <v>6</v>
      </c>
    </row>
    <row r="791" spans="1:14">
      <c r="A791" s="3">
        <v>98103022</v>
      </c>
      <c r="B791" s="3" t="s">
        <v>8</v>
      </c>
      <c r="C791" s="3" t="s">
        <v>9</v>
      </c>
      <c r="D791" s="3">
        <v>1.33201361971352E+17</v>
      </c>
      <c r="E791" s="4">
        <v>44963.576354166667</v>
      </c>
      <c r="F791" s="3" t="s">
        <v>10</v>
      </c>
      <c r="G791" s="3">
        <v>3</v>
      </c>
      <c r="H791" s="3" t="s">
        <v>14</v>
      </c>
      <c r="I791" s="4">
        <v>44963.576354166667</v>
      </c>
      <c r="J791" s="3" t="str">
        <f t="shared" si="80"/>
        <v>改！</v>
      </c>
      <c r="K791" s="3" t="str">
        <f t="shared" si="79"/>
        <v>开始</v>
      </c>
      <c r="L791" t="str">
        <f t="shared" si="75"/>
        <v/>
      </c>
      <c r="M791" s="5">
        <f t="shared" si="76"/>
        <v>2.6166666706558317</v>
      </c>
      <c r="N791" s="3">
        <f t="shared" si="77"/>
        <v>6</v>
      </c>
    </row>
    <row r="792" spans="1:14">
      <c r="A792" s="3">
        <v>98103379</v>
      </c>
      <c r="B792" s="3" t="s">
        <v>8</v>
      </c>
      <c r="C792" s="3" t="s">
        <v>9</v>
      </c>
      <c r="D792" s="3">
        <v>1.3320136354459699E+17</v>
      </c>
      <c r="E792" s="4">
        <v>44963.5781712963</v>
      </c>
      <c r="F792" s="3" t="s">
        <v>10</v>
      </c>
      <c r="G792" s="3">
        <v>1</v>
      </c>
      <c r="H792" s="3" t="s">
        <v>15</v>
      </c>
      <c r="I792" s="4">
        <v>44963.5781712963</v>
      </c>
      <c r="J792" s="3" t="str">
        <f t="shared" si="80"/>
        <v>运行</v>
      </c>
      <c r="K792" s="3" t="str">
        <f t="shared" si="79"/>
        <v/>
      </c>
      <c r="L792" t="str">
        <f t="shared" si="75"/>
        <v>结束</v>
      </c>
      <c r="M792" s="5">
        <f t="shared" si="76"/>
        <v>0</v>
      </c>
      <c r="N792" s="3">
        <f t="shared" si="77"/>
        <v>6</v>
      </c>
    </row>
    <row r="793" spans="1:14">
      <c r="A793" s="3">
        <v>98104025</v>
      </c>
      <c r="B793" s="3" t="s">
        <v>8</v>
      </c>
      <c r="C793" s="3" t="s">
        <v>9</v>
      </c>
      <c r="D793" s="3">
        <v>1.33201366147498E+17</v>
      </c>
      <c r="E793" s="4">
        <v>44963.581180555557</v>
      </c>
      <c r="F793" s="3" t="s">
        <v>10</v>
      </c>
      <c r="G793" s="3">
        <v>50010922018</v>
      </c>
      <c r="H793" s="3" t="s">
        <v>25</v>
      </c>
      <c r="I793" s="4">
        <v>44963.581180555557</v>
      </c>
      <c r="J793" s="3" t="str">
        <f t="shared" si="80"/>
        <v>报警</v>
      </c>
      <c r="K793" s="3" t="str">
        <f t="shared" si="79"/>
        <v>开始</v>
      </c>
      <c r="L793" t="str">
        <f t="shared" si="75"/>
        <v/>
      </c>
      <c r="M793" s="5">
        <f t="shared" si="76"/>
        <v>0.14999999315477908</v>
      </c>
      <c r="N793" s="3">
        <f t="shared" si="77"/>
        <v>6</v>
      </c>
    </row>
    <row r="794" spans="1:14">
      <c r="A794" s="3">
        <v>98104040</v>
      </c>
      <c r="B794" s="3" t="s">
        <v>8</v>
      </c>
      <c r="C794" s="3" t="s">
        <v>9</v>
      </c>
      <c r="D794" s="3">
        <v>1.3320136623273E+17</v>
      </c>
      <c r="E794" s="4">
        <v>44963.581284722219</v>
      </c>
      <c r="F794" s="3" t="s">
        <v>10</v>
      </c>
      <c r="G794" s="3">
        <v>1</v>
      </c>
      <c r="H794" s="3" t="s">
        <v>15</v>
      </c>
      <c r="I794" s="4">
        <v>44963.581284722219</v>
      </c>
      <c r="J794" s="3" t="str">
        <f t="shared" si="80"/>
        <v>运行</v>
      </c>
      <c r="K794" s="3" t="str">
        <f t="shared" si="79"/>
        <v/>
      </c>
      <c r="L794" t="str">
        <f t="shared" si="75"/>
        <v>结束</v>
      </c>
      <c r="M794" s="5">
        <f t="shared" si="76"/>
        <v>0</v>
      </c>
      <c r="N794" s="3">
        <f t="shared" si="77"/>
        <v>6</v>
      </c>
    </row>
    <row r="795" spans="1:14">
      <c r="A795" s="3">
        <v>98105289</v>
      </c>
      <c r="B795" s="3" t="s">
        <v>8</v>
      </c>
      <c r="C795" s="3" t="s">
        <v>9</v>
      </c>
      <c r="D795" s="3">
        <v>1.3320137202276099E+17</v>
      </c>
      <c r="E795" s="4">
        <v>44963.58798611111</v>
      </c>
      <c r="F795" s="3" t="s">
        <v>10</v>
      </c>
      <c r="G795" s="3">
        <v>50010922018</v>
      </c>
      <c r="H795" s="3" t="s">
        <v>25</v>
      </c>
      <c r="I795" s="4">
        <v>44963.58798611111</v>
      </c>
      <c r="J795" s="3" t="str">
        <f t="shared" si="80"/>
        <v>报警</v>
      </c>
      <c r="K795" s="3" t="str">
        <f t="shared" si="79"/>
        <v>开始</v>
      </c>
      <c r="L795" t="str">
        <f t="shared" si="75"/>
        <v/>
      </c>
      <c r="M795" s="5">
        <f t="shared" si="76"/>
        <v>0.11666667298413813</v>
      </c>
      <c r="N795" s="3">
        <f t="shared" si="77"/>
        <v>6</v>
      </c>
    </row>
    <row r="796" spans="1:14">
      <c r="A796" s="3">
        <v>98105304</v>
      </c>
      <c r="B796" s="3" t="s">
        <v>8</v>
      </c>
      <c r="C796" s="3" t="s">
        <v>9</v>
      </c>
      <c r="D796" s="3">
        <v>1.3320137209841901E+17</v>
      </c>
      <c r="E796" s="4">
        <v>44963.588067129633</v>
      </c>
      <c r="F796" s="3" t="s">
        <v>10</v>
      </c>
      <c r="G796" s="3">
        <v>1</v>
      </c>
      <c r="H796" s="3" t="s">
        <v>15</v>
      </c>
      <c r="I796" s="4">
        <v>44963.588067129633</v>
      </c>
      <c r="J796" s="3" t="str">
        <f t="shared" si="80"/>
        <v>运行</v>
      </c>
      <c r="K796" s="3" t="str">
        <f t="shared" si="79"/>
        <v/>
      </c>
      <c r="L796" t="str">
        <f t="shared" si="75"/>
        <v>结束</v>
      </c>
      <c r="M796" s="5">
        <f t="shared" si="76"/>
        <v>0</v>
      </c>
      <c r="N796" s="3">
        <f t="shared" si="77"/>
        <v>6</v>
      </c>
    </row>
    <row r="797" spans="1:14">
      <c r="A797" s="3">
        <v>98105820</v>
      </c>
      <c r="B797" s="3" t="s">
        <v>8</v>
      </c>
      <c r="C797" s="3" t="s">
        <v>9</v>
      </c>
      <c r="D797" s="3">
        <v>1.3320137407244099E+17</v>
      </c>
      <c r="E797" s="4">
        <v>44963.590358796297</v>
      </c>
      <c r="F797" s="3" t="s">
        <v>10</v>
      </c>
      <c r="G797" s="3">
        <v>60080922005</v>
      </c>
      <c r="H797" s="3" t="s">
        <v>30</v>
      </c>
      <c r="I797" s="4">
        <v>44963.590358796297</v>
      </c>
      <c r="J797" s="3" t="str">
        <f t="shared" si="80"/>
        <v>报警</v>
      </c>
      <c r="K797" s="3" t="str">
        <f t="shared" si="79"/>
        <v>开始</v>
      </c>
      <c r="L797" t="str">
        <f t="shared" si="75"/>
        <v/>
      </c>
      <c r="M797" s="5">
        <f t="shared" si="76"/>
        <v>0.39999999920837581</v>
      </c>
      <c r="N797" s="3">
        <f t="shared" si="77"/>
        <v>6</v>
      </c>
    </row>
    <row r="798" spans="1:14">
      <c r="A798" s="3">
        <v>98105878</v>
      </c>
      <c r="B798" s="3" t="s">
        <v>8</v>
      </c>
      <c r="C798" s="3" t="s">
        <v>9</v>
      </c>
      <c r="D798" s="3">
        <v>1.3320137431408499E+17</v>
      </c>
      <c r="E798" s="4">
        <v>44963.590636574074</v>
      </c>
      <c r="F798" s="3" t="s">
        <v>10</v>
      </c>
      <c r="G798" s="3">
        <v>1</v>
      </c>
      <c r="H798" s="3" t="s">
        <v>15</v>
      </c>
      <c r="I798" s="4">
        <v>44963.590636574074</v>
      </c>
      <c r="J798" s="3" t="str">
        <f t="shared" si="80"/>
        <v>运行</v>
      </c>
      <c r="K798" s="3" t="str">
        <f t="shared" si="79"/>
        <v/>
      </c>
      <c r="L798" t="str">
        <f t="shared" si="75"/>
        <v>结束</v>
      </c>
      <c r="M798" s="5">
        <f t="shared" si="76"/>
        <v>0</v>
      </c>
      <c r="N798" s="3">
        <f t="shared" si="77"/>
        <v>6</v>
      </c>
    </row>
    <row r="799" spans="1:14">
      <c r="A799" s="3">
        <v>98105905</v>
      </c>
      <c r="B799" s="3" t="s">
        <v>8</v>
      </c>
      <c r="C799" s="3" t="s">
        <v>9</v>
      </c>
      <c r="D799" s="3">
        <v>1.33201374451168E+17</v>
      </c>
      <c r="E799" s="4">
        <v>44963.590798611112</v>
      </c>
      <c r="F799" s="3" t="s">
        <v>10</v>
      </c>
      <c r="G799" s="3">
        <v>3</v>
      </c>
      <c r="H799" s="3" t="s">
        <v>14</v>
      </c>
      <c r="I799" s="4">
        <v>44963.590798611112</v>
      </c>
      <c r="J799" s="3" t="str">
        <f t="shared" si="80"/>
        <v>改！</v>
      </c>
      <c r="K799" s="3" t="str">
        <f t="shared" si="79"/>
        <v>开始</v>
      </c>
      <c r="L799" t="str">
        <f t="shared" si="75"/>
        <v/>
      </c>
      <c r="M799" s="5">
        <f t="shared" si="76"/>
        <v>0.33333332743495703</v>
      </c>
      <c r="N799" s="3">
        <f t="shared" si="77"/>
        <v>6</v>
      </c>
    </row>
    <row r="800" spans="1:14">
      <c r="A800" s="3">
        <v>98105969</v>
      </c>
      <c r="B800" s="3" t="s">
        <v>8</v>
      </c>
      <c r="C800" s="3" t="s">
        <v>9</v>
      </c>
      <c r="D800" s="3">
        <v>1.3320137465576099E+17</v>
      </c>
      <c r="E800" s="4">
        <v>44963.59103009259</v>
      </c>
      <c r="F800" s="3" t="s">
        <v>10</v>
      </c>
      <c r="G800" s="3">
        <v>1</v>
      </c>
      <c r="H800" s="3" t="s">
        <v>15</v>
      </c>
      <c r="I800" s="4">
        <v>44963.59103009259</v>
      </c>
      <c r="J800" s="3" t="str">
        <f t="shared" si="80"/>
        <v>运行</v>
      </c>
      <c r="K800" s="3" t="str">
        <f t="shared" si="79"/>
        <v/>
      </c>
      <c r="L800" t="str">
        <f t="shared" si="75"/>
        <v>结束</v>
      </c>
      <c r="M800" s="5">
        <f t="shared" si="76"/>
        <v>0</v>
      </c>
      <c r="N800" s="3">
        <f t="shared" si="77"/>
        <v>6</v>
      </c>
    </row>
    <row r="801" spans="1:14">
      <c r="A801" s="3">
        <v>98106007</v>
      </c>
      <c r="B801" s="3" t="s">
        <v>8</v>
      </c>
      <c r="C801" s="3" t="s">
        <v>9</v>
      </c>
      <c r="D801" s="3">
        <v>1.3320137481607299E+17</v>
      </c>
      <c r="E801" s="4">
        <v>44963.591215277775</v>
      </c>
      <c r="F801" s="3" t="s">
        <v>10</v>
      </c>
      <c r="G801" s="3">
        <v>60080922005</v>
      </c>
      <c r="H801" s="3" t="s">
        <v>30</v>
      </c>
      <c r="I801" s="4">
        <v>44963.591215277775</v>
      </c>
      <c r="J801" s="3" t="str">
        <f t="shared" si="80"/>
        <v>报警</v>
      </c>
      <c r="K801" s="3" t="str">
        <f t="shared" si="79"/>
        <v>开始</v>
      </c>
      <c r="L801" t="str">
        <f t="shared" si="75"/>
        <v/>
      </c>
      <c r="M801" s="5">
        <f t="shared" si="76"/>
        <v>0.11666667298413813</v>
      </c>
      <c r="N801" s="3">
        <f t="shared" si="77"/>
        <v>6</v>
      </c>
    </row>
    <row r="802" spans="1:14">
      <c r="A802" s="3">
        <v>98106022</v>
      </c>
      <c r="B802" s="3" t="s">
        <v>8</v>
      </c>
      <c r="C802" s="3" t="s">
        <v>9</v>
      </c>
      <c r="D802" s="3">
        <v>1.3320137488431E+17</v>
      </c>
      <c r="E802" s="4">
        <v>44963.591296296298</v>
      </c>
      <c r="F802" s="3" t="s">
        <v>10</v>
      </c>
      <c r="G802" s="3">
        <v>1</v>
      </c>
      <c r="H802" s="3" t="s">
        <v>15</v>
      </c>
      <c r="I802" s="4">
        <v>44963.591296296298</v>
      </c>
      <c r="J802" s="3" t="str">
        <f t="shared" si="80"/>
        <v>运行</v>
      </c>
      <c r="K802" s="3" t="str">
        <f t="shared" si="79"/>
        <v/>
      </c>
      <c r="L802" t="str">
        <f t="shared" si="75"/>
        <v>结束</v>
      </c>
      <c r="M802" s="5">
        <f t="shared" si="76"/>
        <v>0</v>
      </c>
      <c r="N802" s="3">
        <f t="shared" si="77"/>
        <v>6</v>
      </c>
    </row>
    <row r="803" spans="1:14">
      <c r="A803" s="3">
        <v>98106035</v>
      </c>
      <c r="B803" s="3" t="s">
        <v>8</v>
      </c>
      <c r="C803" s="3" t="s">
        <v>9</v>
      </c>
      <c r="D803" s="3">
        <v>1.3320137491405101E+17</v>
      </c>
      <c r="E803" s="4">
        <v>44963.591331018521</v>
      </c>
      <c r="F803" s="3" t="s">
        <v>10</v>
      </c>
      <c r="G803" s="3">
        <v>60080922005</v>
      </c>
      <c r="H803" s="3" t="s">
        <v>30</v>
      </c>
      <c r="I803" s="4">
        <v>44963.591331018521</v>
      </c>
      <c r="J803" s="3" t="str">
        <f t="shared" si="80"/>
        <v>报警</v>
      </c>
      <c r="K803" s="3" t="str">
        <f t="shared" si="79"/>
        <v>开始</v>
      </c>
      <c r="L803" t="str">
        <f t="shared" si="75"/>
        <v/>
      </c>
      <c r="M803" s="5">
        <f t="shared" si="76"/>
        <v>0.21666666492819786</v>
      </c>
      <c r="N803" s="3">
        <f t="shared" si="77"/>
        <v>6</v>
      </c>
    </row>
    <row r="804" spans="1:14">
      <c r="A804" s="3">
        <v>98106063</v>
      </c>
      <c r="B804" s="3" t="s">
        <v>8</v>
      </c>
      <c r="C804" s="3" t="s">
        <v>9</v>
      </c>
      <c r="D804" s="3">
        <v>1.3320137504353501E+17</v>
      </c>
      <c r="E804" s="4">
        <v>44963.591481481482</v>
      </c>
      <c r="F804" s="3" t="s">
        <v>10</v>
      </c>
      <c r="G804" s="3">
        <v>1</v>
      </c>
      <c r="H804" s="3" t="s">
        <v>15</v>
      </c>
      <c r="I804" s="4">
        <v>44963.591481481482</v>
      </c>
      <c r="J804" s="3" t="str">
        <f t="shared" si="80"/>
        <v>运行</v>
      </c>
      <c r="K804" s="3" t="str">
        <f t="shared" si="79"/>
        <v/>
      </c>
      <c r="L804" t="str">
        <f t="shared" si="75"/>
        <v>结束</v>
      </c>
      <c r="M804" s="5">
        <f t="shared" si="76"/>
        <v>0</v>
      </c>
      <c r="N804" s="3">
        <f t="shared" si="77"/>
        <v>6</v>
      </c>
    </row>
    <row r="805" spans="1:14">
      <c r="A805" s="3">
        <v>98106137</v>
      </c>
      <c r="B805" s="3" t="s">
        <v>8</v>
      </c>
      <c r="C805" s="3" t="s">
        <v>9</v>
      </c>
      <c r="D805" s="3">
        <v>1.3320137522305501E+17</v>
      </c>
      <c r="E805" s="4">
        <v>44963.591689814813</v>
      </c>
      <c r="F805" s="3" t="s">
        <v>10</v>
      </c>
      <c r="G805" s="3">
        <v>60070922002</v>
      </c>
      <c r="H805" s="3" t="s">
        <v>11</v>
      </c>
      <c r="I805" s="4">
        <v>44963.591689814813</v>
      </c>
      <c r="J805" s="3" t="str">
        <f t="shared" si="80"/>
        <v>报警</v>
      </c>
      <c r="K805" s="3" t="str">
        <f t="shared" si="79"/>
        <v>开始</v>
      </c>
      <c r="L805" t="str">
        <f t="shared" si="75"/>
        <v/>
      </c>
      <c r="M805" s="5">
        <f t="shared" si="76"/>
        <v>0.4666666709817946</v>
      </c>
      <c r="N805" s="3">
        <f t="shared" si="77"/>
        <v>6</v>
      </c>
    </row>
    <row r="806" spans="1:14">
      <c r="A806" s="3">
        <v>98106187</v>
      </c>
      <c r="B806" s="3" t="s">
        <v>8</v>
      </c>
      <c r="C806" s="3" t="s">
        <v>9</v>
      </c>
      <c r="D806" s="3">
        <v>1.3320137550404301E+17</v>
      </c>
      <c r="E806" s="4">
        <v>44963.592013888891</v>
      </c>
      <c r="F806" s="3" t="s">
        <v>10</v>
      </c>
      <c r="G806" s="3">
        <v>1</v>
      </c>
      <c r="H806" s="3" t="s">
        <v>15</v>
      </c>
      <c r="I806" s="4">
        <v>44963.592013888891</v>
      </c>
      <c r="J806" s="3" t="str">
        <f t="shared" si="80"/>
        <v>运行</v>
      </c>
      <c r="K806" s="3" t="str">
        <f t="shared" si="79"/>
        <v/>
      </c>
      <c r="L806" t="str">
        <f t="shared" si="75"/>
        <v>结束</v>
      </c>
      <c r="M806" s="5">
        <f t="shared" si="76"/>
        <v>0</v>
      </c>
      <c r="N806" s="3">
        <f t="shared" si="77"/>
        <v>6</v>
      </c>
    </row>
    <row r="807" spans="1:14">
      <c r="A807" s="3">
        <v>98106387</v>
      </c>
      <c r="B807" s="3" t="s">
        <v>8</v>
      </c>
      <c r="C807" s="3" t="s">
        <v>9</v>
      </c>
      <c r="D807" s="3">
        <v>1.3320137644355101E+17</v>
      </c>
      <c r="E807" s="4">
        <v>44963.593101851853</v>
      </c>
      <c r="F807" s="3" t="s">
        <v>10</v>
      </c>
      <c r="G807" s="3">
        <v>60070922002</v>
      </c>
      <c r="H807" s="3" t="s">
        <v>11</v>
      </c>
      <c r="I807" s="4">
        <v>44963.593101851853</v>
      </c>
      <c r="J807" s="3" t="str">
        <f t="shared" si="80"/>
        <v>报警</v>
      </c>
      <c r="K807" s="3" t="str">
        <f t="shared" si="79"/>
        <v>开始</v>
      </c>
      <c r="L807" t="str">
        <f t="shared" si="75"/>
        <v/>
      </c>
      <c r="M807" s="5">
        <f t="shared" si="76"/>
        <v>0.34999999799765646</v>
      </c>
      <c r="N807" s="3">
        <f t="shared" si="77"/>
        <v>6</v>
      </c>
    </row>
    <row r="808" spans="1:14">
      <c r="A808" s="3">
        <v>98106434</v>
      </c>
      <c r="B808" s="3" t="s">
        <v>8</v>
      </c>
      <c r="C808" s="3" t="s">
        <v>9</v>
      </c>
      <c r="D808" s="3">
        <v>1.3320137665625299E+17</v>
      </c>
      <c r="E808" s="4">
        <v>44963.593344907407</v>
      </c>
      <c r="F808" s="3" t="s">
        <v>10</v>
      </c>
      <c r="G808" s="3">
        <v>1</v>
      </c>
      <c r="H808" s="3" t="s">
        <v>15</v>
      </c>
      <c r="I808" s="4">
        <v>44963.593344907407</v>
      </c>
      <c r="J808" s="3" t="str">
        <f t="shared" si="80"/>
        <v>运行</v>
      </c>
      <c r="K808" s="3" t="str">
        <f t="shared" si="79"/>
        <v/>
      </c>
      <c r="L808" t="str">
        <f t="shared" si="75"/>
        <v>结束</v>
      </c>
      <c r="M808" s="5">
        <f t="shared" si="76"/>
        <v>0</v>
      </c>
      <c r="N808" s="3">
        <f t="shared" si="77"/>
        <v>6</v>
      </c>
    </row>
    <row r="809" spans="1:14">
      <c r="A809" s="3">
        <v>98107255</v>
      </c>
      <c r="B809" s="3" t="s">
        <v>8</v>
      </c>
      <c r="C809" s="3" t="s">
        <v>9</v>
      </c>
      <c r="D809" s="3">
        <v>1.3320138020998099E+17</v>
      </c>
      <c r="E809" s="4">
        <v>44963.59746527778</v>
      </c>
      <c r="F809" s="3" t="s">
        <v>10</v>
      </c>
      <c r="G809" s="3">
        <v>60070922002</v>
      </c>
      <c r="H809" s="3" t="s">
        <v>11</v>
      </c>
      <c r="I809" s="4">
        <v>44963.59746527778</v>
      </c>
      <c r="J809" s="3" t="str">
        <f t="shared" si="80"/>
        <v>报警</v>
      </c>
      <c r="K809" s="3" t="str">
        <f t="shared" si="79"/>
        <v>开始</v>
      </c>
      <c r="L809" t="str">
        <f t="shared" si="75"/>
        <v/>
      </c>
      <c r="M809" s="5">
        <f t="shared" si="76"/>
        <v>5.7999999937601388</v>
      </c>
      <c r="N809" s="3">
        <f t="shared" si="77"/>
        <v>6</v>
      </c>
    </row>
    <row r="810" spans="1:14">
      <c r="A810" s="3">
        <v>98108096</v>
      </c>
      <c r="B810" s="3" t="s">
        <v>8</v>
      </c>
      <c r="C810" s="3" t="s">
        <v>9</v>
      </c>
      <c r="D810" s="3">
        <v>1.3320138369727699E+17</v>
      </c>
      <c r="E810" s="4">
        <v>44963.601493055554</v>
      </c>
      <c r="F810" s="3" t="s">
        <v>10</v>
      </c>
      <c r="G810" s="3">
        <v>1</v>
      </c>
      <c r="H810" s="3" t="s">
        <v>15</v>
      </c>
      <c r="I810" s="4">
        <v>44963.601493055554</v>
      </c>
      <c r="J810" s="3" t="str">
        <f t="shared" si="80"/>
        <v>运行</v>
      </c>
      <c r="K810" s="3" t="str">
        <f t="shared" si="79"/>
        <v/>
      </c>
      <c r="L810" t="str">
        <f t="shared" si="75"/>
        <v>结束</v>
      </c>
      <c r="M810" s="5">
        <f t="shared" si="76"/>
        <v>0</v>
      </c>
      <c r="N810" s="3">
        <f t="shared" si="77"/>
        <v>6</v>
      </c>
    </row>
    <row r="811" spans="1:14">
      <c r="A811" s="3">
        <v>98108270</v>
      </c>
      <c r="B811" s="3" t="s">
        <v>8</v>
      </c>
      <c r="C811" s="3" t="s">
        <v>9</v>
      </c>
      <c r="D811" s="3">
        <v>1.3320138437939299E+17</v>
      </c>
      <c r="E811" s="4">
        <v>44963.602280092593</v>
      </c>
      <c r="F811" s="3" t="s">
        <v>10</v>
      </c>
      <c r="G811" s="3">
        <v>50010922018</v>
      </c>
      <c r="H811" s="3" t="s">
        <v>25</v>
      </c>
      <c r="I811" s="4">
        <v>44963.602280092593</v>
      </c>
      <c r="J811" s="3" t="str">
        <f t="shared" si="80"/>
        <v>报警</v>
      </c>
      <c r="K811" s="3" t="str">
        <f t="shared" si="79"/>
        <v>开始</v>
      </c>
      <c r="L811" t="str">
        <f t="shared" si="75"/>
        <v/>
      </c>
      <c r="M811" s="5">
        <f t="shared" si="76"/>
        <v>0.18333333428017795</v>
      </c>
      <c r="N811" s="3">
        <f t="shared" si="77"/>
        <v>6</v>
      </c>
    </row>
    <row r="812" spans="1:14">
      <c r="A812" s="3">
        <v>98108299</v>
      </c>
      <c r="B812" s="3" t="s">
        <v>8</v>
      </c>
      <c r="C812" s="3" t="s">
        <v>9</v>
      </c>
      <c r="D812" s="3">
        <v>1.3320138448164899E+17</v>
      </c>
      <c r="E812" s="4">
        <v>44963.602407407408</v>
      </c>
      <c r="F812" s="3" t="s">
        <v>10</v>
      </c>
      <c r="G812" s="3">
        <v>1</v>
      </c>
      <c r="H812" s="3" t="s">
        <v>15</v>
      </c>
      <c r="I812" s="4">
        <v>44963.602407407408</v>
      </c>
      <c r="J812" s="3" t="str">
        <f t="shared" si="80"/>
        <v>运行</v>
      </c>
      <c r="K812" s="3" t="str">
        <f t="shared" si="79"/>
        <v/>
      </c>
      <c r="L812" t="str">
        <f t="shared" si="75"/>
        <v>结束</v>
      </c>
      <c r="M812" s="5">
        <f t="shared" si="76"/>
        <v>0</v>
      </c>
      <c r="N812" s="3">
        <f t="shared" si="77"/>
        <v>6</v>
      </c>
    </row>
    <row r="813" spans="1:14">
      <c r="A813" s="3">
        <v>98108866</v>
      </c>
      <c r="B813" s="3" t="s">
        <v>8</v>
      </c>
      <c r="C813" s="3" t="s">
        <v>9</v>
      </c>
      <c r="D813" s="3">
        <v>1.3320138702120899E+17</v>
      </c>
      <c r="E813" s="4">
        <v>44963.605347222219</v>
      </c>
      <c r="F813" s="3" t="s">
        <v>10</v>
      </c>
      <c r="G813" s="3">
        <v>60080922005</v>
      </c>
      <c r="H813" s="3" t="s">
        <v>30</v>
      </c>
      <c r="I813" s="4">
        <v>44963.605347222219</v>
      </c>
      <c r="J813" s="3" t="str">
        <f t="shared" si="80"/>
        <v>报警</v>
      </c>
      <c r="K813" s="3" t="str">
        <f t="shared" si="79"/>
        <v>开始</v>
      </c>
      <c r="L813" t="str">
        <f t="shared" si="75"/>
        <v/>
      </c>
      <c r="M813" s="5">
        <f t="shared" si="76"/>
        <v>0.3666666685603559</v>
      </c>
      <c r="N813" s="3">
        <f t="shared" si="77"/>
        <v>6</v>
      </c>
    </row>
    <row r="814" spans="1:14">
      <c r="A814" s="3">
        <v>98108918</v>
      </c>
      <c r="B814" s="3" t="s">
        <v>8</v>
      </c>
      <c r="C814" s="3" t="s">
        <v>9</v>
      </c>
      <c r="D814" s="3">
        <v>1.33201387244412E+17</v>
      </c>
      <c r="E814" s="4">
        <v>44963.60560185185</v>
      </c>
      <c r="F814" s="3" t="s">
        <v>10</v>
      </c>
      <c r="G814" s="3">
        <v>1</v>
      </c>
      <c r="H814" s="3" t="s">
        <v>15</v>
      </c>
      <c r="I814" s="4">
        <v>44963.60560185185</v>
      </c>
      <c r="J814" s="3" t="str">
        <f t="shared" si="80"/>
        <v>运行</v>
      </c>
      <c r="K814" s="3" t="str">
        <f t="shared" si="79"/>
        <v/>
      </c>
      <c r="L814" t="str">
        <f t="shared" si="75"/>
        <v>结束</v>
      </c>
      <c r="M814" s="5">
        <f t="shared" si="76"/>
        <v>0</v>
      </c>
      <c r="N814" s="3">
        <f t="shared" si="77"/>
        <v>6</v>
      </c>
    </row>
    <row r="815" spans="1:14">
      <c r="A815" s="3">
        <v>98109463</v>
      </c>
      <c r="B815" s="3" t="s">
        <v>8</v>
      </c>
      <c r="C815" s="3" t="s">
        <v>9</v>
      </c>
      <c r="D815" s="3">
        <v>1.3320138965179501E+17</v>
      </c>
      <c r="E815" s="4">
        <v>44963.608391203707</v>
      </c>
      <c r="F815" s="3" t="s">
        <v>10</v>
      </c>
      <c r="G815" s="3">
        <v>50010922018</v>
      </c>
      <c r="H815" s="3" t="s">
        <v>25</v>
      </c>
      <c r="I815" s="4">
        <v>44963.608391203707</v>
      </c>
      <c r="J815" s="3" t="str">
        <f t="shared" si="80"/>
        <v>报警</v>
      </c>
      <c r="K815" s="3" t="str">
        <f t="shared" si="79"/>
        <v>开始</v>
      </c>
      <c r="L815" t="str">
        <f t="shared" si="75"/>
        <v/>
      </c>
      <c r="M815" s="5">
        <f t="shared" si="76"/>
        <v>0.19999999436549842</v>
      </c>
      <c r="N815" s="3">
        <f t="shared" si="77"/>
        <v>6</v>
      </c>
    </row>
    <row r="816" spans="1:14">
      <c r="A816" s="3">
        <v>98109508</v>
      </c>
      <c r="B816" s="3" t="s">
        <v>8</v>
      </c>
      <c r="C816" s="3" t="s">
        <v>9</v>
      </c>
      <c r="D816" s="3">
        <v>1.3320138977350899E+17</v>
      </c>
      <c r="E816" s="4">
        <v>44963.608530092592</v>
      </c>
      <c r="F816" s="3" t="s">
        <v>10</v>
      </c>
      <c r="G816" s="3">
        <v>1</v>
      </c>
      <c r="H816" s="3" t="s">
        <v>15</v>
      </c>
      <c r="I816" s="4">
        <v>44963.608530092592</v>
      </c>
      <c r="J816" s="3" t="str">
        <f t="shared" si="80"/>
        <v>运行</v>
      </c>
      <c r="K816" s="3" t="str">
        <f t="shared" si="79"/>
        <v/>
      </c>
      <c r="L816" t="str">
        <f t="shared" ref="L816:L879" si="81">IF(J816="运行","结束","")</f>
        <v>结束</v>
      </c>
      <c r="M816" s="5">
        <f t="shared" ref="M816:M879" si="82">IF(K816="开始",((IF(L817="结束",INDEX(I817,,),0)-IF(K816="开始",INDEX(I816,,),0)))*24*60,0)</f>
        <v>0</v>
      </c>
      <c r="N816" s="3">
        <f t="shared" ref="N816:N879" si="83">WEEKNUM(I816)</f>
        <v>6</v>
      </c>
    </row>
    <row r="817" spans="1:14">
      <c r="A817" s="3">
        <v>98110408</v>
      </c>
      <c r="B817" s="3" t="s">
        <v>8</v>
      </c>
      <c r="C817" s="3" t="s">
        <v>9</v>
      </c>
      <c r="D817" s="3">
        <v>1.3320139317625E+17</v>
      </c>
      <c r="E817" s="4">
        <v>44963.61246527778</v>
      </c>
      <c r="F817" s="3" t="s">
        <v>10</v>
      </c>
      <c r="G817" s="3">
        <v>50010922018</v>
      </c>
      <c r="H817" s="3" t="s">
        <v>25</v>
      </c>
      <c r="I817" s="4">
        <v>44963.61246527778</v>
      </c>
      <c r="J817" s="3" t="str">
        <f t="shared" si="80"/>
        <v>报警</v>
      </c>
      <c r="K817" s="3" t="str">
        <f t="shared" si="79"/>
        <v>开始</v>
      </c>
      <c r="L817" t="str">
        <f t="shared" si="81"/>
        <v/>
      </c>
      <c r="M817" s="5">
        <f t="shared" si="82"/>
        <v>0.11666666250675917</v>
      </c>
      <c r="N817" s="3">
        <f t="shared" si="83"/>
        <v>6</v>
      </c>
    </row>
    <row r="818" spans="1:14">
      <c r="A818" s="3">
        <v>98110427</v>
      </c>
      <c r="B818" s="3" t="s">
        <v>8</v>
      </c>
      <c r="C818" s="3" t="s">
        <v>9</v>
      </c>
      <c r="D818" s="3">
        <v>1.33201393246562E+17</v>
      </c>
      <c r="E818" s="4">
        <v>44963.612546296295</v>
      </c>
      <c r="F818" s="3" t="s">
        <v>10</v>
      </c>
      <c r="G818" s="3">
        <v>1</v>
      </c>
      <c r="H818" s="3" t="s">
        <v>15</v>
      </c>
      <c r="I818" s="4">
        <v>44963.612546296295</v>
      </c>
      <c r="J818" s="3" t="str">
        <f t="shared" ref="J818:J862" si="84">RIGHT(H818,2)</f>
        <v>运行</v>
      </c>
      <c r="K818" s="3" t="str">
        <f t="shared" si="79"/>
        <v/>
      </c>
      <c r="L818" t="str">
        <f t="shared" si="81"/>
        <v>结束</v>
      </c>
      <c r="M818" s="5">
        <f t="shared" si="82"/>
        <v>0</v>
      </c>
      <c r="N818" s="3">
        <f t="shared" si="83"/>
        <v>6</v>
      </c>
    </row>
    <row r="819" spans="1:14">
      <c r="A819" s="3">
        <v>98110807</v>
      </c>
      <c r="B819" s="3" t="s">
        <v>8</v>
      </c>
      <c r="C819" s="3" t="s">
        <v>9</v>
      </c>
      <c r="D819" s="3">
        <v>1.3320139462718E+17</v>
      </c>
      <c r="E819" s="4">
        <v>44963.61414351852</v>
      </c>
      <c r="F819" s="3" t="s">
        <v>10</v>
      </c>
      <c r="G819" s="3">
        <v>50010922018</v>
      </c>
      <c r="H819" s="3" t="s">
        <v>25</v>
      </c>
      <c r="I819" s="4">
        <v>44963.61414351852</v>
      </c>
      <c r="J819" s="3" t="str">
        <f t="shared" si="84"/>
        <v>报警</v>
      </c>
      <c r="K819" s="3" t="str">
        <f t="shared" si="79"/>
        <v>开始</v>
      </c>
      <c r="L819" t="str">
        <f t="shared" si="81"/>
        <v/>
      </c>
      <c r="M819" s="5">
        <f t="shared" si="82"/>
        <v>0.38333332864567637</v>
      </c>
      <c r="N819" s="3">
        <f t="shared" si="83"/>
        <v>6</v>
      </c>
    </row>
    <row r="820" spans="1:14">
      <c r="A820" s="3">
        <v>98110888</v>
      </c>
      <c r="B820" s="3" t="s">
        <v>8</v>
      </c>
      <c r="C820" s="3" t="s">
        <v>9</v>
      </c>
      <c r="D820" s="3">
        <v>1.33201394856666E+17</v>
      </c>
      <c r="E820" s="4">
        <v>44963.61440972222</v>
      </c>
      <c r="F820" s="3" t="s">
        <v>10</v>
      </c>
      <c r="G820" s="3">
        <v>1</v>
      </c>
      <c r="H820" s="3" t="s">
        <v>15</v>
      </c>
      <c r="I820" s="4">
        <v>44963.61440972222</v>
      </c>
      <c r="J820" s="3" t="str">
        <f t="shared" si="84"/>
        <v>运行</v>
      </c>
      <c r="K820" s="3" t="str">
        <f t="shared" si="79"/>
        <v/>
      </c>
      <c r="L820" t="str">
        <f t="shared" si="81"/>
        <v>结束</v>
      </c>
      <c r="M820" s="5">
        <f t="shared" si="82"/>
        <v>0</v>
      </c>
      <c r="N820" s="3">
        <f t="shared" si="83"/>
        <v>6</v>
      </c>
    </row>
    <row r="821" spans="1:14">
      <c r="A821" s="3">
        <v>98111363</v>
      </c>
      <c r="B821" s="3" t="s">
        <v>8</v>
      </c>
      <c r="C821" s="3" t="s">
        <v>9</v>
      </c>
      <c r="D821" s="3">
        <v>1.3320139714645299E+17</v>
      </c>
      <c r="E821" s="4">
        <v>44963.617060185185</v>
      </c>
      <c r="F821" s="3" t="s">
        <v>10</v>
      </c>
      <c r="G821" s="3">
        <v>60070922003</v>
      </c>
      <c r="H821" s="3" t="s">
        <v>18</v>
      </c>
      <c r="I821" s="4">
        <v>44963.617060185185</v>
      </c>
      <c r="J821" s="3" t="str">
        <f t="shared" si="84"/>
        <v>报警</v>
      </c>
      <c r="K821" s="3" t="str">
        <f t="shared" si="79"/>
        <v>开始</v>
      </c>
      <c r="L821" t="str">
        <f t="shared" si="81"/>
        <v/>
      </c>
      <c r="M821" s="5">
        <f t="shared" si="82"/>
        <v>0.1333333330694586</v>
      </c>
      <c r="N821" s="3">
        <f t="shared" si="83"/>
        <v>6</v>
      </c>
    </row>
    <row r="822" spans="1:14">
      <c r="A822" s="3">
        <v>98111373</v>
      </c>
      <c r="B822" s="3" t="s">
        <v>8</v>
      </c>
      <c r="C822" s="3" t="s">
        <v>9</v>
      </c>
      <c r="D822" s="3">
        <v>1.3320139722812499E+17</v>
      </c>
      <c r="E822" s="4">
        <v>44963.617152777777</v>
      </c>
      <c r="F822" s="3" t="s">
        <v>10</v>
      </c>
      <c r="G822" s="3">
        <v>1</v>
      </c>
      <c r="H822" s="3" t="s">
        <v>15</v>
      </c>
      <c r="I822" s="4">
        <v>44963.617152777777</v>
      </c>
      <c r="J822" s="3" t="str">
        <f t="shared" si="84"/>
        <v>运行</v>
      </c>
      <c r="K822" s="3" t="str">
        <f t="shared" si="79"/>
        <v/>
      </c>
      <c r="L822" t="str">
        <f t="shared" si="81"/>
        <v>结束</v>
      </c>
      <c r="M822" s="5">
        <f t="shared" si="82"/>
        <v>0</v>
      </c>
      <c r="N822" s="3">
        <f t="shared" si="83"/>
        <v>6</v>
      </c>
    </row>
    <row r="823" spans="1:14">
      <c r="A823" s="3">
        <v>98111697</v>
      </c>
      <c r="B823" s="3" t="s">
        <v>8</v>
      </c>
      <c r="C823" s="3" t="s">
        <v>9</v>
      </c>
      <c r="D823" s="3">
        <v>1.3320139881151E+17</v>
      </c>
      <c r="E823" s="4">
        <v>44963.618993055556</v>
      </c>
      <c r="F823" s="3" t="s">
        <v>10</v>
      </c>
      <c r="G823" s="3">
        <v>60070922002</v>
      </c>
      <c r="H823" s="3" t="s">
        <v>11</v>
      </c>
      <c r="I823" s="4">
        <v>44963.618993055556</v>
      </c>
      <c r="J823" s="3" t="str">
        <f t="shared" si="84"/>
        <v>报警</v>
      </c>
      <c r="K823" s="3" t="str">
        <f t="shared" si="79"/>
        <v>开始</v>
      </c>
      <c r="L823" t="str">
        <f t="shared" si="81"/>
        <v/>
      </c>
      <c r="M823" s="5">
        <f t="shared" si="82"/>
        <v>0.24999999557621777</v>
      </c>
      <c r="N823" s="3">
        <f t="shared" si="83"/>
        <v>6</v>
      </c>
    </row>
    <row r="824" spans="1:14">
      <c r="A824" s="3">
        <v>98111738</v>
      </c>
      <c r="B824" s="3" t="s">
        <v>8</v>
      </c>
      <c r="C824" s="3" t="s">
        <v>9</v>
      </c>
      <c r="D824" s="3">
        <v>1.3320139896289501E+17</v>
      </c>
      <c r="E824" s="4">
        <v>44963.619166666664</v>
      </c>
      <c r="F824" s="3" t="s">
        <v>10</v>
      </c>
      <c r="G824" s="3">
        <v>1</v>
      </c>
      <c r="H824" s="3" t="s">
        <v>15</v>
      </c>
      <c r="I824" s="4">
        <v>44963.619166666664</v>
      </c>
      <c r="J824" s="3" t="str">
        <f t="shared" si="84"/>
        <v>运行</v>
      </c>
      <c r="K824" s="3" t="str">
        <f t="shared" si="79"/>
        <v/>
      </c>
      <c r="L824" t="str">
        <f t="shared" si="81"/>
        <v>结束</v>
      </c>
      <c r="M824" s="5">
        <f t="shared" si="82"/>
        <v>0</v>
      </c>
      <c r="N824" s="3">
        <f t="shared" si="83"/>
        <v>6</v>
      </c>
    </row>
    <row r="825" spans="1:14">
      <c r="A825" s="3">
        <v>98111778</v>
      </c>
      <c r="B825" s="3" t="s">
        <v>8</v>
      </c>
      <c r="C825" s="3" t="s">
        <v>9</v>
      </c>
      <c r="D825" s="3">
        <v>1.3320139916322E+17</v>
      </c>
      <c r="E825" s="4">
        <v>44963.619398148148</v>
      </c>
      <c r="F825" s="3" t="s">
        <v>10</v>
      </c>
      <c r="G825" s="3">
        <v>3</v>
      </c>
      <c r="H825" s="3" t="s">
        <v>14</v>
      </c>
      <c r="I825" s="4">
        <v>44963.619398148148</v>
      </c>
      <c r="J825" s="3" t="str">
        <f t="shared" si="84"/>
        <v>改！</v>
      </c>
      <c r="K825" s="3" t="str">
        <f t="shared" si="79"/>
        <v>开始</v>
      </c>
      <c r="L825" t="str">
        <f t="shared" si="81"/>
        <v/>
      </c>
      <c r="M825" s="5">
        <f t="shared" si="82"/>
        <v>10.900000002002344</v>
      </c>
      <c r="N825" s="3">
        <f t="shared" si="83"/>
        <v>6</v>
      </c>
    </row>
    <row r="826" spans="1:14">
      <c r="A826" s="3">
        <v>98113267</v>
      </c>
      <c r="B826" s="3" t="s">
        <v>8</v>
      </c>
      <c r="C826" s="3" t="s">
        <v>9</v>
      </c>
      <c r="D826" s="3">
        <v>1.3320140570901501E+17</v>
      </c>
      <c r="E826" s="4">
        <v>44963.626967592594</v>
      </c>
      <c r="F826" s="3" t="s">
        <v>10</v>
      </c>
      <c r="G826" s="3">
        <v>1</v>
      </c>
      <c r="H826" s="3" t="s">
        <v>15</v>
      </c>
      <c r="I826" s="4">
        <v>44963.626967592594</v>
      </c>
      <c r="J826" s="3" t="str">
        <f t="shared" si="84"/>
        <v>运行</v>
      </c>
      <c r="K826" s="3" t="str">
        <f t="shared" si="79"/>
        <v/>
      </c>
      <c r="L826" t="str">
        <f t="shared" si="81"/>
        <v>结束</v>
      </c>
      <c r="M826" s="5">
        <f t="shared" si="82"/>
        <v>0</v>
      </c>
      <c r="N826" s="3">
        <f t="shared" si="83"/>
        <v>6</v>
      </c>
    </row>
    <row r="827" spans="1:14">
      <c r="A827" s="3">
        <v>98114810</v>
      </c>
      <c r="B827" s="3" t="s">
        <v>8</v>
      </c>
      <c r="C827" s="3" t="s">
        <v>9</v>
      </c>
      <c r="D827" s="3">
        <v>1.33201412451024E+17</v>
      </c>
      <c r="E827" s="4">
        <v>44963.634780092594</v>
      </c>
      <c r="F827" s="3" t="s">
        <v>10</v>
      </c>
      <c r="G827" s="3">
        <v>1</v>
      </c>
      <c r="H827" s="3" t="s">
        <v>15</v>
      </c>
      <c r="I827" s="4">
        <v>44963.634780092594</v>
      </c>
      <c r="J827" s="3" t="str">
        <f t="shared" si="84"/>
        <v>运行</v>
      </c>
      <c r="K827" s="3" t="str">
        <f t="shared" si="79"/>
        <v/>
      </c>
      <c r="L827" t="str">
        <f t="shared" si="81"/>
        <v>结束</v>
      </c>
      <c r="M827" s="5">
        <f t="shared" si="82"/>
        <v>0</v>
      </c>
      <c r="N827" s="3">
        <f t="shared" si="83"/>
        <v>6</v>
      </c>
    </row>
    <row r="828" spans="1:14">
      <c r="A828" s="3">
        <v>98116334</v>
      </c>
      <c r="B828" s="3" t="s">
        <v>8</v>
      </c>
      <c r="C828" s="3" t="s">
        <v>9</v>
      </c>
      <c r="D828" s="3">
        <v>1.3320141919347101E+17</v>
      </c>
      <c r="E828" s="4">
        <v>44963.642592592594</v>
      </c>
      <c r="F828" s="3" t="s">
        <v>10</v>
      </c>
      <c r="G828" s="3">
        <v>1</v>
      </c>
      <c r="H828" s="3" t="s">
        <v>15</v>
      </c>
      <c r="I828" s="4">
        <v>44963.642592592594</v>
      </c>
      <c r="J828" s="3" t="str">
        <f t="shared" si="84"/>
        <v>运行</v>
      </c>
      <c r="K828" s="3" t="str">
        <f t="shared" si="79"/>
        <v/>
      </c>
      <c r="L828" t="str">
        <f t="shared" si="81"/>
        <v>结束</v>
      </c>
      <c r="M828" s="5">
        <f t="shared" si="82"/>
        <v>0</v>
      </c>
      <c r="N828" s="3">
        <f t="shared" si="83"/>
        <v>6</v>
      </c>
    </row>
    <row r="829" spans="1:14">
      <c r="A829" s="3">
        <v>98117047</v>
      </c>
      <c r="B829" s="3" t="s">
        <v>8</v>
      </c>
      <c r="C829" s="3" t="s">
        <v>9</v>
      </c>
      <c r="D829" s="3">
        <v>1.3320142197563E+17</v>
      </c>
      <c r="E829" s="4">
        <v>44963.645798611113</v>
      </c>
      <c r="F829" s="3" t="s">
        <v>10</v>
      </c>
      <c r="G829" s="3">
        <v>80010922001</v>
      </c>
      <c r="H829" s="3" t="s">
        <v>20</v>
      </c>
      <c r="I829" s="4">
        <v>44963.645798611113</v>
      </c>
      <c r="J829" s="3" t="str">
        <f t="shared" si="84"/>
        <v>报警</v>
      </c>
      <c r="K829" s="3" t="str">
        <f t="shared" ref="K829:K892" si="85">IF(AND(J828="运行",J829&lt;&gt;"运行"),"开始","")</f>
        <v>开始</v>
      </c>
      <c r="L829" t="str">
        <f t="shared" si="81"/>
        <v/>
      </c>
      <c r="M829" s="5">
        <f t="shared" si="82"/>
        <v>0.96666666213423014</v>
      </c>
      <c r="N829" s="3">
        <f t="shared" si="83"/>
        <v>6</v>
      </c>
    </row>
    <row r="830" spans="1:14">
      <c r="A830" s="3">
        <v>98117204</v>
      </c>
      <c r="B830" s="3" t="s">
        <v>8</v>
      </c>
      <c r="C830" s="3" t="s">
        <v>9</v>
      </c>
      <c r="D830" s="3">
        <v>1.33201422550462E+17</v>
      </c>
      <c r="E830" s="4">
        <v>44963.646469907406</v>
      </c>
      <c r="F830" s="3" t="s">
        <v>10</v>
      </c>
      <c r="G830" s="3">
        <v>1</v>
      </c>
      <c r="H830" s="3" t="s">
        <v>15</v>
      </c>
      <c r="I830" s="4">
        <v>44963.646469907406</v>
      </c>
      <c r="J830" s="3" t="str">
        <f t="shared" si="84"/>
        <v>运行</v>
      </c>
      <c r="K830" s="3" t="str">
        <f t="shared" si="85"/>
        <v/>
      </c>
      <c r="L830" t="str">
        <f t="shared" si="81"/>
        <v>结束</v>
      </c>
      <c r="M830" s="5">
        <f t="shared" si="82"/>
        <v>0</v>
      </c>
      <c r="N830" s="3">
        <f t="shared" si="83"/>
        <v>6</v>
      </c>
    </row>
    <row r="831" spans="1:14">
      <c r="A831" s="3">
        <v>98118980</v>
      </c>
      <c r="B831" s="3" t="s">
        <v>8</v>
      </c>
      <c r="C831" s="3" t="s">
        <v>9</v>
      </c>
      <c r="D831" s="3">
        <v>1.33201429280382E+17</v>
      </c>
      <c r="E831" s="4">
        <v>44963.65425925926</v>
      </c>
      <c r="F831" s="3" t="s">
        <v>10</v>
      </c>
      <c r="G831" s="3">
        <v>1</v>
      </c>
      <c r="H831" s="3" t="s">
        <v>15</v>
      </c>
      <c r="I831" s="4">
        <v>44963.65425925926</v>
      </c>
      <c r="J831" s="3" t="str">
        <f t="shared" si="84"/>
        <v>运行</v>
      </c>
      <c r="K831" s="3" t="str">
        <f t="shared" si="85"/>
        <v/>
      </c>
      <c r="L831" t="str">
        <f t="shared" si="81"/>
        <v>结束</v>
      </c>
      <c r="M831" s="5">
        <f t="shared" si="82"/>
        <v>0</v>
      </c>
      <c r="N831" s="3">
        <f t="shared" si="83"/>
        <v>6</v>
      </c>
    </row>
    <row r="832" spans="1:14">
      <c r="A832" s="3">
        <v>98120434</v>
      </c>
      <c r="B832" s="3" t="s">
        <v>8</v>
      </c>
      <c r="C832" s="3" t="s">
        <v>9</v>
      </c>
      <c r="D832" s="3">
        <v>1.3320143601548701E+17</v>
      </c>
      <c r="E832" s="4">
        <v>44963.662048611113</v>
      </c>
      <c r="F832" s="3" t="s">
        <v>10</v>
      </c>
      <c r="G832" s="3">
        <v>1</v>
      </c>
      <c r="H832" s="3" t="s">
        <v>15</v>
      </c>
      <c r="I832" s="4">
        <v>44963.662048611113</v>
      </c>
      <c r="J832" s="3" t="str">
        <f t="shared" si="84"/>
        <v>运行</v>
      </c>
      <c r="K832" s="3" t="str">
        <f t="shared" si="85"/>
        <v/>
      </c>
      <c r="L832" t="str">
        <f t="shared" si="81"/>
        <v>结束</v>
      </c>
      <c r="M832" s="5">
        <f t="shared" si="82"/>
        <v>0</v>
      </c>
      <c r="N832" s="3">
        <f t="shared" si="83"/>
        <v>6</v>
      </c>
    </row>
    <row r="833" spans="1:14">
      <c r="A833" s="3">
        <v>98121965</v>
      </c>
      <c r="B833" s="3" t="s">
        <v>8</v>
      </c>
      <c r="C833" s="3" t="s">
        <v>9</v>
      </c>
      <c r="D833" s="3">
        <v>1.3320144275071101E+17</v>
      </c>
      <c r="E833" s="4">
        <v>44963.669849537036</v>
      </c>
      <c r="F833" s="3" t="s">
        <v>10</v>
      </c>
      <c r="G833" s="3">
        <v>1</v>
      </c>
      <c r="H833" s="3" t="s">
        <v>15</v>
      </c>
      <c r="I833" s="4">
        <v>44963.669849537036</v>
      </c>
      <c r="J833" s="3" t="str">
        <f t="shared" si="84"/>
        <v>运行</v>
      </c>
      <c r="K833" s="3" t="str">
        <f t="shared" si="85"/>
        <v/>
      </c>
      <c r="L833" t="str">
        <f t="shared" si="81"/>
        <v>结束</v>
      </c>
      <c r="M833" s="5">
        <f t="shared" si="82"/>
        <v>0</v>
      </c>
      <c r="N833" s="3">
        <f t="shared" si="83"/>
        <v>6</v>
      </c>
    </row>
    <row r="834" spans="1:14">
      <c r="A834" s="3">
        <v>98123399</v>
      </c>
      <c r="B834" s="3" t="s">
        <v>8</v>
      </c>
      <c r="C834" s="3" t="s">
        <v>9</v>
      </c>
      <c r="D834" s="3">
        <v>1.3320144948286301E+17</v>
      </c>
      <c r="E834" s="4">
        <v>44963.67763888889</v>
      </c>
      <c r="F834" s="3" t="s">
        <v>10</v>
      </c>
      <c r="G834" s="3">
        <v>1</v>
      </c>
      <c r="H834" s="3" t="s">
        <v>15</v>
      </c>
      <c r="I834" s="4">
        <v>44963.67763888889</v>
      </c>
      <c r="J834" s="3" t="str">
        <f t="shared" si="84"/>
        <v>运行</v>
      </c>
      <c r="K834" s="3" t="str">
        <f t="shared" si="85"/>
        <v/>
      </c>
      <c r="L834" t="str">
        <f t="shared" si="81"/>
        <v>结束</v>
      </c>
      <c r="M834" s="5">
        <f t="shared" si="82"/>
        <v>0</v>
      </c>
      <c r="N834" s="3">
        <f t="shared" si="83"/>
        <v>6</v>
      </c>
    </row>
    <row r="835" spans="1:14">
      <c r="A835" s="3">
        <v>98123829</v>
      </c>
      <c r="B835" s="3" t="s">
        <v>8</v>
      </c>
      <c r="C835" s="3" t="s">
        <v>9</v>
      </c>
      <c r="D835" s="3">
        <v>1.3320145148452899E+17</v>
      </c>
      <c r="E835" s="4">
        <v>44963.6799537037</v>
      </c>
      <c r="F835" s="3" t="s">
        <v>10</v>
      </c>
      <c r="G835" s="3">
        <v>60070922002</v>
      </c>
      <c r="H835" s="3" t="s">
        <v>11</v>
      </c>
      <c r="I835" s="4">
        <v>44963.6799537037</v>
      </c>
      <c r="J835" s="3" t="str">
        <f t="shared" si="84"/>
        <v>报警</v>
      </c>
      <c r="K835" s="3" t="str">
        <f t="shared" si="85"/>
        <v>开始</v>
      </c>
      <c r="L835" t="str">
        <f t="shared" si="81"/>
        <v/>
      </c>
      <c r="M835" s="5">
        <f t="shared" si="82"/>
        <v>0.2333333354908973</v>
      </c>
      <c r="N835" s="3">
        <f t="shared" si="83"/>
        <v>6</v>
      </c>
    </row>
    <row r="836" spans="1:14">
      <c r="A836" s="3">
        <v>98123880</v>
      </c>
      <c r="B836" s="3" t="s">
        <v>8</v>
      </c>
      <c r="C836" s="3" t="s">
        <v>9</v>
      </c>
      <c r="D836" s="3">
        <v>1.33201451620336E+17</v>
      </c>
      <c r="E836" s="4">
        <v>44963.680115740739</v>
      </c>
      <c r="F836" s="3" t="s">
        <v>10</v>
      </c>
      <c r="G836" s="3">
        <v>1</v>
      </c>
      <c r="H836" s="3" t="s">
        <v>15</v>
      </c>
      <c r="I836" s="4">
        <v>44963.680115740739</v>
      </c>
      <c r="J836" s="3" t="str">
        <f t="shared" si="84"/>
        <v>运行</v>
      </c>
      <c r="K836" s="3" t="str">
        <f t="shared" si="85"/>
        <v/>
      </c>
      <c r="L836" t="str">
        <f t="shared" si="81"/>
        <v>结束</v>
      </c>
      <c r="M836" s="5">
        <f t="shared" si="82"/>
        <v>0</v>
      </c>
      <c r="N836" s="3">
        <f t="shared" si="83"/>
        <v>6</v>
      </c>
    </row>
    <row r="837" spans="1:14">
      <c r="A837" s="3">
        <v>98125231</v>
      </c>
      <c r="B837" s="3" t="s">
        <v>8</v>
      </c>
      <c r="C837" s="3" t="s">
        <v>9</v>
      </c>
      <c r="D837" s="3">
        <v>1.3320145835869299E+17</v>
      </c>
      <c r="E837" s="4">
        <v>44963.687905092593</v>
      </c>
      <c r="F837" s="3" t="s">
        <v>10</v>
      </c>
      <c r="G837" s="3">
        <v>1</v>
      </c>
      <c r="H837" s="3" t="s">
        <v>15</v>
      </c>
      <c r="I837" s="4">
        <v>44963.687905092593</v>
      </c>
      <c r="J837" s="3" t="str">
        <f t="shared" si="84"/>
        <v>运行</v>
      </c>
      <c r="K837" s="3" t="str">
        <f t="shared" si="85"/>
        <v/>
      </c>
      <c r="L837" t="str">
        <f t="shared" si="81"/>
        <v>结束</v>
      </c>
      <c r="M837" s="5">
        <f t="shared" si="82"/>
        <v>0</v>
      </c>
      <c r="N837" s="3">
        <f t="shared" si="83"/>
        <v>6</v>
      </c>
    </row>
    <row r="838" spans="1:14">
      <c r="A838" s="3">
        <v>98125555</v>
      </c>
      <c r="B838" s="3" t="s">
        <v>8</v>
      </c>
      <c r="C838" s="3" t="s">
        <v>9</v>
      </c>
      <c r="D838" s="3">
        <v>1.3320147076607699E+17</v>
      </c>
      <c r="E838" s="4">
        <v>44963.702268518522</v>
      </c>
      <c r="F838" s="3" t="s">
        <v>10</v>
      </c>
      <c r="G838" s="3">
        <v>1</v>
      </c>
      <c r="H838" s="3" t="s">
        <v>15</v>
      </c>
      <c r="I838" s="4">
        <v>44963.702268518522</v>
      </c>
      <c r="J838" s="3" t="str">
        <f t="shared" si="84"/>
        <v>运行</v>
      </c>
      <c r="K838" s="3" t="str">
        <f t="shared" si="85"/>
        <v/>
      </c>
      <c r="L838" t="str">
        <f t="shared" si="81"/>
        <v>结束</v>
      </c>
      <c r="M838" s="5">
        <f t="shared" si="82"/>
        <v>0</v>
      </c>
      <c r="N838" s="3">
        <f t="shared" si="83"/>
        <v>6</v>
      </c>
    </row>
    <row r="839" spans="1:14">
      <c r="A839" s="3">
        <v>98125567</v>
      </c>
      <c r="B839" s="3" t="s">
        <v>8</v>
      </c>
      <c r="C839" s="3" t="s">
        <v>9</v>
      </c>
      <c r="D839" s="3">
        <v>1.3320147756563299E+17</v>
      </c>
      <c r="E839" s="4">
        <v>44963.710138888891</v>
      </c>
      <c r="F839" s="3" t="s">
        <v>10</v>
      </c>
      <c r="G839" s="3">
        <v>1</v>
      </c>
      <c r="H839" s="3" t="s">
        <v>15</v>
      </c>
      <c r="I839" s="4">
        <v>44963.710138888891</v>
      </c>
      <c r="J839" s="3" t="str">
        <f t="shared" si="84"/>
        <v>运行</v>
      </c>
      <c r="K839" s="3" t="str">
        <f t="shared" si="85"/>
        <v/>
      </c>
      <c r="L839" t="str">
        <f t="shared" si="81"/>
        <v>结束</v>
      </c>
      <c r="M839" s="5">
        <f t="shared" si="82"/>
        <v>0</v>
      </c>
      <c r="N839" s="3">
        <f t="shared" si="83"/>
        <v>6</v>
      </c>
    </row>
    <row r="840" spans="1:14">
      <c r="A840" s="3">
        <v>98125848</v>
      </c>
      <c r="B840" s="3" t="s">
        <v>8</v>
      </c>
      <c r="C840" s="3" t="s">
        <v>9</v>
      </c>
      <c r="D840" s="3">
        <v>1.33201484352314E+17</v>
      </c>
      <c r="E840" s="4">
        <v>44963.717997685184</v>
      </c>
      <c r="F840" s="3" t="s">
        <v>10</v>
      </c>
      <c r="G840" s="3">
        <v>1</v>
      </c>
      <c r="H840" s="3" t="s">
        <v>15</v>
      </c>
      <c r="I840" s="4">
        <v>44963.717997685184</v>
      </c>
      <c r="J840" s="3" t="str">
        <f t="shared" si="84"/>
        <v>运行</v>
      </c>
      <c r="K840" s="3" t="str">
        <f t="shared" si="85"/>
        <v/>
      </c>
      <c r="L840" t="str">
        <f t="shared" si="81"/>
        <v>结束</v>
      </c>
      <c r="M840" s="5">
        <f t="shared" si="82"/>
        <v>0</v>
      </c>
      <c r="N840" s="3">
        <f t="shared" si="83"/>
        <v>6</v>
      </c>
    </row>
    <row r="841" spans="1:14">
      <c r="A841" s="3">
        <v>98126465</v>
      </c>
      <c r="B841" s="3" t="s">
        <v>8</v>
      </c>
      <c r="C841" s="3" t="s">
        <v>9</v>
      </c>
      <c r="D841" s="3">
        <v>1.3320148815292499E+17</v>
      </c>
      <c r="E841" s="4">
        <v>44963.722395833334</v>
      </c>
      <c r="F841" s="3" t="s">
        <v>10</v>
      </c>
      <c r="G841" s="3">
        <v>50010922003</v>
      </c>
      <c r="H841" s="3" t="s">
        <v>32</v>
      </c>
      <c r="I841" s="4">
        <v>44963.722395833334</v>
      </c>
      <c r="J841" s="3" t="str">
        <f t="shared" si="84"/>
        <v>报警</v>
      </c>
      <c r="K841" s="3" t="str">
        <f t="shared" si="85"/>
        <v>开始</v>
      </c>
      <c r="L841" t="str">
        <f t="shared" si="81"/>
        <v/>
      </c>
      <c r="M841" s="5">
        <f t="shared" si="82"/>
        <v>1.9166666641831398</v>
      </c>
      <c r="N841" s="3">
        <f t="shared" si="83"/>
        <v>6</v>
      </c>
    </row>
    <row r="842" spans="1:14">
      <c r="A842" s="3">
        <v>98126671</v>
      </c>
      <c r="B842" s="3" t="s">
        <v>8</v>
      </c>
      <c r="C842" s="3" t="s">
        <v>9</v>
      </c>
      <c r="D842" s="3">
        <v>1.3320148930129501E+17</v>
      </c>
      <c r="E842" s="4">
        <v>44963.723726851851</v>
      </c>
      <c r="F842" s="3" t="s">
        <v>10</v>
      </c>
      <c r="G842" s="3">
        <v>1</v>
      </c>
      <c r="H842" s="3" t="s">
        <v>15</v>
      </c>
      <c r="I842" s="4">
        <v>44963.723726851851</v>
      </c>
      <c r="J842" s="3" t="str">
        <f t="shared" si="84"/>
        <v>运行</v>
      </c>
      <c r="K842" s="3" t="str">
        <f t="shared" si="85"/>
        <v/>
      </c>
      <c r="L842" t="str">
        <f t="shared" si="81"/>
        <v>结束</v>
      </c>
      <c r="M842" s="5">
        <f t="shared" si="82"/>
        <v>0</v>
      </c>
      <c r="N842" s="3">
        <f t="shared" si="83"/>
        <v>6</v>
      </c>
    </row>
    <row r="843" spans="1:14">
      <c r="A843" s="3">
        <v>98128072</v>
      </c>
      <c r="B843" s="3" t="s">
        <v>8</v>
      </c>
      <c r="C843" s="3" t="s">
        <v>9</v>
      </c>
      <c r="D843" s="3">
        <v>1.3320149604736499E+17</v>
      </c>
      <c r="E843" s="4">
        <v>44963.731527777774</v>
      </c>
      <c r="F843" s="3" t="s">
        <v>10</v>
      </c>
      <c r="G843" s="3">
        <v>1</v>
      </c>
      <c r="H843" s="3" t="s">
        <v>15</v>
      </c>
      <c r="I843" s="4">
        <v>44963.731527777774</v>
      </c>
      <c r="J843" s="3" t="str">
        <f t="shared" si="84"/>
        <v>运行</v>
      </c>
      <c r="K843" s="3" t="str">
        <f t="shared" si="85"/>
        <v/>
      </c>
      <c r="L843" t="str">
        <f t="shared" si="81"/>
        <v>结束</v>
      </c>
      <c r="M843" s="5">
        <f t="shared" si="82"/>
        <v>0</v>
      </c>
      <c r="N843" s="3">
        <f t="shared" si="83"/>
        <v>6</v>
      </c>
    </row>
    <row r="844" spans="1:14">
      <c r="A844" s="3">
        <v>98129505</v>
      </c>
      <c r="B844" s="3" t="s">
        <v>8</v>
      </c>
      <c r="C844" s="3" t="s">
        <v>9</v>
      </c>
      <c r="D844" s="3">
        <v>1.33201502688898E+17</v>
      </c>
      <c r="E844" s="4">
        <v>44963.739212962966</v>
      </c>
      <c r="F844" s="3" t="s">
        <v>10</v>
      </c>
      <c r="G844" s="3">
        <v>80010922002</v>
      </c>
      <c r="H844" s="3" t="s">
        <v>23</v>
      </c>
      <c r="I844" s="4">
        <v>44963.739212962966</v>
      </c>
      <c r="J844" s="3" t="str">
        <f t="shared" si="84"/>
        <v>报警</v>
      </c>
      <c r="K844" s="3" t="str">
        <f t="shared" si="85"/>
        <v>开始</v>
      </c>
      <c r="L844" t="str">
        <f t="shared" si="81"/>
        <v/>
      </c>
      <c r="M844" s="5">
        <f t="shared" si="82"/>
        <v>0.41666665929369628</v>
      </c>
      <c r="N844" s="3">
        <f t="shared" si="83"/>
        <v>6</v>
      </c>
    </row>
    <row r="845" spans="1:14">
      <c r="A845" s="3">
        <v>98129543</v>
      </c>
      <c r="B845" s="3" t="s">
        <v>8</v>
      </c>
      <c r="C845" s="3" t="s">
        <v>9</v>
      </c>
      <c r="D845" s="3">
        <v>1.33201502930098E+17</v>
      </c>
      <c r="E845" s="4">
        <v>44963.739502314813</v>
      </c>
      <c r="F845" s="3" t="s">
        <v>10</v>
      </c>
      <c r="G845" s="3">
        <v>1</v>
      </c>
      <c r="H845" s="3" t="s">
        <v>15</v>
      </c>
      <c r="I845" s="4">
        <v>44963.739502314813</v>
      </c>
      <c r="J845" s="3" t="str">
        <f t="shared" si="84"/>
        <v>运行</v>
      </c>
      <c r="K845" s="3" t="str">
        <f t="shared" si="85"/>
        <v/>
      </c>
      <c r="L845" t="str">
        <f t="shared" si="81"/>
        <v>结束</v>
      </c>
      <c r="M845" s="5">
        <f t="shared" si="82"/>
        <v>0</v>
      </c>
      <c r="N845" s="3">
        <f t="shared" si="83"/>
        <v>6</v>
      </c>
    </row>
    <row r="846" spans="1:14">
      <c r="A846" s="3">
        <v>98130868</v>
      </c>
      <c r="B846" s="3" t="s">
        <v>8</v>
      </c>
      <c r="C846" s="3" t="s">
        <v>9</v>
      </c>
      <c r="D846" s="3">
        <v>1.33201509659674E+17</v>
      </c>
      <c r="E846" s="4">
        <v>44963.74728009259</v>
      </c>
      <c r="F846" s="3" t="s">
        <v>10</v>
      </c>
      <c r="G846" s="3">
        <v>1</v>
      </c>
      <c r="H846" s="3" t="s">
        <v>15</v>
      </c>
      <c r="I846" s="4">
        <v>44963.74728009259</v>
      </c>
      <c r="J846" s="3" t="str">
        <f t="shared" si="84"/>
        <v>运行</v>
      </c>
      <c r="K846" s="3" t="str">
        <f t="shared" si="85"/>
        <v/>
      </c>
      <c r="L846" t="str">
        <f t="shared" si="81"/>
        <v>结束</v>
      </c>
      <c r="M846" s="5">
        <f t="shared" si="82"/>
        <v>0</v>
      </c>
      <c r="N846" s="3">
        <f t="shared" si="83"/>
        <v>6</v>
      </c>
    </row>
    <row r="847" spans="1:14">
      <c r="A847" s="3">
        <v>98130959</v>
      </c>
      <c r="B847" s="3" t="s">
        <v>8</v>
      </c>
      <c r="C847" s="3" t="s">
        <v>9</v>
      </c>
      <c r="D847" s="3">
        <v>1.3320151007625901E+17</v>
      </c>
      <c r="E847" s="4">
        <v>44963.747766203705</v>
      </c>
      <c r="F847" s="3" t="s">
        <v>10</v>
      </c>
      <c r="G847" s="3">
        <v>60070922002</v>
      </c>
      <c r="H847" s="3" t="s">
        <v>11</v>
      </c>
      <c r="I847" s="4">
        <v>44963.747766203705</v>
      </c>
      <c r="J847" s="3" t="str">
        <f t="shared" si="84"/>
        <v>报警</v>
      </c>
      <c r="K847" s="3" t="str">
        <f t="shared" si="85"/>
        <v>开始</v>
      </c>
      <c r="L847" t="str">
        <f t="shared" si="81"/>
        <v/>
      </c>
      <c r="M847" s="5">
        <f t="shared" si="82"/>
        <v>0.43333332985639572</v>
      </c>
      <c r="N847" s="3">
        <f t="shared" si="83"/>
        <v>6</v>
      </c>
    </row>
    <row r="848" spans="1:14">
      <c r="A848" s="3">
        <v>98131007</v>
      </c>
      <c r="B848" s="3" t="s">
        <v>8</v>
      </c>
      <c r="C848" s="3" t="s">
        <v>9</v>
      </c>
      <c r="D848" s="3">
        <v>1.3320151033453299E+17</v>
      </c>
      <c r="E848" s="4">
        <v>44963.748067129629</v>
      </c>
      <c r="F848" s="3" t="s">
        <v>10</v>
      </c>
      <c r="G848" s="3">
        <v>1</v>
      </c>
      <c r="H848" s="3" t="s">
        <v>15</v>
      </c>
      <c r="I848" s="4">
        <v>44963.748067129629</v>
      </c>
      <c r="J848" s="3" t="str">
        <f t="shared" si="84"/>
        <v>运行</v>
      </c>
      <c r="K848" s="3" t="str">
        <f t="shared" si="85"/>
        <v/>
      </c>
      <c r="L848" t="str">
        <f t="shared" si="81"/>
        <v>结束</v>
      </c>
      <c r="M848" s="5">
        <f t="shared" si="82"/>
        <v>0</v>
      </c>
      <c r="N848" s="3">
        <f t="shared" si="83"/>
        <v>6</v>
      </c>
    </row>
    <row r="849" spans="1:14">
      <c r="A849" s="3">
        <v>98131625</v>
      </c>
      <c r="B849" s="3" t="s">
        <v>8</v>
      </c>
      <c r="C849" s="3" t="s">
        <v>9</v>
      </c>
      <c r="D849" s="3">
        <v>1.33201513522172E+17</v>
      </c>
      <c r="E849" s="4">
        <v>44963.751759259256</v>
      </c>
      <c r="F849" s="3" t="s">
        <v>10</v>
      </c>
      <c r="G849" s="3">
        <v>60070922002</v>
      </c>
      <c r="H849" s="3" t="s">
        <v>11</v>
      </c>
      <c r="I849" s="4">
        <v>44963.751759259256</v>
      </c>
      <c r="J849" s="3" t="str">
        <f t="shared" si="84"/>
        <v>报警</v>
      </c>
      <c r="K849" s="3" t="str">
        <f t="shared" si="85"/>
        <v>开始</v>
      </c>
      <c r="L849" t="str">
        <f t="shared" si="81"/>
        <v/>
      </c>
      <c r="M849" s="5">
        <f t="shared" si="82"/>
        <v>0.3666666685603559</v>
      </c>
      <c r="N849" s="3">
        <f t="shared" si="83"/>
        <v>6</v>
      </c>
    </row>
    <row r="850" spans="1:14">
      <c r="A850" s="3">
        <v>98131674</v>
      </c>
      <c r="B850" s="3" t="s">
        <v>8</v>
      </c>
      <c r="C850" s="3" t="s">
        <v>9</v>
      </c>
      <c r="D850" s="3">
        <v>1.3320151374756301E+17</v>
      </c>
      <c r="E850" s="4">
        <v>44963.752013888887</v>
      </c>
      <c r="F850" s="3" t="s">
        <v>10</v>
      </c>
      <c r="G850" s="3">
        <v>1</v>
      </c>
      <c r="H850" s="3" t="s">
        <v>15</v>
      </c>
      <c r="I850" s="4">
        <v>44963.752013888887</v>
      </c>
      <c r="J850" s="3" t="str">
        <f t="shared" si="84"/>
        <v>运行</v>
      </c>
      <c r="K850" s="3" t="str">
        <f t="shared" si="85"/>
        <v/>
      </c>
      <c r="L850" t="str">
        <f t="shared" si="81"/>
        <v>结束</v>
      </c>
      <c r="M850" s="5">
        <f t="shared" si="82"/>
        <v>0</v>
      </c>
      <c r="N850" s="3">
        <f t="shared" si="83"/>
        <v>6</v>
      </c>
    </row>
    <row r="851" spans="1:14">
      <c r="A851" s="3">
        <v>98132984</v>
      </c>
      <c r="B851" s="3" t="s">
        <v>8</v>
      </c>
      <c r="C851" s="3" t="s">
        <v>9</v>
      </c>
      <c r="D851" s="3">
        <v>1.33201520527606E+17</v>
      </c>
      <c r="E851" s="4">
        <v>44963.75986111111</v>
      </c>
      <c r="F851" s="3" t="s">
        <v>10</v>
      </c>
      <c r="G851" s="3">
        <v>1</v>
      </c>
      <c r="H851" s="3" t="s">
        <v>15</v>
      </c>
      <c r="I851" s="4">
        <v>44963.75986111111</v>
      </c>
      <c r="J851" s="3" t="str">
        <f t="shared" si="84"/>
        <v>运行</v>
      </c>
      <c r="K851" s="3" t="str">
        <f t="shared" si="85"/>
        <v/>
      </c>
      <c r="L851" t="str">
        <f t="shared" si="81"/>
        <v>结束</v>
      </c>
      <c r="M851" s="5">
        <f t="shared" si="82"/>
        <v>0</v>
      </c>
      <c r="N851" s="3">
        <f t="shared" si="83"/>
        <v>6</v>
      </c>
    </row>
    <row r="852" spans="1:14">
      <c r="A852" s="3">
        <v>98134523</v>
      </c>
      <c r="B852" s="3" t="s">
        <v>8</v>
      </c>
      <c r="C852" s="3" t="s">
        <v>9</v>
      </c>
      <c r="D852" s="3">
        <v>1.33201527294094E+17</v>
      </c>
      <c r="E852" s="4">
        <v>44963.767696759256</v>
      </c>
      <c r="F852" s="3" t="s">
        <v>10</v>
      </c>
      <c r="G852" s="3">
        <v>1</v>
      </c>
      <c r="H852" s="3" t="s">
        <v>15</v>
      </c>
      <c r="I852" s="4">
        <v>44963.767696759256</v>
      </c>
      <c r="J852" s="3" t="str">
        <f t="shared" si="84"/>
        <v>运行</v>
      </c>
      <c r="K852" s="3" t="str">
        <f t="shared" si="85"/>
        <v/>
      </c>
      <c r="L852" t="str">
        <f t="shared" si="81"/>
        <v>结束</v>
      </c>
      <c r="M852" s="5">
        <f t="shared" si="82"/>
        <v>0</v>
      </c>
      <c r="N852" s="3">
        <f t="shared" si="83"/>
        <v>6</v>
      </c>
    </row>
    <row r="853" spans="1:14">
      <c r="A853" s="3">
        <v>98137637</v>
      </c>
      <c r="B853" s="3" t="s">
        <v>8</v>
      </c>
      <c r="C853" s="3" t="s">
        <v>9</v>
      </c>
      <c r="D853" s="3">
        <v>1.33201542799702E+17</v>
      </c>
      <c r="E853" s="4">
        <v>44963.785636574074</v>
      </c>
      <c r="F853" s="3" t="s">
        <v>10</v>
      </c>
      <c r="G853" s="3">
        <v>1</v>
      </c>
      <c r="H853" s="3" t="s">
        <v>15</v>
      </c>
      <c r="I853" s="4">
        <v>44963.785636574074</v>
      </c>
      <c r="J853" s="3" t="str">
        <f t="shared" si="84"/>
        <v>运行</v>
      </c>
      <c r="K853" s="3" t="str">
        <f t="shared" si="85"/>
        <v/>
      </c>
      <c r="L853" t="str">
        <f t="shared" si="81"/>
        <v>结束</v>
      </c>
      <c r="M853" s="5">
        <f t="shared" si="82"/>
        <v>0</v>
      </c>
      <c r="N853" s="3">
        <f t="shared" si="83"/>
        <v>6</v>
      </c>
    </row>
    <row r="854" spans="1:14">
      <c r="A854" s="3">
        <v>98137863</v>
      </c>
      <c r="B854" s="3" t="s">
        <v>8</v>
      </c>
      <c r="C854" s="3" t="s">
        <v>9</v>
      </c>
      <c r="D854" s="3">
        <v>1.33201545108856E+17</v>
      </c>
      <c r="E854" s="4">
        <v>44963.788310185184</v>
      </c>
      <c r="F854" s="3" t="s">
        <v>10</v>
      </c>
      <c r="G854" s="3">
        <v>60030922003</v>
      </c>
      <c r="H854" s="3" t="s">
        <v>26</v>
      </c>
      <c r="I854" s="4">
        <v>44963.788310185184</v>
      </c>
      <c r="J854" s="3" t="str">
        <f t="shared" si="84"/>
        <v>提醒</v>
      </c>
      <c r="K854" s="3" t="str">
        <f t="shared" si="85"/>
        <v>开始</v>
      </c>
      <c r="L854" t="str">
        <f t="shared" si="81"/>
        <v/>
      </c>
      <c r="M854" s="5">
        <f t="shared" si="82"/>
        <v>0.45000000041909516</v>
      </c>
      <c r="N854" s="3">
        <f t="shared" si="83"/>
        <v>6</v>
      </c>
    </row>
    <row r="855" spans="1:14">
      <c r="A855" s="3">
        <v>98137888</v>
      </c>
      <c r="B855" s="3" t="s">
        <v>8</v>
      </c>
      <c r="C855" s="3" t="s">
        <v>9</v>
      </c>
      <c r="D855" s="3">
        <v>1.3320154537776E+17</v>
      </c>
      <c r="E855" s="4">
        <v>44963.788622685184</v>
      </c>
      <c r="F855" s="3" t="s">
        <v>10</v>
      </c>
      <c r="G855" s="3">
        <v>1</v>
      </c>
      <c r="H855" s="3" t="s">
        <v>15</v>
      </c>
      <c r="I855" s="4">
        <v>44963.788622685184</v>
      </c>
      <c r="J855" s="3" t="str">
        <f t="shared" si="84"/>
        <v>运行</v>
      </c>
      <c r="K855" s="3" t="str">
        <f t="shared" si="85"/>
        <v/>
      </c>
      <c r="L855" t="str">
        <f t="shared" si="81"/>
        <v>结束</v>
      </c>
      <c r="M855" s="5">
        <f t="shared" si="82"/>
        <v>0</v>
      </c>
      <c r="N855" s="3">
        <f t="shared" si="83"/>
        <v>6</v>
      </c>
    </row>
    <row r="856" spans="1:14">
      <c r="A856" s="3">
        <v>98137943</v>
      </c>
      <c r="B856" s="3" t="s">
        <v>8</v>
      </c>
      <c r="C856" s="3" t="s">
        <v>9</v>
      </c>
      <c r="D856" s="3">
        <v>1.3320154608609501E+17</v>
      </c>
      <c r="E856" s="4">
        <v>44963.789444444446</v>
      </c>
      <c r="F856" s="3" t="s">
        <v>10</v>
      </c>
      <c r="G856" s="3">
        <v>60080922007</v>
      </c>
      <c r="H856" s="3" t="s">
        <v>24</v>
      </c>
      <c r="I856" s="4">
        <v>44963.789444444446</v>
      </c>
      <c r="J856" s="3" t="str">
        <f t="shared" si="84"/>
        <v>报警</v>
      </c>
      <c r="K856" s="3" t="str">
        <f t="shared" si="85"/>
        <v>开始</v>
      </c>
      <c r="L856" t="str">
        <f t="shared" si="81"/>
        <v/>
      </c>
      <c r="M856" s="5">
        <f t="shared" si="82"/>
        <v>0.69999999599531293</v>
      </c>
      <c r="N856" s="3">
        <f t="shared" si="83"/>
        <v>6</v>
      </c>
    </row>
    <row r="857" spans="1:14">
      <c r="A857" s="3">
        <v>98137978</v>
      </c>
      <c r="B857" s="3" t="s">
        <v>8</v>
      </c>
      <c r="C857" s="3" t="s">
        <v>9</v>
      </c>
      <c r="D857" s="3">
        <v>1.33201546505628E+17</v>
      </c>
      <c r="E857" s="4">
        <v>44963.789930555555</v>
      </c>
      <c r="F857" s="3" t="s">
        <v>10</v>
      </c>
      <c r="G857" s="3">
        <v>1</v>
      </c>
      <c r="H857" s="3" t="s">
        <v>15</v>
      </c>
      <c r="I857" s="4">
        <v>44963.789930555555</v>
      </c>
      <c r="J857" s="3" t="str">
        <f t="shared" si="84"/>
        <v>运行</v>
      </c>
      <c r="K857" s="3" t="str">
        <f t="shared" si="85"/>
        <v/>
      </c>
      <c r="L857" t="str">
        <f t="shared" si="81"/>
        <v>结束</v>
      </c>
      <c r="M857" s="5">
        <f t="shared" si="82"/>
        <v>0</v>
      </c>
      <c r="N857" s="3">
        <f t="shared" si="83"/>
        <v>6</v>
      </c>
    </row>
    <row r="858" spans="1:14">
      <c r="A858" s="3">
        <v>98137992</v>
      </c>
      <c r="B858" s="3" t="s">
        <v>8</v>
      </c>
      <c r="C858" s="3" t="s">
        <v>9</v>
      </c>
      <c r="D858" s="3">
        <v>1.33201546723458E+17</v>
      </c>
      <c r="E858" s="4">
        <v>44963.790185185186</v>
      </c>
      <c r="F858" s="3" t="s">
        <v>10</v>
      </c>
      <c r="G858" s="3">
        <v>3</v>
      </c>
      <c r="H858" s="3" t="s">
        <v>14</v>
      </c>
      <c r="I858" s="4">
        <v>44963.790185185186</v>
      </c>
      <c r="J858" s="3" t="str">
        <f t="shared" si="84"/>
        <v>改！</v>
      </c>
      <c r="K858" s="3" t="str">
        <f t="shared" si="85"/>
        <v>开始</v>
      </c>
      <c r="L858" t="str">
        <f t="shared" si="81"/>
        <v/>
      </c>
      <c r="M858" s="5">
        <f t="shared" si="82"/>
        <v>7.400000001071021</v>
      </c>
      <c r="N858" s="3">
        <f t="shared" si="83"/>
        <v>6</v>
      </c>
    </row>
    <row r="859" spans="1:14">
      <c r="A859" s="3">
        <v>98138181</v>
      </c>
      <c r="B859" s="3" t="s">
        <v>8</v>
      </c>
      <c r="C859" s="3" t="s">
        <v>9</v>
      </c>
      <c r="D859" s="3">
        <v>1.3320155116735699E+17</v>
      </c>
      <c r="E859" s="4">
        <v>44963.795324074075</v>
      </c>
      <c r="F859" s="3" t="s">
        <v>10</v>
      </c>
      <c r="G859" s="3">
        <v>1</v>
      </c>
      <c r="H859" s="3" t="s">
        <v>15</v>
      </c>
      <c r="I859" s="4">
        <v>44963.795324074075</v>
      </c>
      <c r="J859" s="3" t="str">
        <f t="shared" si="84"/>
        <v>运行</v>
      </c>
      <c r="K859" s="3" t="str">
        <f t="shared" si="85"/>
        <v/>
      </c>
      <c r="L859" t="str">
        <f t="shared" si="81"/>
        <v>结束</v>
      </c>
      <c r="M859" s="5">
        <f t="shared" si="82"/>
        <v>0</v>
      </c>
      <c r="N859" s="3">
        <f t="shared" si="83"/>
        <v>6</v>
      </c>
    </row>
    <row r="860" spans="1:14">
      <c r="A860" s="3">
        <v>98138233</v>
      </c>
      <c r="B860" s="3" t="s">
        <v>8</v>
      </c>
      <c r="C860" s="3" t="s">
        <v>9</v>
      </c>
      <c r="D860" s="3">
        <v>1.33201557951918E+17</v>
      </c>
      <c r="E860" s="4">
        <v>44963.803182870368</v>
      </c>
      <c r="F860" s="3" t="s">
        <v>10</v>
      </c>
      <c r="G860" s="3">
        <v>1</v>
      </c>
      <c r="H860" s="3" t="s">
        <v>15</v>
      </c>
      <c r="I860" s="4">
        <v>44963.803182870368</v>
      </c>
      <c r="J860" s="3" t="str">
        <f t="shared" si="84"/>
        <v>运行</v>
      </c>
      <c r="K860" s="3" t="str">
        <f t="shared" si="85"/>
        <v/>
      </c>
      <c r="L860" t="str">
        <f t="shared" si="81"/>
        <v>结束</v>
      </c>
      <c r="M860" s="5">
        <f t="shared" si="82"/>
        <v>0</v>
      </c>
      <c r="N860" s="3">
        <f t="shared" si="83"/>
        <v>6</v>
      </c>
    </row>
    <row r="861" spans="1:14">
      <c r="A861" s="3">
        <v>98138566</v>
      </c>
      <c r="B861" s="3" t="s">
        <v>8</v>
      </c>
      <c r="C861" s="3" t="s">
        <v>9</v>
      </c>
      <c r="D861" s="3">
        <v>1.3320198903308301E+17</v>
      </c>
      <c r="E861" s="4">
        <v>44964.302118055559</v>
      </c>
      <c r="F861" s="3" t="s">
        <v>10</v>
      </c>
      <c r="G861" s="3">
        <v>1</v>
      </c>
      <c r="H861" s="3" t="s">
        <v>15</v>
      </c>
      <c r="I861" s="4">
        <v>44964.302118055559</v>
      </c>
      <c r="J861" s="3" t="str">
        <f t="shared" si="84"/>
        <v>运行</v>
      </c>
      <c r="K861" s="3" t="str">
        <f t="shared" si="85"/>
        <v/>
      </c>
      <c r="L861" t="str">
        <f t="shared" si="81"/>
        <v>结束</v>
      </c>
      <c r="M861" s="5">
        <f t="shared" si="82"/>
        <v>0</v>
      </c>
      <c r="N861" s="3">
        <f t="shared" si="83"/>
        <v>6</v>
      </c>
    </row>
    <row r="862" spans="1:14">
      <c r="A862" s="3">
        <v>98138714</v>
      </c>
      <c r="B862" s="3" t="s">
        <v>8</v>
      </c>
      <c r="C862" s="3" t="s">
        <v>9</v>
      </c>
      <c r="D862" s="3">
        <v>1.3320199271076499E+17</v>
      </c>
      <c r="E862" s="4">
        <v>44964.306377314817</v>
      </c>
      <c r="F862" s="3" t="s">
        <v>10</v>
      </c>
      <c r="G862" s="3">
        <v>60030922003</v>
      </c>
      <c r="H862" s="3" t="s">
        <v>26</v>
      </c>
      <c r="I862" s="4">
        <v>44964.306377314817</v>
      </c>
      <c r="J862" s="3" t="str">
        <f t="shared" si="84"/>
        <v>提醒</v>
      </c>
      <c r="K862" s="3" t="str">
        <f t="shared" si="85"/>
        <v>开始</v>
      </c>
      <c r="L862" t="str">
        <f t="shared" si="81"/>
        <v/>
      </c>
      <c r="M862" s="5">
        <f t="shared" si="82"/>
        <v>23.566666664555669</v>
      </c>
      <c r="N862" s="3">
        <f t="shared" si="83"/>
        <v>6</v>
      </c>
    </row>
    <row r="863" spans="1:14">
      <c r="A863" s="3">
        <v>98140510</v>
      </c>
      <c r="B863" s="3" t="s">
        <v>8</v>
      </c>
      <c r="C863" s="3" t="s">
        <v>16</v>
      </c>
      <c r="D863" s="3">
        <v>1.3320200685922701E+17</v>
      </c>
      <c r="E863" s="4">
        <v>44964.322743055556</v>
      </c>
      <c r="F863" s="3" t="s">
        <v>10</v>
      </c>
      <c r="G863" s="3">
        <v>1</v>
      </c>
      <c r="H863" s="3" t="s">
        <v>15</v>
      </c>
      <c r="I863" s="4">
        <v>44964.322743055556</v>
      </c>
      <c r="J863" s="3" t="str">
        <f t="shared" ref="J863:J899" si="86">RIGHT(H863,2)</f>
        <v>运行</v>
      </c>
      <c r="K863" s="3" t="str">
        <f t="shared" si="85"/>
        <v/>
      </c>
      <c r="L863" t="str">
        <f t="shared" si="81"/>
        <v>结束</v>
      </c>
      <c r="M863" s="5">
        <f t="shared" si="82"/>
        <v>0</v>
      </c>
      <c r="N863" s="3">
        <f t="shared" si="83"/>
        <v>6</v>
      </c>
    </row>
    <row r="864" spans="1:14">
      <c r="A864" s="3">
        <v>98141454</v>
      </c>
      <c r="B864" s="3" t="s">
        <v>8</v>
      </c>
      <c r="C864" s="3" t="s">
        <v>9</v>
      </c>
      <c r="D864" s="3">
        <v>1.3320201148623299E+17</v>
      </c>
      <c r="E864" s="4">
        <v>44964.328101851854</v>
      </c>
      <c r="F864" s="3" t="s">
        <v>10</v>
      </c>
      <c r="G864" s="3">
        <v>1</v>
      </c>
      <c r="H864" s="3" t="s">
        <v>15</v>
      </c>
      <c r="I864" s="4">
        <v>44964.328101851854</v>
      </c>
      <c r="J864" s="3" t="str">
        <f t="shared" si="86"/>
        <v>运行</v>
      </c>
      <c r="K864" s="3" t="str">
        <f t="shared" si="85"/>
        <v/>
      </c>
      <c r="L864" t="str">
        <f t="shared" si="81"/>
        <v>结束</v>
      </c>
      <c r="M864" s="5">
        <f t="shared" si="82"/>
        <v>0</v>
      </c>
      <c r="N864" s="3">
        <f t="shared" si="83"/>
        <v>6</v>
      </c>
    </row>
    <row r="865" spans="1:14">
      <c r="A865" s="3">
        <v>98141682</v>
      </c>
      <c r="B865" s="3" t="s">
        <v>8</v>
      </c>
      <c r="C865" s="3" t="s">
        <v>9</v>
      </c>
      <c r="D865" s="3">
        <v>1.33202012152832E+17</v>
      </c>
      <c r="E865" s="4">
        <v>44964.328877314816</v>
      </c>
      <c r="F865" s="3" t="s">
        <v>10</v>
      </c>
      <c r="G865" s="3">
        <v>60070922002</v>
      </c>
      <c r="H865" s="3" t="s">
        <v>11</v>
      </c>
      <c r="I865" s="4">
        <v>44964.328877314816</v>
      </c>
      <c r="J865" s="3" t="str">
        <f t="shared" si="86"/>
        <v>报警</v>
      </c>
      <c r="K865" s="3" t="str">
        <f t="shared" si="85"/>
        <v>开始</v>
      </c>
      <c r="L865" t="str">
        <f t="shared" si="81"/>
        <v/>
      </c>
      <c r="M865" s="5">
        <f t="shared" si="82"/>
        <v>8.3333331858739257E-2</v>
      </c>
      <c r="N865" s="3">
        <f t="shared" si="83"/>
        <v>6</v>
      </c>
    </row>
    <row r="866" spans="1:14">
      <c r="A866" s="3">
        <v>98141693</v>
      </c>
      <c r="B866" s="3" t="s">
        <v>8</v>
      </c>
      <c r="C866" s="3" t="s">
        <v>9</v>
      </c>
      <c r="D866" s="3">
        <v>1.3320201220325699E+17</v>
      </c>
      <c r="E866" s="4">
        <v>44964.328935185185</v>
      </c>
      <c r="F866" s="3" t="s">
        <v>10</v>
      </c>
      <c r="G866" s="3">
        <v>1</v>
      </c>
      <c r="H866" s="3" t="s">
        <v>15</v>
      </c>
      <c r="I866" s="4">
        <v>44964.328935185185</v>
      </c>
      <c r="J866" s="3" t="str">
        <f t="shared" si="86"/>
        <v>运行</v>
      </c>
      <c r="K866" s="3" t="str">
        <f t="shared" si="85"/>
        <v/>
      </c>
      <c r="L866" t="str">
        <f t="shared" si="81"/>
        <v>结束</v>
      </c>
      <c r="M866" s="5">
        <f t="shared" si="82"/>
        <v>0</v>
      </c>
      <c r="N866" s="3">
        <f t="shared" si="83"/>
        <v>6</v>
      </c>
    </row>
    <row r="867" spans="1:14">
      <c r="A867" s="3">
        <v>98142450</v>
      </c>
      <c r="B867" s="3" t="s">
        <v>8</v>
      </c>
      <c r="C867" s="3" t="s">
        <v>9</v>
      </c>
      <c r="D867" s="3">
        <v>1.33202015383164E+17</v>
      </c>
      <c r="E867" s="4">
        <v>44964.332615740743</v>
      </c>
      <c r="F867" s="3" t="s">
        <v>10</v>
      </c>
      <c r="G867" s="3">
        <v>1</v>
      </c>
      <c r="H867" s="3" t="s">
        <v>15</v>
      </c>
      <c r="I867" s="4">
        <v>44964.332615740743</v>
      </c>
      <c r="J867" s="3" t="str">
        <f t="shared" si="86"/>
        <v>运行</v>
      </c>
      <c r="K867" s="3" t="str">
        <f t="shared" si="85"/>
        <v/>
      </c>
      <c r="L867" t="str">
        <f t="shared" si="81"/>
        <v>结束</v>
      </c>
      <c r="M867" s="5">
        <f t="shared" si="82"/>
        <v>0</v>
      </c>
      <c r="N867" s="3">
        <f t="shared" si="83"/>
        <v>6</v>
      </c>
    </row>
    <row r="868" spans="1:14">
      <c r="A868" s="3">
        <v>98143943</v>
      </c>
      <c r="B868" s="3" t="s">
        <v>8</v>
      </c>
      <c r="C868" s="3" t="s">
        <v>16</v>
      </c>
      <c r="D868" s="3">
        <v>1.3320202153357901E+17</v>
      </c>
      <c r="E868" s="4">
        <v>44964.339733796296</v>
      </c>
      <c r="F868" s="3" t="s">
        <v>10</v>
      </c>
      <c r="G868" s="3">
        <v>60030922002</v>
      </c>
      <c r="H868" s="3" t="s">
        <v>19</v>
      </c>
      <c r="I868" s="4">
        <v>44964.339733796296</v>
      </c>
      <c r="J868" s="3" t="str">
        <f t="shared" si="86"/>
        <v>提醒</v>
      </c>
      <c r="K868" s="3" t="str">
        <f t="shared" si="85"/>
        <v>开始</v>
      </c>
      <c r="L868" t="str">
        <f t="shared" si="81"/>
        <v/>
      </c>
      <c r="M868" s="5">
        <f t="shared" si="82"/>
        <v>0.76666666776873171</v>
      </c>
      <c r="N868" s="3">
        <f t="shared" si="83"/>
        <v>6</v>
      </c>
    </row>
    <row r="869" spans="1:14">
      <c r="A869" s="3">
        <v>98144072</v>
      </c>
      <c r="B869" s="3" t="s">
        <v>8</v>
      </c>
      <c r="C869" s="3" t="s">
        <v>9</v>
      </c>
      <c r="D869" s="3">
        <v>1.33202021995056E+17</v>
      </c>
      <c r="E869" s="4">
        <v>44964.340266203704</v>
      </c>
      <c r="F869" s="3" t="s">
        <v>10</v>
      </c>
      <c r="G869" s="3">
        <v>1</v>
      </c>
      <c r="H869" s="3" t="s">
        <v>15</v>
      </c>
      <c r="I869" s="4">
        <v>44964.340266203704</v>
      </c>
      <c r="J869" s="3" t="str">
        <f t="shared" si="86"/>
        <v>运行</v>
      </c>
      <c r="K869" s="3" t="str">
        <f t="shared" si="85"/>
        <v/>
      </c>
      <c r="L869" t="str">
        <f t="shared" si="81"/>
        <v>结束</v>
      </c>
      <c r="M869" s="5">
        <f t="shared" si="82"/>
        <v>0</v>
      </c>
      <c r="N869" s="3">
        <f t="shared" si="83"/>
        <v>6</v>
      </c>
    </row>
    <row r="870" spans="1:14">
      <c r="A870" s="3">
        <v>98144182</v>
      </c>
      <c r="B870" s="3" t="s">
        <v>8</v>
      </c>
      <c r="C870" s="3" t="s">
        <v>16</v>
      </c>
      <c r="D870" s="3">
        <v>1.3320202241363101E+17</v>
      </c>
      <c r="E870" s="4">
        <v>44964.340752314813</v>
      </c>
      <c r="F870" s="3" t="s">
        <v>10</v>
      </c>
      <c r="G870" s="3">
        <v>1</v>
      </c>
      <c r="H870" s="3" t="s">
        <v>15</v>
      </c>
      <c r="I870" s="4">
        <v>44964.340752314813</v>
      </c>
      <c r="J870" s="3" t="str">
        <f t="shared" si="86"/>
        <v>运行</v>
      </c>
      <c r="K870" s="3" t="str">
        <f t="shared" si="85"/>
        <v/>
      </c>
      <c r="L870" t="str">
        <f t="shared" si="81"/>
        <v>结束</v>
      </c>
      <c r="M870" s="5">
        <f t="shared" si="82"/>
        <v>0</v>
      </c>
      <c r="N870" s="3">
        <f t="shared" si="83"/>
        <v>6</v>
      </c>
    </row>
    <row r="871" spans="1:14">
      <c r="A871" s="3">
        <v>98144513</v>
      </c>
      <c r="B871" s="3" t="s">
        <v>8</v>
      </c>
      <c r="C871" s="3" t="s">
        <v>16</v>
      </c>
      <c r="D871" s="3">
        <v>1.33202024020672E+17</v>
      </c>
      <c r="E871" s="4">
        <v>44964.342615740738</v>
      </c>
      <c r="F871" s="3" t="s">
        <v>10</v>
      </c>
      <c r="G871" s="3">
        <v>60070922002</v>
      </c>
      <c r="H871" s="3" t="s">
        <v>11</v>
      </c>
      <c r="I871" s="4">
        <v>44964.342615740738</v>
      </c>
      <c r="J871" s="3" t="str">
        <f t="shared" si="86"/>
        <v>报警</v>
      </c>
      <c r="K871" s="3" t="str">
        <f t="shared" si="85"/>
        <v>开始</v>
      </c>
      <c r="L871" t="str">
        <f t="shared" si="81"/>
        <v/>
      </c>
      <c r="M871" s="5">
        <f t="shared" si="82"/>
        <v>0.4666666709817946</v>
      </c>
      <c r="N871" s="3">
        <f t="shared" si="83"/>
        <v>6</v>
      </c>
    </row>
    <row r="872" spans="1:14">
      <c r="A872" s="3">
        <v>98144568</v>
      </c>
      <c r="B872" s="3" t="s">
        <v>8</v>
      </c>
      <c r="C872" s="3" t="s">
        <v>16</v>
      </c>
      <c r="D872" s="3">
        <v>1.3320202430846301E+17</v>
      </c>
      <c r="E872" s="4">
        <v>44964.342939814815</v>
      </c>
      <c r="F872" s="3" t="s">
        <v>10</v>
      </c>
      <c r="G872" s="3">
        <v>1</v>
      </c>
      <c r="H872" s="3" t="s">
        <v>15</v>
      </c>
      <c r="I872" s="4">
        <v>44964.342939814815</v>
      </c>
      <c r="J872" s="3" t="str">
        <f t="shared" si="86"/>
        <v>运行</v>
      </c>
      <c r="K872" s="3" t="str">
        <f t="shared" si="85"/>
        <v/>
      </c>
      <c r="L872" t="str">
        <f t="shared" si="81"/>
        <v>结束</v>
      </c>
      <c r="M872" s="5">
        <f t="shared" si="82"/>
        <v>0</v>
      </c>
      <c r="N872" s="3">
        <f t="shared" si="83"/>
        <v>6</v>
      </c>
    </row>
    <row r="873" spans="1:14">
      <c r="A873" s="3">
        <v>98144647</v>
      </c>
      <c r="B873" s="3" t="s">
        <v>8</v>
      </c>
      <c r="C873" s="3" t="s">
        <v>16</v>
      </c>
      <c r="D873" s="3">
        <v>1.33202024642312E+17</v>
      </c>
      <c r="E873" s="4">
        <v>44964.343333333331</v>
      </c>
      <c r="F873" s="3" t="s">
        <v>10</v>
      </c>
      <c r="G873" s="3">
        <v>60070922002</v>
      </c>
      <c r="H873" s="3" t="s">
        <v>11</v>
      </c>
      <c r="I873" s="4">
        <v>44964.343333333331</v>
      </c>
      <c r="J873" s="3" t="str">
        <f t="shared" si="86"/>
        <v>报警</v>
      </c>
      <c r="K873" s="3" t="str">
        <f t="shared" si="85"/>
        <v>开始</v>
      </c>
      <c r="L873" t="str">
        <f t="shared" si="81"/>
        <v/>
      </c>
      <c r="M873" s="5">
        <f t="shared" si="82"/>
        <v>0.21666667540557683</v>
      </c>
      <c r="N873" s="3">
        <f t="shared" si="83"/>
        <v>6</v>
      </c>
    </row>
    <row r="874" spans="1:14">
      <c r="A874" s="3">
        <v>98144678</v>
      </c>
      <c r="B874" s="3" t="s">
        <v>8</v>
      </c>
      <c r="C874" s="3" t="s">
        <v>16</v>
      </c>
      <c r="D874" s="3">
        <v>1.3320202477628499E+17</v>
      </c>
      <c r="E874" s="4">
        <v>44964.3434837963</v>
      </c>
      <c r="F874" s="3" t="s">
        <v>10</v>
      </c>
      <c r="G874" s="3">
        <v>1</v>
      </c>
      <c r="H874" s="3" t="s">
        <v>15</v>
      </c>
      <c r="I874" s="4">
        <v>44964.3434837963</v>
      </c>
      <c r="J874" s="3" t="str">
        <f t="shared" si="86"/>
        <v>运行</v>
      </c>
      <c r="K874" s="3" t="str">
        <f t="shared" si="85"/>
        <v/>
      </c>
      <c r="L874" t="str">
        <f t="shared" si="81"/>
        <v>结束</v>
      </c>
      <c r="M874" s="5">
        <f t="shared" si="82"/>
        <v>0</v>
      </c>
      <c r="N874" s="3">
        <f t="shared" si="83"/>
        <v>6</v>
      </c>
    </row>
    <row r="875" spans="1:14">
      <c r="A875" s="3">
        <v>98145392</v>
      </c>
      <c r="B875" s="3" t="s">
        <v>8</v>
      </c>
      <c r="C875" s="3" t="s">
        <v>9</v>
      </c>
      <c r="D875" s="3">
        <v>1.3320202868501699E+17</v>
      </c>
      <c r="E875" s="4">
        <v>44964.348009259258</v>
      </c>
      <c r="F875" s="3" t="s">
        <v>10</v>
      </c>
      <c r="G875" s="3">
        <v>1</v>
      </c>
      <c r="H875" s="3" t="s">
        <v>15</v>
      </c>
      <c r="I875" s="4">
        <v>44964.348009259258</v>
      </c>
      <c r="J875" s="3" t="str">
        <f t="shared" si="86"/>
        <v>运行</v>
      </c>
      <c r="K875" s="3" t="str">
        <f t="shared" si="85"/>
        <v/>
      </c>
      <c r="L875" t="str">
        <f t="shared" si="81"/>
        <v>结束</v>
      </c>
      <c r="M875" s="5">
        <f t="shared" si="82"/>
        <v>0</v>
      </c>
      <c r="N875" s="3">
        <f t="shared" si="83"/>
        <v>6</v>
      </c>
    </row>
    <row r="876" spans="1:14">
      <c r="A876" s="3">
        <v>98145845</v>
      </c>
      <c r="B876" s="3" t="s">
        <v>8</v>
      </c>
      <c r="C876" s="3" t="s">
        <v>9</v>
      </c>
      <c r="D876" s="3">
        <v>1.3320203059747901E+17</v>
      </c>
      <c r="E876" s="4">
        <v>44964.350219907406</v>
      </c>
      <c r="F876" s="3" t="s">
        <v>10</v>
      </c>
      <c r="G876" s="3">
        <v>60030922003</v>
      </c>
      <c r="H876" s="3" t="s">
        <v>26</v>
      </c>
      <c r="I876" s="4">
        <v>44964.350219907406</v>
      </c>
      <c r="J876" s="3" t="str">
        <f t="shared" si="86"/>
        <v>提醒</v>
      </c>
      <c r="K876" s="3" t="str">
        <f t="shared" si="85"/>
        <v>开始</v>
      </c>
      <c r="L876" t="str">
        <f t="shared" si="81"/>
        <v/>
      </c>
      <c r="M876" s="5">
        <f t="shared" si="82"/>
        <v>0.31666666734963655</v>
      </c>
      <c r="N876" s="3">
        <f t="shared" si="83"/>
        <v>6</v>
      </c>
    </row>
    <row r="877" spans="1:14">
      <c r="A877" s="3">
        <v>98145877</v>
      </c>
      <c r="B877" s="3" t="s">
        <v>8</v>
      </c>
      <c r="C877" s="3" t="s">
        <v>9</v>
      </c>
      <c r="D877" s="3">
        <v>1.3320203078384E+17</v>
      </c>
      <c r="E877" s="4">
        <v>44964.350439814814</v>
      </c>
      <c r="F877" s="3" t="s">
        <v>10</v>
      </c>
      <c r="G877" s="3">
        <v>1</v>
      </c>
      <c r="H877" s="3" t="s">
        <v>15</v>
      </c>
      <c r="I877" s="4">
        <v>44964.350439814814</v>
      </c>
      <c r="J877" s="3" t="str">
        <f t="shared" si="86"/>
        <v>运行</v>
      </c>
      <c r="K877" s="3" t="str">
        <f t="shared" si="85"/>
        <v/>
      </c>
      <c r="L877" t="str">
        <f t="shared" si="81"/>
        <v>结束</v>
      </c>
      <c r="M877" s="5">
        <f t="shared" si="82"/>
        <v>0</v>
      </c>
      <c r="N877" s="3">
        <f t="shared" si="83"/>
        <v>6</v>
      </c>
    </row>
    <row r="878" spans="1:14">
      <c r="A878" s="3">
        <v>98146071</v>
      </c>
      <c r="B878" s="3" t="s">
        <v>8</v>
      </c>
      <c r="C878" s="3" t="s">
        <v>9</v>
      </c>
      <c r="D878" s="3">
        <v>1.3320203155038099E+17</v>
      </c>
      <c r="E878" s="4">
        <v>44964.351331018515</v>
      </c>
      <c r="F878" s="3" t="s">
        <v>10</v>
      </c>
      <c r="G878" s="3">
        <v>60030922003</v>
      </c>
      <c r="H878" s="3" t="s">
        <v>26</v>
      </c>
      <c r="I878" s="4">
        <v>44964.351331018515</v>
      </c>
      <c r="J878" s="3" t="str">
        <f t="shared" si="86"/>
        <v>提醒</v>
      </c>
      <c r="K878" s="3" t="str">
        <f t="shared" si="85"/>
        <v>开始</v>
      </c>
      <c r="L878" t="str">
        <f t="shared" si="81"/>
        <v/>
      </c>
      <c r="M878" s="5">
        <f t="shared" si="82"/>
        <v>0.40000000968575478</v>
      </c>
      <c r="N878" s="3">
        <f t="shared" si="83"/>
        <v>6</v>
      </c>
    </row>
    <row r="879" spans="1:14">
      <c r="A879" s="3">
        <v>98146119</v>
      </c>
      <c r="B879" s="3" t="s">
        <v>8</v>
      </c>
      <c r="C879" s="3" t="s">
        <v>9</v>
      </c>
      <c r="D879" s="3">
        <v>1.33202031799496E+17</v>
      </c>
      <c r="E879" s="4">
        <v>44964.3516087963</v>
      </c>
      <c r="F879" s="3" t="s">
        <v>10</v>
      </c>
      <c r="G879" s="3">
        <v>1</v>
      </c>
      <c r="H879" s="3" t="s">
        <v>15</v>
      </c>
      <c r="I879" s="4">
        <v>44964.3516087963</v>
      </c>
      <c r="J879" s="3" t="str">
        <f t="shared" si="86"/>
        <v>运行</v>
      </c>
      <c r="K879" s="3" t="str">
        <f t="shared" si="85"/>
        <v/>
      </c>
      <c r="L879" t="str">
        <f t="shared" si="81"/>
        <v>结束</v>
      </c>
      <c r="M879" s="5">
        <f t="shared" si="82"/>
        <v>0</v>
      </c>
      <c r="N879" s="3">
        <f t="shared" si="83"/>
        <v>6</v>
      </c>
    </row>
    <row r="880" spans="1:14">
      <c r="A880" s="3">
        <v>98147552</v>
      </c>
      <c r="B880" s="3" t="s">
        <v>8</v>
      </c>
      <c r="C880" s="3" t="s">
        <v>9</v>
      </c>
      <c r="D880" s="3">
        <v>1.3320203757738701E+17</v>
      </c>
      <c r="E880" s="4">
        <v>44964.358298611114</v>
      </c>
      <c r="F880" s="3" t="s">
        <v>10</v>
      </c>
      <c r="G880" s="3">
        <v>60030922003</v>
      </c>
      <c r="H880" s="3" t="s">
        <v>26</v>
      </c>
      <c r="I880" s="4">
        <v>44964.358298611114</v>
      </c>
      <c r="J880" s="3" t="str">
        <f t="shared" si="86"/>
        <v>提醒</v>
      </c>
      <c r="K880" s="3" t="str">
        <f t="shared" si="85"/>
        <v>开始</v>
      </c>
      <c r="L880" t="str">
        <f t="shared" ref="L880:L943" si="87">IF(J880="运行","结束","")</f>
        <v/>
      </c>
      <c r="M880" s="5">
        <f t="shared" ref="M880:M943" si="88">IF(K880="开始",((IF(L881="结束",INDEX(I881,,),0)-IF(K880="开始",INDEX(I880,,),0)))*24*60,0)</f>
        <v>0.24999999557621777</v>
      </c>
      <c r="N880" s="3">
        <f t="shared" ref="N880:N943" si="89">WEEKNUM(I880)</f>
        <v>6</v>
      </c>
    </row>
    <row r="881" spans="1:14">
      <c r="A881" s="3">
        <v>98147587</v>
      </c>
      <c r="B881" s="3" t="s">
        <v>8</v>
      </c>
      <c r="C881" s="3" t="s">
        <v>9</v>
      </c>
      <c r="D881" s="3">
        <v>1.3320203772927299E+17</v>
      </c>
      <c r="E881" s="4">
        <v>44964.358472222222</v>
      </c>
      <c r="F881" s="3" t="s">
        <v>10</v>
      </c>
      <c r="G881" s="3">
        <v>1</v>
      </c>
      <c r="H881" s="3" t="s">
        <v>15</v>
      </c>
      <c r="I881" s="4">
        <v>44964.358472222222</v>
      </c>
      <c r="J881" s="3" t="str">
        <f t="shared" si="86"/>
        <v>运行</v>
      </c>
      <c r="K881" s="3" t="str">
        <f t="shared" si="85"/>
        <v/>
      </c>
      <c r="L881" t="str">
        <f t="shared" si="87"/>
        <v>结束</v>
      </c>
      <c r="M881" s="5">
        <f t="shared" si="88"/>
        <v>0</v>
      </c>
      <c r="N881" s="3">
        <f t="shared" si="89"/>
        <v>6</v>
      </c>
    </row>
    <row r="882" spans="1:14">
      <c r="A882" s="3">
        <v>98148214</v>
      </c>
      <c r="B882" s="3" t="s">
        <v>8</v>
      </c>
      <c r="C882" s="3" t="s">
        <v>9</v>
      </c>
      <c r="D882" s="3">
        <v>1.33202040370606E+17</v>
      </c>
      <c r="E882" s="4">
        <v>44964.361539351848</v>
      </c>
      <c r="F882" s="3" t="s">
        <v>10</v>
      </c>
      <c r="G882" s="3">
        <v>50010922020</v>
      </c>
      <c r="H882" s="3" t="s">
        <v>28</v>
      </c>
      <c r="I882" s="4">
        <v>44964.361539351848</v>
      </c>
      <c r="J882" s="3" t="str">
        <f t="shared" si="86"/>
        <v>报警</v>
      </c>
      <c r="K882" s="3" t="str">
        <f t="shared" si="85"/>
        <v>开始</v>
      </c>
      <c r="L882" t="str">
        <f t="shared" si="87"/>
        <v/>
      </c>
      <c r="M882" s="5">
        <f t="shared" si="88"/>
        <v>0.1333333330694586</v>
      </c>
      <c r="N882" s="3">
        <f t="shared" si="89"/>
        <v>6</v>
      </c>
    </row>
    <row r="883" spans="1:14">
      <c r="A883" s="3">
        <v>98148238</v>
      </c>
      <c r="B883" s="3" t="s">
        <v>8</v>
      </c>
      <c r="C883" s="3" t="s">
        <v>9</v>
      </c>
      <c r="D883" s="3">
        <v>1.3320204045870099E+17</v>
      </c>
      <c r="E883" s="4">
        <v>44964.361631944441</v>
      </c>
      <c r="F883" s="3" t="s">
        <v>10</v>
      </c>
      <c r="G883" s="3">
        <v>1</v>
      </c>
      <c r="H883" s="3" t="s">
        <v>15</v>
      </c>
      <c r="I883" s="4">
        <v>44964.361631944441</v>
      </c>
      <c r="J883" s="3" t="str">
        <f t="shared" si="86"/>
        <v>运行</v>
      </c>
      <c r="K883" s="3" t="str">
        <f t="shared" si="85"/>
        <v/>
      </c>
      <c r="L883" t="str">
        <f t="shared" si="87"/>
        <v>结束</v>
      </c>
      <c r="M883" s="5">
        <f t="shared" si="88"/>
        <v>0</v>
      </c>
      <c r="N883" s="3">
        <f t="shared" si="89"/>
        <v>6</v>
      </c>
    </row>
    <row r="884" spans="1:14">
      <c r="A884" s="3">
        <v>98148777</v>
      </c>
      <c r="B884" s="3" t="s">
        <v>8</v>
      </c>
      <c r="C884" s="3" t="s">
        <v>9</v>
      </c>
      <c r="D884" s="3">
        <v>1.33202042847196E+17</v>
      </c>
      <c r="E884" s="4">
        <v>44964.364398148151</v>
      </c>
      <c r="F884" s="3" t="s">
        <v>10</v>
      </c>
      <c r="G884" s="3">
        <v>80010922001</v>
      </c>
      <c r="H884" s="3" t="s">
        <v>20</v>
      </c>
      <c r="I884" s="4">
        <v>44964.364398148151</v>
      </c>
      <c r="J884" s="3" t="str">
        <f t="shared" si="86"/>
        <v>报警</v>
      </c>
      <c r="K884" s="3" t="str">
        <f t="shared" si="85"/>
        <v>开始</v>
      </c>
      <c r="L884" t="str">
        <f t="shared" si="87"/>
        <v/>
      </c>
      <c r="M884" s="5">
        <f t="shared" si="88"/>
        <v>1.3999999919906259</v>
      </c>
      <c r="N884" s="3">
        <f t="shared" si="89"/>
        <v>6</v>
      </c>
    </row>
    <row r="885" spans="1:14">
      <c r="A885" s="3">
        <v>98149037</v>
      </c>
      <c r="B885" s="3" t="s">
        <v>8</v>
      </c>
      <c r="C885" s="3" t="s">
        <v>9</v>
      </c>
      <c r="D885" s="3">
        <v>1.33202043680788E+17</v>
      </c>
      <c r="E885" s="4">
        <v>44964.365370370368</v>
      </c>
      <c r="F885" s="3" t="s">
        <v>10</v>
      </c>
      <c r="G885" s="3">
        <v>1</v>
      </c>
      <c r="H885" s="3" t="s">
        <v>15</v>
      </c>
      <c r="I885" s="4">
        <v>44964.365370370368</v>
      </c>
      <c r="J885" s="3" t="str">
        <f t="shared" si="86"/>
        <v>运行</v>
      </c>
      <c r="K885" s="3" t="str">
        <f t="shared" si="85"/>
        <v/>
      </c>
      <c r="L885" t="str">
        <f t="shared" si="87"/>
        <v>结束</v>
      </c>
      <c r="M885" s="5">
        <f t="shared" si="88"/>
        <v>0</v>
      </c>
      <c r="N885" s="3">
        <f t="shared" si="89"/>
        <v>6</v>
      </c>
    </row>
    <row r="886" spans="1:14">
      <c r="A886" s="3">
        <v>98149279</v>
      </c>
      <c r="B886" s="3" t="s">
        <v>8</v>
      </c>
      <c r="C886" s="3" t="s">
        <v>16</v>
      </c>
      <c r="D886" s="3">
        <v>1.33202044725856E+17</v>
      </c>
      <c r="E886" s="4">
        <v>44964.366574074076</v>
      </c>
      <c r="F886" s="3" t="s">
        <v>10</v>
      </c>
      <c r="G886" s="3">
        <v>1</v>
      </c>
      <c r="H886" s="3" t="s">
        <v>15</v>
      </c>
      <c r="I886" s="4">
        <v>44964.366574074076</v>
      </c>
      <c r="J886" s="3" t="str">
        <f t="shared" si="86"/>
        <v>运行</v>
      </c>
      <c r="K886" s="3" t="str">
        <f t="shared" si="85"/>
        <v/>
      </c>
      <c r="L886" t="str">
        <f t="shared" si="87"/>
        <v>结束</v>
      </c>
      <c r="M886" s="5">
        <f t="shared" si="88"/>
        <v>0</v>
      </c>
      <c r="N886" s="3">
        <f t="shared" si="89"/>
        <v>6</v>
      </c>
    </row>
    <row r="887" spans="1:14">
      <c r="A887" s="3">
        <v>98149433</v>
      </c>
      <c r="B887" s="3" t="s">
        <v>8</v>
      </c>
      <c r="C887" s="3" t="s">
        <v>9</v>
      </c>
      <c r="D887" s="3">
        <v>1.33202045508922E+17</v>
      </c>
      <c r="E887" s="4">
        <v>44964.367476851854</v>
      </c>
      <c r="F887" s="3" t="s">
        <v>10</v>
      </c>
      <c r="G887" s="3">
        <v>1</v>
      </c>
      <c r="H887" s="3" t="s">
        <v>15</v>
      </c>
      <c r="I887" s="4">
        <v>44964.367476851854</v>
      </c>
      <c r="J887" s="3" t="str">
        <f t="shared" si="86"/>
        <v>运行</v>
      </c>
      <c r="K887" s="3" t="str">
        <f t="shared" si="85"/>
        <v/>
      </c>
      <c r="L887" t="str">
        <f t="shared" si="87"/>
        <v>结束</v>
      </c>
      <c r="M887" s="5">
        <f t="shared" si="88"/>
        <v>0</v>
      </c>
      <c r="N887" s="3">
        <f t="shared" si="89"/>
        <v>6</v>
      </c>
    </row>
    <row r="888" spans="1:14">
      <c r="A888" s="3">
        <v>98149434</v>
      </c>
      <c r="B888" s="3" t="s">
        <v>8</v>
      </c>
      <c r="C888" s="3" t="s">
        <v>16</v>
      </c>
      <c r="D888" s="3">
        <v>1.33202045512724E+17</v>
      </c>
      <c r="E888" s="4">
        <v>44964.367488425924</v>
      </c>
      <c r="F888" s="3" t="s">
        <v>10</v>
      </c>
      <c r="G888" s="3">
        <v>60070922002</v>
      </c>
      <c r="H888" s="3" t="s">
        <v>11</v>
      </c>
      <c r="I888" s="4">
        <v>44964.367488425924</v>
      </c>
      <c r="J888" s="3" t="str">
        <f t="shared" si="86"/>
        <v>报警</v>
      </c>
      <c r="K888" s="3" t="str">
        <f t="shared" si="85"/>
        <v>开始</v>
      </c>
      <c r="L888" t="str">
        <f t="shared" si="87"/>
        <v/>
      </c>
      <c r="M888" s="5">
        <f t="shared" si="88"/>
        <v>0.11666667298413813</v>
      </c>
      <c r="N888" s="3">
        <f t="shared" si="89"/>
        <v>6</v>
      </c>
    </row>
    <row r="889" spans="1:14">
      <c r="A889" s="3">
        <v>98149444</v>
      </c>
      <c r="B889" s="3" t="s">
        <v>8</v>
      </c>
      <c r="C889" s="3" t="s">
        <v>16</v>
      </c>
      <c r="D889" s="3">
        <v>1.3320204558544E+17</v>
      </c>
      <c r="E889" s="4">
        <v>44964.367569444446</v>
      </c>
      <c r="F889" s="3" t="s">
        <v>10</v>
      </c>
      <c r="G889" s="3">
        <v>1</v>
      </c>
      <c r="H889" s="3" t="s">
        <v>15</v>
      </c>
      <c r="I889" s="4">
        <v>44964.367569444446</v>
      </c>
      <c r="J889" s="3" t="str">
        <f t="shared" si="86"/>
        <v>运行</v>
      </c>
      <c r="K889" s="3" t="str">
        <f t="shared" si="85"/>
        <v/>
      </c>
      <c r="L889" t="str">
        <f t="shared" si="87"/>
        <v>结束</v>
      </c>
      <c r="M889" s="5">
        <f t="shared" si="88"/>
        <v>0</v>
      </c>
      <c r="N889" s="3">
        <f t="shared" si="89"/>
        <v>6</v>
      </c>
    </row>
    <row r="890" spans="1:14">
      <c r="A890" s="3">
        <v>98149610</v>
      </c>
      <c r="B890" s="3" t="s">
        <v>8</v>
      </c>
      <c r="C890" s="3" t="s">
        <v>9</v>
      </c>
      <c r="D890" s="3">
        <v>1.3320204651193901E+17</v>
      </c>
      <c r="E890" s="4">
        <v>44964.368645833332</v>
      </c>
      <c r="F890" s="3" t="s">
        <v>10</v>
      </c>
      <c r="G890" s="3">
        <v>60080922007</v>
      </c>
      <c r="H890" s="3" t="s">
        <v>24</v>
      </c>
      <c r="I890" s="4">
        <v>44964.368645833332</v>
      </c>
      <c r="J890" s="3" t="str">
        <f t="shared" si="86"/>
        <v>报警</v>
      </c>
      <c r="K890" s="3" t="str">
        <f t="shared" si="85"/>
        <v>开始</v>
      </c>
      <c r="L890" t="str">
        <f t="shared" si="87"/>
        <v/>
      </c>
      <c r="M890" s="5">
        <f t="shared" si="88"/>
        <v>5.0000001210719347E-2</v>
      </c>
      <c r="N890" s="3">
        <f t="shared" si="89"/>
        <v>6</v>
      </c>
    </row>
    <row r="891" spans="1:14">
      <c r="A891" s="3">
        <v>98149615</v>
      </c>
      <c r="B891" s="3" t="s">
        <v>8</v>
      </c>
      <c r="C891" s="3" t="s">
        <v>9</v>
      </c>
      <c r="D891" s="3">
        <v>1.33202046547076E+17</v>
      </c>
      <c r="E891" s="4">
        <v>44964.368680555555</v>
      </c>
      <c r="F891" s="3" t="s">
        <v>10</v>
      </c>
      <c r="G891" s="3">
        <v>1</v>
      </c>
      <c r="H891" s="3" t="s">
        <v>15</v>
      </c>
      <c r="I891" s="4">
        <v>44964.368680555555</v>
      </c>
      <c r="J891" s="3" t="str">
        <f t="shared" si="86"/>
        <v>运行</v>
      </c>
      <c r="K891" s="3" t="str">
        <f t="shared" si="85"/>
        <v/>
      </c>
      <c r="L891" t="str">
        <f t="shared" si="87"/>
        <v>结束</v>
      </c>
      <c r="M891" s="5">
        <f t="shared" si="88"/>
        <v>0</v>
      </c>
      <c r="N891" s="3">
        <f t="shared" si="89"/>
        <v>6</v>
      </c>
    </row>
    <row r="892" spans="1:14">
      <c r="A892" s="3">
        <v>98149709</v>
      </c>
      <c r="B892" s="3" t="s">
        <v>8</v>
      </c>
      <c r="C892" s="3" t="s">
        <v>16</v>
      </c>
      <c r="D892" s="3">
        <v>1.33202047086646E+17</v>
      </c>
      <c r="E892" s="4">
        <v>44964.369305555556</v>
      </c>
      <c r="F892" s="3" t="s">
        <v>10</v>
      </c>
      <c r="G892" s="3">
        <v>60070922002</v>
      </c>
      <c r="H892" s="3" t="s">
        <v>11</v>
      </c>
      <c r="I892" s="4">
        <v>44964.369305555556</v>
      </c>
      <c r="J892" s="3" t="str">
        <f t="shared" si="86"/>
        <v>报警</v>
      </c>
      <c r="K892" s="3" t="str">
        <f t="shared" si="85"/>
        <v>开始</v>
      </c>
      <c r="L892" t="str">
        <f t="shared" si="87"/>
        <v/>
      </c>
      <c r="M892" s="5">
        <f t="shared" si="88"/>
        <v>0.51666666171513498</v>
      </c>
      <c r="N892" s="3">
        <f t="shared" si="89"/>
        <v>6</v>
      </c>
    </row>
    <row r="893" spans="1:14">
      <c r="A893" s="3">
        <v>98149770</v>
      </c>
      <c r="B893" s="3" t="s">
        <v>8</v>
      </c>
      <c r="C893" s="3" t="s">
        <v>16</v>
      </c>
      <c r="D893" s="3">
        <v>1.3320204739022499E+17</v>
      </c>
      <c r="E893" s="4">
        <v>44964.369664351849</v>
      </c>
      <c r="F893" s="3" t="s">
        <v>10</v>
      </c>
      <c r="G893" s="3">
        <v>1</v>
      </c>
      <c r="H893" s="3" t="s">
        <v>15</v>
      </c>
      <c r="I893" s="4">
        <v>44964.369664351849</v>
      </c>
      <c r="J893" s="3" t="str">
        <f t="shared" si="86"/>
        <v>运行</v>
      </c>
      <c r="K893" s="3" t="str">
        <f t="shared" ref="K893:K956" si="90">IF(AND(J892="运行",J893&lt;&gt;"运行"),"开始","")</f>
        <v/>
      </c>
      <c r="L893" t="str">
        <f t="shared" si="87"/>
        <v>结束</v>
      </c>
      <c r="M893" s="5">
        <f t="shared" si="88"/>
        <v>0</v>
      </c>
      <c r="N893" s="3">
        <f t="shared" si="89"/>
        <v>6</v>
      </c>
    </row>
    <row r="894" spans="1:14">
      <c r="A894" s="3">
        <v>98150069</v>
      </c>
      <c r="B894" s="3" t="s">
        <v>8</v>
      </c>
      <c r="C894" s="3" t="s">
        <v>9</v>
      </c>
      <c r="D894" s="3">
        <v>1.3320204910320899E+17</v>
      </c>
      <c r="E894" s="4">
        <v>44964.37164351852</v>
      </c>
      <c r="F894" s="3" t="s">
        <v>10</v>
      </c>
      <c r="G894" s="3">
        <v>1</v>
      </c>
      <c r="H894" s="3" t="s">
        <v>15</v>
      </c>
      <c r="I894" s="4">
        <v>44964.37164351852</v>
      </c>
      <c r="J894" s="3" t="str">
        <f t="shared" si="86"/>
        <v>运行</v>
      </c>
      <c r="K894" s="3" t="str">
        <f t="shared" si="90"/>
        <v/>
      </c>
      <c r="L894" t="str">
        <f t="shared" si="87"/>
        <v>结束</v>
      </c>
      <c r="M894" s="5">
        <f t="shared" si="88"/>
        <v>0</v>
      </c>
      <c r="N894" s="3">
        <f t="shared" si="89"/>
        <v>6</v>
      </c>
    </row>
    <row r="895" spans="1:14">
      <c r="A895" s="3">
        <v>98151152</v>
      </c>
      <c r="B895" s="3" t="s">
        <v>8</v>
      </c>
      <c r="C895" s="3" t="s">
        <v>9</v>
      </c>
      <c r="D895" s="3">
        <v>1.33202054259656E+17</v>
      </c>
      <c r="E895" s="4">
        <v>44964.377604166664</v>
      </c>
      <c r="F895" s="3" t="s">
        <v>10</v>
      </c>
      <c r="G895" s="3">
        <v>60070922002</v>
      </c>
      <c r="H895" s="3" t="s">
        <v>11</v>
      </c>
      <c r="I895" s="4">
        <v>44964.377604166664</v>
      </c>
      <c r="J895" s="3" t="str">
        <f t="shared" si="86"/>
        <v>报警</v>
      </c>
      <c r="K895" s="3" t="str">
        <f t="shared" si="90"/>
        <v>开始</v>
      </c>
      <c r="L895" t="str">
        <f t="shared" si="87"/>
        <v/>
      </c>
      <c r="M895" s="5">
        <f t="shared" si="88"/>
        <v>0.11666667298413813</v>
      </c>
      <c r="N895" s="3">
        <f t="shared" si="89"/>
        <v>6</v>
      </c>
    </row>
    <row r="896" spans="1:14">
      <c r="A896" s="3">
        <v>98151162</v>
      </c>
      <c r="B896" s="3" t="s">
        <v>8</v>
      </c>
      <c r="C896" s="3" t="s">
        <v>9</v>
      </c>
      <c r="D896" s="3">
        <v>1.3320205432147101E+17</v>
      </c>
      <c r="E896" s="4">
        <v>44964.377685185187</v>
      </c>
      <c r="F896" s="3" t="s">
        <v>10</v>
      </c>
      <c r="G896" s="3">
        <v>1</v>
      </c>
      <c r="H896" s="3" t="s">
        <v>15</v>
      </c>
      <c r="I896" s="4">
        <v>44964.377685185187</v>
      </c>
      <c r="J896" s="3" t="str">
        <f t="shared" si="86"/>
        <v>运行</v>
      </c>
      <c r="K896" s="3" t="str">
        <f t="shared" si="90"/>
        <v/>
      </c>
      <c r="L896" t="str">
        <f t="shared" si="87"/>
        <v>结束</v>
      </c>
      <c r="M896" s="5">
        <f t="shared" si="88"/>
        <v>0</v>
      </c>
      <c r="N896" s="3">
        <f t="shared" si="89"/>
        <v>6</v>
      </c>
    </row>
    <row r="897" spans="1:14">
      <c r="A897" s="3">
        <v>98151193</v>
      </c>
      <c r="B897" s="3" t="s">
        <v>8</v>
      </c>
      <c r="C897" s="3" t="s">
        <v>9</v>
      </c>
      <c r="D897" s="3">
        <v>1.3320205449744099E+17</v>
      </c>
      <c r="E897" s="4">
        <v>44964.377881944441</v>
      </c>
      <c r="F897" s="3" t="s">
        <v>10</v>
      </c>
      <c r="G897" s="3">
        <v>60070922002</v>
      </c>
      <c r="H897" s="3" t="s">
        <v>11</v>
      </c>
      <c r="I897" s="4">
        <v>44964.377881944441</v>
      </c>
      <c r="J897" s="3" t="str">
        <f t="shared" si="86"/>
        <v>报警</v>
      </c>
      <c r="K897" s="3" t="str">
        <f t="shared" si="90"/>
        <v>开始</v>
      </c>
      <c r="L897" t="str">
        <f t="shared" si="87"/>
        <v/>
      </c>
      <c r="M897" s="5">
        <f t="shared" si="88"/>
        <v>0.81666666897945106</v>
      </c>
      <c r="N897" s="3">
        <f t="shared" si="89"/>
        <v>6</v>
      </c>
    </row>
    <row r="898" spans="1:14">
      <c r="A898" s="3">
        <v>98151292</v>
      </c>
      <c r="B898" s="3" t="s">
        <v>8</v>
      </c>
      <c r="C898" s="3" t="s">
        <v>9</v>
      </c>
      <c r="D898" s="3">
        <v>1.33202054982136E+17</v>
      </c>
      <c r="E898" s="4">
        <v>44964.378449074073</v>
      </c>
      <c r="F898" s="3" t="s">
        <v>10</v>
      </c>
      <c r="G898" s="3">
        <v>1</v>
      </c>
      <c r="H898" s="3" t="s">
        <v>15</v>
      </c>
      <c r="I898" s="4">
        <v>44964.378449074073</v>
      </c>
      <c r="J898" s="3" t="str">
        <f t="shared" si="86"/>
        <v>运行</v>
      </c>
      <c r="K898" s="3" t="str">
        <f t="shared" si="90"/>
        <v/>
      </c>
      <c r="L898" t="str">
        <f t="shared" si="87"/>
        <v>结束</v>
      </c>
      <c r="M898" s="5">
        <f t="shared" si="88"/>
        <v>0</v>
      </c>
      <c r="N898" s="3">
        <f t="shared" si="89"/>
        <v>6</v>
      </c>
    </row>
    <row r="899" spans="1:14">
      <c r="A899" s="3">
        <v>98152931</v>
      </c>
      <c r="B899" s="3" t="s">
        <v>8</v>
      </c>
      <c r="C899" s="3" t="s">
        <v>9</v>
      </c>
      <c r="D899" s="3">
        <v>1.33202061667688E+17</v>
      </c>
      <c r="E899" s="4">
        <v>44964.386180555557</v>
      </c>
      <c r="F899" s="3" t="s">
        <v>10</v>
      </c>
      <c r="G899" s="3">
        <v>1</v>
      </c>
      <c r="H899" s="3" t="s">
        <v>15</v>
      </c>
      <c r="I899" s="4">
        <v>44964.386180555557</v>
      </c>
      <c r="J899" s="3" t="str">
        <f t="shared" si="86"/>
        <v>运行</v>
      </c>
      <c r="K899" s="3" t="str">
        <f t="shared" si="90"/>
        <v/>
      </c>
      <c r="L899" t="str">
        <f t="shared" si="87"/>
        <v>结束</v>
      </c>
      <c r="M899" s="5">
        <f t="shared" si="88"/>
        <v>0</v>
      </c>
      <c r="N899" s="3">
        <f t="shared" si="89"/>
        <v>6</v>
      </c>
    </row>
    <row r="900" spans="1:14">
      <c r="A900" s="3">
        <v>98153298</v>
      </c>
      <c r="B900" s="3" t="s">
        <v>8</v>
      </c>
      <c r="C900" s="3" t="s">
        <v>16</v>
      </c>
      <c r="D900" s="3">
        <v>1.332020634493E+17</v>
      </c>
      <c r="E900" s="4">
        <v>44964.388240740744</v>
      </c>
      <c r="F900" s="3" t="s">
        <v>10</v>
      </c>
      <c r="G900" s="3">
        <v>60070922001</v>
      </c>
      <c r="H900" s="3" t="s">
        <v>27</v>
      </c>
      <c r="I900" s="4">
        <v>44964.388240740744</v>
      </c>
      <c r="J900" s="3" t="str">
        <f t="shared" ref="J900:J948" si="91">RIGHT(H900,2)</f>
        <v>停止</v>
      </c>
      <c r="K900" s="3" t="str">
        <f t="shared" si="90"/>
        <v>开始</v>
      </c>
      <c r="L900" t="str">
        <f t="shared" si="87"/>
        <v/>
      </c>
      <c r="M900" s="5">
        <f t="shared" si="88"/>
        <v>2.5833333295304328</v>
      </c>
      <c r="N900" s="3">
        <f t="shared" si="89"/>
        <v>6</v>
      </c>
    </row>
    <row r="901" spans="1:14">
      <c r="A901" s="3">
        <v>98153590</v>
      </c>
      <c r="B901" s="3" t="s">
        <v>8</v>
      </c>
      <c r="C901" s="3" t="s">
        <v>16</v>
      </c>
      <c r="D901" s="3">
        <v>1.33202064997232E+17</v>
      </c>
      <c r="E901" s="4">
        <v>44964.390034722222</v>
      </c>
      <c r="F901" s="3" t="s">
        <v>10</v>
      </c>
      <c r="G901" s="3">
        <v>1</v>
      </c>
      <c r="H901" s="3" t="s">
        <v>15</v>
      </c>
      <c r="I901" s="4">
        <v>44964.390034722222</v>
      </c>
      <c r="J901" s="3" t="str">
        <f t="shared" si="91"/>
        <v>运行</v>
      </c>
      <c r="K901" s="3" t="str">
        <f t="shared" si="90"/>
        <v/>
      </c>
      <c r="L901" t="str">
        <f t="shared" si="87"/>
        <v>结束</v>
      </c>
      <c r="M901" s="5">
        <f t="shared" si="88"/>
        <v>0</v>
      </c>
      <c r="N901" s="3">
        <f t="shared" si="89"/>
        <v>6</v>
      </c>
    </row>
    <row r="902" spans="1:14">
      <c r="A902" s="3">
        <v>98153637</v>
      </c>
      <c r="B902" s="3" t="s">
        <v>8</v>
      </c>
      <c r="C902" s="3" t="s">
        <v>16</v>
      </c>
      <c r="D902" s="3">
        <v>1.3320206525958701E+17</v>
      </c>
      <c r="E902" s="4">
        <v>44964.390335648146</v>
      </c>
      <c r="F902" s="3" t="s">
        <v>10</v>
      </c>
      <c r="G902" s="3">
        <v>60070922002</v>
      </c>
      <c r="H902" s="3" t="s">
        <v>11</v>
      </c>
      <c r="I902" s="4">
        <v>44964.390335648146</v>
      </c>
      <c r="J902" s="3" t="str">
        <f t="shared" si="91"/>
        <v>报警</v>
      </c>
      <c r="K902" s="3" t="str">
        <f t="shared" si="90"/>
        <v>开始</v>
      </c>
      <c r="L902" t="str">
        <f t="shared" si="87"/>
        <v/>
      </c>
      <c r="M902" s="5">
        <f t="shared" si="88"/>
        <v>0.20000000484287739</v>
      </c>
      <c r="N902" s="3">
        <f t="shared" si="89"/>
        <v>6</v>
      </c>
    </row>
    <row r="903" spans="1:14">
      <c r="A903" s="3">
        <v>98153655</v>
      </c>
      <c r="B903" s="3" t="s">
        <v>8</v>
      </c>
      <c r="C903" s="3" t="s">
        <v>16</v>
      </c>
      <c r="D903" s="3">
        <v>1.33202065372842E+17</v>
      </c>
      <c r="E903" s="4">
        <v>44964.390474537038</v>
      </c>
      <c r="F903" s="3" t="s">
        <v>10</v>
      </c>
      <c r="G903" s="3">
        <v>1</v>
      </c>
      <c r="H903" s="3" t="s">
        <v>15</v>
      </c>
      <c r="I903" s="4">
        <v>44964.390474537038</v>
      </c>
      <c r="J903" s="3" t="str">
        <f t="shared" si="91"/>
        <v>运行</v>
      </c>
      <c r="K903" s="3" t="str">
        <f t="shared" si="90"/>
        <v/>
      </c>
      <c r="L903" t="str">
        <f t="shared" si="87"/>
        <v>结束</v>
      </c>
      <c r="M903" s="5">
        <f t="shared" si="88"/>
        <v>0</v>
      </c>
      <c r="N903" s="3">
        <f t="shared" si="89"/>
        <v>6</v>
      </c>
    </row>
    <row r="904" spans="1:14">
      <c r="A904" s="3">
        <v>98154218</v>
      </c>
      <c r="B904" s="3" t="s">
        <v>8</v>
      </c>
      <c r="C904" s="3" t="s">
        <v>9</v>
      </c>
      <c r="D904" s="3">
        <v>1.3320206836186E+17</v>
      </c>
      <c r="E904" s="4">
        <v>44964.393935185188</v>
      </c>
      <c r="F904" s="3" t="s">
        <v>10</v>
      </c>
      <c r="G904" s="3">
        <v>1</v>
      </c>
      <c r="H904" s="3" t="s">
        <v>15</v>
      </c>
      <c r="I904" s="4">
        <v>44964.393935185188</v>
      </c>
      <c r="J904" s="3" t="str">
        <f t="shared" si="91"/>
        <v>运行</v>
      </c>
      <c r="K904" s="3" t="str">
        <f t="shared" si="90"/>
        <v/>
      </c>
      <c r="L904" t="str">
        <f t="shared" si="87"/>
        <v>结束</v>
      </c>
      <c r="M904" s="5">
        <f t="shared" si="88"/>
        <v>0</v>
      </c>
      <c r="N904" s="3">
        <f t="shared" si="89"/>
        <v>6</v>
      </c>
    </row>
    <row r="905" spans="1:14">
      <c r="A905" s="3">
        <v>98155721</v>
      </c>
      <c r="B905" s="3" t="s">
        <v>8</v>
      </c>
      <c r="C905" s="3" t="s">
        <v>9</v>
      </c>
      <c r="D905" s="3">
        <v>1.33202075057616E+17</v>
      </c>
      <c r="E905" s="4">
        <v>44964.401678240742</v>
      </c>
      <c r="F905" s="3" t="s">
        <v>10</v>
      </c>
      <c r="G905" s="3">
        <v>1</v>
      </c>
      <c r="H905" s="3" t="s">
        <v>15</v>
      </c>
      <c r="I905" s="4">
        <v>44964.401678240742</v>
      </c>
      <c r="J905" s="3" t="str">
        <f t="shared" si="91"/>
        <v>运行</v>
      </c>
      <c r="K905" s="3" t="str">
        <f t="shared" si="90"/>
        <v/>
      </c>
      <c r="L905" t="str">
        <f t="shared" si="87"/>
        <v>结束</v>
      </c>
      <c r="M905" s="5">
        <f t="shared" si="88"/>
        <v>0</v>
      </c>
      <c r="N905" s="3">
        <f t="shared" si="89"/>
        <v>6</v>
      </c>
    </row>
    <row r="906" spans="1:14">
      <c r="A906" s="3">
        <v>98156477</v>
      </c>
      <c r="B906" s="3" t="s">
        <v>8</v>
      </c>
      <c r="C906" s="3" t="s">
        <v>16</v>
      </c>
      <c r="D906" s="3">
        <v>1.33202078956312E+17</v>
      </c>
      <c r="E906" s="4">
        <v>44964.406192129631</v>
      </c>
      <c r="F906" s="3" t="s">
        <v>10</v>
      </c>
      <c r="G906" s="3">
        <v>60030922002</v>
      </c>
      <c r="H906" s="3" t="s">
        <v>19</v>
      </c>
      <c r="I906" s="4">
        <v>44964.406192129631</v>
      </c>
      <c r="J906" s="3" t="str">
        <f t="shared" si="91"/>
        <v>提醒</v>
      </c>
      <c r="K906" s="3" t="str">
        <f t="shared" si="90"/>
        <v>开始</v>
      </c>
      <c r="L906" t="str">
        <f t="shared" si="87"/>
        <v/>
      </c>
      <c r="M906" s="5">
        <f t="shared" si="88"/>
        <v>0.93333333148621023</v>
      </c>
      <c r="N906" s="3">
        <f t="shared" si="89"/>
        <v>6</v>
      </c>
    </row>
    <row r="907" spans="1:14">
      <c r="A907" s="3">
        <v>98156591</v>
      </c>
      <c r="B907" s="3" t="s">
        <v>8</v>
      </c>
      <c r="C907" s="3" t="s">
        <v>16</v>
      </c>
      <c r="D907" s="3">
        <v>1.33202079517178E+17</v>
      </c>
      <c r="E907" s="4">
        <v>44964.406840277778</v>
      </c>
      <c r="F907" s="3" t="s">
        <v>10</v>
      </c>
      <c r="G907" s="3">
        <v>1</v>
      </c>
      <c r="H907" s="3" t="s">
        <v>15</v>
      </c>
      <c r="I907" s="4">
        <v>44964.406840277778</v>
      </c>
      <c r="J907" s="3" t="str">
        <f t="shared" si="91"/>
        <v>运行</v>
      </c>
      <c r="K907" s="3" t="str">
        <f t="shared" si="90"/>
        <v/>
      </c>
      <c r="L907" t="str">
        <f t="shared" si="87"/>
        <v>结束</v>
      </c>
      <c r="M907" s="5">
        <f t="shared" si="88"/>
        <v>0</v>
      </c>
      <c r="N907" s="3">
        <f t="shared" si="89"/>
        <v>6</v>
      </c>
    </row>
    <row r="908" spans="1:14">
      <c r="A908" s="3">
        <v>98156631</v>
      </c>
      <c r="B908" s="3" t="s">
        <v>8</v>
      </c>
      <c r="C908" s="3" t="s">
        <v>16</v>
      </c>
      <c r="D908" s="3">
        <v>1.33202079727788E+17</v>
      </c>
      <c r="E908" s="4">
        <v>44964.407083333332</v>
      </c>
      <c r="F908" s="3" t="s">
        <v>10</v>
      </c>
      <c r="G908" s="3">
        <v>60070922002</v>
      </c>
      <c r="H908" s="3" t="s">
        <v>11</v>
      </c>
      <c r="I908" s="4">
        <v>44964.407083333332</v>
      </c>
      <c r="J908" s="3" t="str">
        <f t="shared" si="91"/>
        <v>报警</v>
      </c>
      <c r="K908" s="3" t="str">
        <f t="shared" si="90"/>
        <v>开始</v>
      </c>
      <c r="L908" t="str">
        <f t="shared" si="87"/>
        <v/>
      </c>
      <c r="M908" s="5">
        <f t="shared" si="88"/>
        <v>3.3333333372138441</v>
      </c>
      <c r="N908" s="3">
        <f t="shared" si="89"/>
        <v>6</v>
      </c>
    </row>
    <row r="909" spans="1:14">
      <c r="A909" s="3">
        <v>98156999</v>
      </c>
      <c r="B909" s="3" t="s">
        <v>8</v>
      </c>
      <c r="C909" s="3" t="s">
        <v>9</v>
      </c>
      <c r="D909" s="3">
        <v>1.3320208172185901E+17</v>
      </c>
      <c r="E909" s="4">
        <v>44964.409398148149</v>
      </c>
      <c r="F909" s="3" t="s">
        <v>10</v>
      </c>
      <c r="G909" s="3">
        <v>1</v>
      </c>
      <c r="H909" s="3" t="s">
        <v>15</v>
      </c>
      <c r="I909" s="4">
        <v>44964.409398148149</v>
      </c>
      <c r="J909" s="3" t="str">
        <f t="shared" si="91"/>
        <v>运行</v>
      </c>
      <c r="K909" s="3" t="str">
        <f t="shared" si="90"/>
        <v/>
      </c>
      <c r="L909" t="str">
        <f t="shared" si="87"/>
        <v>结束</v>
      </c>
      <c r="M909" s="5">
        <f t="shared" si="88"/>
        <v>0</v>
      </c>
      <c r="N909" s="3">
        <f t="shared" si="89"/>
        <v>6</v>
      </c>
    </row>
    <row r="910" spans="1:14">
      <c r="A910" s="3">
        <v>98157527</v>
      </c>
      <c r="B910" s="3" t="s">
        <v>8</v>
      </c>
      <c r="C910" s="3" t="s">
        <v>16</v>
      </c>
      <c r="D910" s="3">
        <v>1.3320208437596899E+17</v>
      </c>
      <c r="E910" s="4">
        <v>44964.412465277775</v>
      </c>
      <c r="F910" s="3" t="s">
        <v>10</v>
      </c>
      <c r="G910" s="3">
        <v>1</v>
      </c>
      <c r="H910" s="3" t="s">
        <v>15</v>
      </c>
      <c r="I910" s="4">
        <v>44964.412465277775</v>
      </c>
      <c r="J910" s="3" t="str">
        <f t="shared" si="91"/>
        <v>运行</v>
      </c>
      <c r="K910" s="3" t="str">
        <f t="shared" si="90"/>
        <v/>
      </c>
      <c r="L910" t="str">
        <f t="shared" si="87"/>
        <v>结束</v>
      </c>
      <c r="M910" s="5">
        <f t="shared" si="88"/>
        <v>0</v>
      </c>
      <c r="N910" s="3">
        <f t="shared" si="89"/>
        <v>6</v>
      </c>
    </row>
    <row r="911" spans="1:14">
      <c r="A911" s="3">
        <v>98157638</v>
      </c>
      <c r="B911" s="3" t="s">
        <v>8</v>
      </c>
      <c r="C911" s="3" t="s">
        <v>9</v>
      </c>
      <c r="D911" s="3">
        <v>1.3320208491999699E+17</v>
      </c>
      <c r="E911" s="4">
        <v>44964.413101851853</v>
      </c>
      <c r="F911" s="3" t="s">
        <v>10</v>
      </c>
      <c r="G911" s="3">
        <v>50010922003</v>
      </c>
      <c r="H911" s="3" t="s">
        <v>32</v>
      </c>
      <c r="I911" s="4">
        <v>44964.413101851853</v>
      </c>
      <c r="J911" s="3" t="str">
        <f t="shared" si="91"/>
        <v>报警</v>
      </c>
      <c r="K911" s="3" t="str">
        <f t="shared" si="90"/>
        <v>开始</v>
      </c>
      <c r="L911" t="str">
        <f t="shared" si="87"/>
        <v/>
      </c>
      <c r="M911" s="5">
        <f t="shared" si="88"/>
        <v>1.3666666613426059</v>
      </c>
      <c r="N911" s="3">
        <f t="shared" si="89"/>
        <v>6</v>
      </c>
    </row>
    <row r="912" spans="1:14">
      <c r="A912" s="3">
        <v>98157831</v>
      </c>
      <c r="B912" s="3" t="s">
        <v>8</v>
      </c>
      <c r="C912" s="3" t="s">
        <v>9</v>
      </c>
      <c r="D912" s="3">
        <v>1.3320208574653901E+17</v>
      </c>
      <c r="E912" s="4">
        <v>44964.414050925923</v>
      </c>
      <c r="F912" s="3" t="s">
        <v>10</v>
      </c>
      <c r="G912" s="3">
        <v>1</v>
      </c>
      <c r="H912" s="3" t="s">
        <v>15</v>
      </c>
      <c r="I912" s="4">
        <v>44964.414050925923</v>
      </c>
      <c r="J912" s="3" t="str">
        <f t="shared" si="91"/>
        <v>运行</v>
      </c>
      <c r="K912" s="3" t="str">
        <f t="shared" si="90"/>
        <v/>
      </c>
      <c r="L912" t="str">
        <f t="shared" si="87"/>
        <v>结束</v>
      </c>
      <c r="M912" s="5">
        <f t="shared" si="88"/>
        <v>0</v>
      </c>
      <c r="N912" s="3">
        <f t="shared" si="89"/>
        <v>6</v>
      </c>
    </row>
    <row r="913" spans="1:14">
      <c r="A913" s="3">
        <v>98158584</v>
      </c>
      <c r="B913" s="3" t="s">
        <v>8</v>
      </c>
      <c r="C913" s="3" t="s">
        <v>16</v>
      </c>
      <c r="D913" s="3">
        <v>1.3320208904958301E+17</v>
      </c>
      <c r="E913" s="4">
        <v>44964.417870370373</v>
      </c>
      <c r="F913" s="3" t="s">
        <v>10</v>
      </c>
      <c r="G913" s="3">
        <v>60070922002</v>
      </c>
      <c r="H913" s="3" t="s">
        <v>11</v>
      </c>
      <c r="I913" s="4">
        <v>44964.417870370373</v>
      </c>
      <c r="J913" s="3" t="str">
        <f t="shared" si="91"/>
        <v>报警</v>
      </c>
      <c r="K913" s="3" t="str">
        <f t="shared" si="90"/>
        <v>开始</v>
      </c>
      <c r="L913" t="str">
        <f t="shared" si="87"/>
        <v/>
      </c>
      <c r="M913" s="5">
        <f t="shared" si="88"/>
        <v>0.96666666213423014</v>
      </c>
      <c r="N913" s="3">
        <f t="shared" si="89"/>
        <v>6</v>
      </c>
    </row>
    <row r="914" spans="1:14">
      <c r="A914" s="3">
        <v>98158649</v>
      </c>
      <c r="B914" s="3" t="s">
        <v>8</v>
      </c>
      <c r="C914" s="3" t="s">
        <v>9</v>
      </c>
      <c r="D914" s="3">
        <v>1.3320208962331E+17</v>
      </c>
      <c r="E914" s="4">
        <v>44964.418541666666</v>
      </c>
      <c r="F914" s="3" t="s">
        <v>10</v>
      </c>
      <c r="G914" s="3">
        <v>1</v>
      </c>
      <c r="H914" s="3" t="s">
        <v>15</v>
      </c>
      <c r="I914" s="4">
        <v>44964.418541666666</v>
      </c>
      <c r="J914" s="3" t="str">
        <f t="shared" si="91"/>
        <v>运行</v>
      </c>
      <c r="K914" s="3" t="str">
        <f t="shared" si="90"/>
        <v/>
      </c>
      <c r="L914" t="str">
        <f t="shared" si="87"/>
        <v>结束</v>
      </c>
      <c r="M914" s="5">
        <f t="shared" si="88"/>
        <v>0</v>
      </c>
      <c r="N914" s="3">
        <f t="shared" si="89"/>
        <v>6</v>
      </c>
    </row>
    <row r="915" spans="1:14">
      <c r="A915" s="3">
        <v>98158836</v>
      </c>
      <c r="B915" s="3" t="s">
        <v>8</v>
      </c>
      <c r="C915" s="3" t="s">
        <v>16</v>
      </c>
      <c r="D915" s="3">
        <v>1.33202091214354E+17</v>
      </c>
      <c r="E915" s="4">
        <v>44964.420381944445</v>
      </c>
      <c r="F915" s="3" t="s">
        <v>10</v>
      </c>
      <c r="G915" s="3">
        <v>1</v>
      </c>
      <c r="H915" s="3" t="s">
        <v>15</v>
      </c>
      <c r="I915" s="4">
        <v>44964.420381944445</v>
      </c>
      <c r="J915" s="3" t="str">
        <f t="shared" si="91"/>
        <v>运行</v>
      </c>
      <c r="K915" s="3" t="str">
        <f t="shared" si="90"/>
        <v/>
      </c>
      <c r="L915" t="str">
        <f t="shared" si="87"/>
        <v>结束</v>
      </c>
      <c r="M915" s="5">
        <f t="shared" si="88"/>
        <v>0</v>
      </c>
      <c r="N915" s="3">
        <f t="shared" si="89"/>
        <v>6</v>
      </c>
    </row>
    <row r="916" spans="1:14">
      <c r="A916" s="3">
        <v>98159359</v>
      </c>
      <c r="B916" s="3" t="s">
        <v>8</v>
      </c>
      <c r="C916" s="3" t="s">
        <v>9</v>
      </c>
      <c r="D916" s="3">
        <v>1.33202096314216E+17</v>
      </c>
      <c r="E916" s="4">
        <v>44964.42628472222</v>
      </c>
      <c r="F916" s="3" t="s">
        <v>10</v>
      </c>
      <c r="G916" s="3">
        <v>1</v>
      </c>
      <c r="H916" s="3" t="s">
        <v>15</v>
      </c>
      <c r="I916" s="4">
        <v>44964.42628472222</v>
      </c>
      <c r="J916" s="3" t="str">
        <f t="shared" si="91"/>
        <v>运行</v>
      </c>
      <c r="K916" s="3" t="str">
        <f t="shared" si="90"/>
        <v/>
      </c>
      <c r="L916" t="str">
        <f t="shared" si="87"/>
        <v>结束</v>
      </c>
      <c r="M916" s="5">
        <f t="shared" si="88"/>
        <v>0</v>
      </c>
      <c r="N916" s="3">
        <f t="shared" si="89"/>
        <v>6</v>
      </c>
    </row>
    <row r="917" spans="1:14">
      <c r="A917" s="3">
        <v>98159640</v>
      </c>
      <c r="B917" s="3" t="s">
        <v>8</v>
      </c>
      <c r="C917" s="3" t="s">
        <v>9</v>
      </c>
      <c r="D917" s="3">
        <v>1.33202099749664E+17</v>
      </c>
      <c r="E917" s="4">
        <v>44964.430254629631</v>
      </c>
      <c r="F917" s="3" t="s">
        <v>10</v>
      </c>
      <c r="G917" s="3">
        <v>60070922002</v>
      </c>
      <c r="H917" s="3" t="s">
        <v>11</v>
      </c>
      <c r="I917" s="4">
        <v>44964.430254629631</v>
      </c>
      <c r="J917" s="3" t="str">
        <f t="shared" si="91"/>
        <v>报警</v>
      </c>
      <c r="K917" s="3" t="str">
        <f t="shared" si="90"/>
        <v>开始</v>
      </c>
      <c r="L917" t="str">
        <f t="shared" si="87"/>
        <v/>
      </c>
      <c r="M917" s="5">
        <f t="shared" si="88"/>
        <v>0.1333333330694586</v>
      </c>
      <c r="N917" s="3">
        <f t="shared" si="89"/>
        <v>6</v>
      </c>
    </row>
    <row r="918" spans="1:14">
      <c r="A918" s="3">
        <v>98159653</v>
      </c>
      <c r="B918" s="3" t="s">
        <v>8</v>
      </c>
      <c r="C918" s="3" t="s">
        <v>9</v>
      </c>
      <c r="D918" s="3">
        <v>1.33202099827388E+17</v>
      </c>
      <c r="E918" s="4">
        <v>44964.430347222224</v>
      </c>
      <c r="F918" s="3" t="s">
        <v>10</v>
      </c>
      <c r="G918" s="3">
        <v>1</v>
      </c>
      <c r="H918" s="3" t="s">
        <v>15</v>
      </c>
      <c r="I918" s="4">
        <v>44964.430347222224</v>
      </c>
      <c r="J918" s="3" t="str">
        <f t="shared" si="91"/>
        <v>运行</v>
      </c>
      <c r="K918" s="3" t="str">
        <f t="shared" si="90"/>
        <v/>
      </c>
      <c r="L918" t="str">
        <f t="shared" si="87"/>
        <v>结束</v>
      </c>
      <c r="M918" s="5">
        <f t="shared" si="88"/>
        <v>0</v>
      </c>
      <c r="N918" s="3">
        <f t="shared" si="89"/>
        <v>6</v>
      </c>
    </row>
    <row r="919" spans="1:14">
      <c r="A919" s="3">
        <v>98159704</v>
      </c>
      <c r="B919" s="3" t="s">
        <v>8</v>
      </c>
      <c r="C919" s="3" t="s">
        <v>9</v>
      </c>
      <c r="D919" s="3">
        <v>1.3320210030457E+17</v>
      </c>
      <c r="E919" s="4">
        <v>44964.430902777778</v>
      </c>
      <c r="F919" s="3" t="s">
        <v>10</v>
      </c>
      <c r="G919" s="3">
        <v>1</v>
      </c>
      <c r="H919" s="3" t="s">
        <v>15</v>
      </c>
      <c r="I919" s="4">
        <v>44964.430902777778</v>
      </c>
      <c r="J919" s="3" t="str">
        <f t="shared" si="91"/>
        <v>运行</v>
      </c>
      <c r="K919" s="3" t="str">
        <f t="shared" si="90"/>
        <v/>
      </c>
      <c r="L919" t="str">
        <f t="shared" si="87"/>
        <v>结束</v>
      </c>
      <c r="M919" s="5">
        <f t="shared" si="88"/>
        <v>0</v>
      </c>
      <c r="N919" s="3">
        <f t="shared" si="89"/>
        <v>6</v>
      </c>
    </row>
    <row r="920" spans="1:14">
      <c r="A920" s="3">
        <v>98159719</v>
      </c>
      <c r="B920" s="3" t="s">
        <v>8</v>
      </c>
      <c r="C920" s="3" t="s">
        <v>9</v>
      </c>
      <c r="D920" s="3">
        <v>1.33202100510464E+17</v>
      </c>
      <c r="E920" s="4">
        <v>44964.431145833332</v>
      </c>
      <c r="F920" s="3" t="s">
        <v>10</v>
      </c>
      <c r="G920" s="3">
        <v>3</v>
      </c>
      <c r="H920" s="3" t="s">
        <v>14</v>
      </c>
      <c r="I920" s="4">
        <v>44964.431145833332</v>
      </c>
      <c r="J920" s="3" t="str">
        <f t="shared" si="91"/>
        <v>改！</v>
      </c>
      <c r="K920" s="3" t="str">
        <f t="shared" si="90"/>
        <v>开始</v>
      </c>
      <c r="L920" t="str">
        <f t="shared" si="87"/>
        <v/>
      </c>
      <c r="M920" s="5">
        <f t="shared" si="88"/>
        <v>1.5500000061001629</v>
      </c>
      <c r="N920" s="3">
        <f t="shared" si="89"/>
        <v>6</v>
      </c>
    </row>
    <row r="921" spans="1:14">
      <c r="A921" s="3">
        <v>98159791</v>
      </c>
      <c r="B921" s="3" t="s">
        <v>8</v>
      </c>
      <c r="C921" s="3" t="s">
        <v>9</v>
      </c>
      <c r="D921" s="3">
        <v>1.33202101444868E+17</v>
      </c>
      <c r="E921" s="4">
        <v>44964.432222222225</v>
      </c>
      <c r="F921" s="3" t="s">
        <v>10</v>
      </c>
      <c r="G921" s="3">
        <v>1</v>
      </c>
      <c r="H921" s="3" t="s">
        <v>15</v>
      </c>
      <c r="I921" s="4">
        <v>44964.432222222225</v>
      </c>
      <c r="J921" s="3" t="str">
        <f t="shared" si="91"/>
        <v>运行</v>
      </c>
      <c r="K921" s="3" t="str">
        <f t="shared" si="90"/>
        <v/>
      </c>
      <c r="L921" t="str">
        <f t="shared" si="87"/>
        <v>结束</v>
      </c>
      <c r="M921" s="5">
        <f t="shared" si="88"/>
        <v>0</v>
      </c>
      <c r="N921" s="3">
        <f t="shared" si="89"/>
        <v>6</v>
      </c>
    </row>
    <row r="922" spans="1:14">
      <c r="A922" s="3">
        <v>98159890</v>
      </c>
      <c r="B922" s="3" t="s">
        <v>8</v>
      </c>
      <c r="C922" s="3" t="s">
        <v>9</v>
      </c>
      <c r="D922" s="3">
        <v>1.3320210256250099E+17</v>
      </c>
      <c r="E922" s="4">
        <v>44964.433518518519</v>
      </c>
      <c r="F922" s="3" t="s">
        <v>10</v>
      </c>
      <c r="G922" s="3">
        <v>3</v>
      </c>
      <c r="H922" s="3" t="s">
        <v>14</v>
      </c>
      <c r="I922" s="4">
        <v>44964.433518518519</v>
      </c>
      <c r="J922" s="3" t="str">
        <f t="shared" si="91"/>
        <v>改！</v>
      </c>
      <c r="K922" s="3" t="str">
        <f t="shared" si="90"/>
        <v>开始</v>
      </c>
      <c r="L922" t="str">
        <f t="shared" si="87"/>
        <v/>
      </c>
      <c r="M922" s="5">
        <f t="shared" si="88"/>
        <v>9.2833333346061409</v>
      </c>
      <c r="N922" s="3">
        <f t="shared" si="89"/>
        <v>6</v>
      </c>
    </row>
    <row r="923" spans="1:14">
      <c r="A923" s="3">
        <v>98160271</v>
      </c>
      <c r="B923" s="3" t="s">
        <v>8</v>
      </c>
      <c r="C923" s="3" t="s">
        <v>9</v>
      </c>
      <c r="D923" s="3">
        <v>1.3320210813653299E+17</v>
      </c>
      <c r="E923" s="4">
        <v>44964.439965277779</v>
      </c>
      <c r="F923" s="3" t="s">
        <v>10</v>
      </c>
      <c r="G923" s="3">
        <v>1</v>
      </c>
      <c r="H923" s="3" t="s">
        <v>15</v>
      </c>
      <c r="I923" s="4">
        <v>44964.439965277779</v>
      </c>
      <c r="J923" s="3" t="str">
        <f t="shared" si="91"/>
        <v>运行</v>
      </c>
      <c r="K923" s="3" t="str">
        <f t="shared" si="90"/>
        <v/>
      </c>
      <c r="L923" t="str">
        <f t="shared" si="87"/>
        <v>结束</v>
      </c>
      <c r="M923" s="5">
        <f t="shared" si="88"/>
        <v>0</v>
      </c>
      <c r="N923" s="3">
        <f t="shared" si="89"/>
        <v>6</v>
      </c>
    </row>
    <row r="924" spans="1:14">
      <c r="A924" s="3">
        <v>98160646</v>
      </c>
      <c r="B924" s="3" t="s">
        <v>8</v>
      </c>
      <c r="C924" s="3" t="s">
        <v>9</v>
      </c>
      <c r="D924" s="3">
        <v>1.3320211483412099E+17</v>
      </c>
      <c r="E924" s="4">
        <v>44964.44771990741</v>
      </c>
      <c r="F924" s="3" t="s">
        <v>10</v>
      </c>
      <c r="G924" s="3">
        <v>1</v>
      </c>
      <c r="H924" s="3" t="s">
        <v>15</v>
      </c>
      <c r="I924" s="4">
        <v>44964.44771990741</v>
      </c>
      <c r="J924" s="3" t="str">
        <f t="shared" si="91"/>
        <v>运行</v>
      </c>
      <c r="K924" s="3" t="str">
        <f t="shared" si="90"/>
        <v/>
      </c>
      <c r="L924" t="str">
        <f t="shared" si="87"/>
        <v>结束</v>
      </c>
      <c r="M924" s="5">
        <f t="shared" si="88"/>
        <v>0</v>
      </c>
      <c r="N924" s="3">
        <f t="shared" si="89"/>
        <v>6</v>
      </c>
    </row>
    <row r="925" spans="1:14">
      <c r="A925" s="3">
        <v>98161434</v>
      </c>
      <c r="B925" s="3" t="s">
        <v>8</v>
      </c>
      <c r="C925" s="3" t="s">
        <v>9</v>
      </c>
      <c r="D925" s="3">
        <v>1.3320212153353299E+17</v>
      </c>
      <c r="E925" s="4">
        <v>44964.455474537041</v>
      </c>
      <c r="F925" s="3" t="s">
        <v>10</v>
      </c>
      <c r="G925" s="3">
        <v>1</v>
      </c>
      <c r="H925" s="3" t="s">
        <v>15</v>
      </c>
      <c r="I925" s="4">
        <v>44964.455474537041</v>
      </c>
      <c r="J925" s="3" t="str">
        <f t="shared" si="91"/>
        <v>运行</v>
      </c>
      <c r="K925" s="3" t="str">
        <f t="shared" si="90"/>
        <v/>
      </c>
      <c r="L925" t="str">
        <f t="shared" si="87"/>
        <v>结束</v>
      </c>
      <c r="M925" s="5">
        <f t="shared" si="88"/>
        <v>0</v>
      </c>
      <c r="N925" s="3">
        <f t="shared" si="89"/>
        <v>6</v>
      </c>
    </row>
    <row r="926" spans="1:14">
      <c r="A926" s="3">
        <v>98161508</v>
      </c>
      <c r="B926" s="3" t="s">
        <v>8</v>
      </c>
      <c r="C926" s="3" t="s">
        <v>16</v>
      </c>
      <c r="D926" s="3">
        <v>1.3320212205135699E+17</v>
      </c>
      <c r="E926" s="4">
        <v>44964.456076388888</v>
      </c>
      <c r="F926" s="3" t="s">
        <v>10</v>
      </c>
      <c r="G926" s="3">
        <v>1</v>
      </c>
      <c r="H926" s="3" t="s">
        <v>15</v>
      </c>
      <c r="I926" s="4">
        <v>44964.456076388888</v>
      </c>
      <c r="J926" s="3" t="str">
        <f t="shared" si="91"/>
        <v>运行</v>
      </c>
      <c r="K926" s="3" t="str">
        <f t="shared" si="90"/>
        <v/>
      </c>
      <c r="L926" t="str">
        <f t="shared" si="87"/>
        <v>结束</v>
      </c>
      <c r="M926" s="5">
        <f t="shared" si="88"/>
        <v>0</v>
      </c>
      <c r="N926" s="3">
        <f t="shared" si="89"/>
        <v>6</v>
      </c>
    </row>
    <row r="927" spans="1:14">
      <c r="A927" s="3">
        <v>98162218</v>
      </c>
      <c r="B927" s="3" t="s">
        <v>8</v>
      </c>
      <c r="C927" s="3" t="s">
        <v>9</v>
      </c>
      <c r="D927" s="3">
        <v>1.33202127101472E+17</v>
      </c>
      <c r="E927" s="4">
        <v>44964.461921296293</v>
      </c>
      <c r="F927" s="3" t="s">
        <v>10</v>
      </c>
      <c r="G927" s="3">
        <v>60070922002</v>
      </c>
      <c r="H927" s="3" t="s">
        <v>11</v>
      </c>
      <c r="I927" s="4">
        <v>44964.461921296293</v>
      </c>
      <c r="J927" s="3" t="str">
        <f t="shared" si="91"/>
        <v>报警</v>
      </c>
      <c r="K927" s="3" t="str">
        <f t="shared" si="90"/>
        <v>开始</v>
      </c>
      <c r="L927" t="str">
        <f t="shared" si="87"/>
        <v/>
      </c>
      <c r="M927" s="5">
        <f t="shared" si="88"/>
        <v>1.1500000068917871</v>
      </c>
      <c r="N927" s="3">
        <f t="shared" si="89"/>
        <v>6</v>
      </c>
    </row>
    <row r="928" spans="1:14">
      <c r="A928" s="3">
        <v>98162333</v>
      </c>
      <c r="B928" s="3" t="s">
        <v>8</v>
      </c>
      <c r="C928" s="3" t="s">
        <v>9</v>
      </c>
      <c r="D928" s="3">
        <v>1.33202127792794E+17</v>
      </c>
      <c r="E928" s="4">
        <v>44964.462719907409</v>
      </c>
      <c r="F928" s="3" t="s">
        <v>10</v>
      </c>
      <c r="G928" s="3">
        <v>1</v>
      </c>
      <c r="H928" s="3" t="s">
        <v>15</v>
      </c>
      <c r="I928" s="4">
        <v>44964.462719907409</v>
      </c>
      <c r="J928" s="3" t="str">
        <f t="shared" si="91"/>
        <v>运行</v>
      </c>
      <c r="K928" s="3" t="str">
        <f t="shared" si="90"/>
        <v/>
      </c>
      <c r="L928" t="str">
        <f t="shared" si="87"/>
        <v>结束</v>
      </c>
      <c r="M928" s="5">
        <f t="shared" si="88"/>
        <v>0</v>
      </c>
      <c r="N928" s="3">
        <f t="shared" si="89"/>
        <v>6</v>
      </c>
    </row>
    <row r="929" spans="1:14">
      <c r="A929" s="3">
        <v>98162419</v>
      </c>
      <c r="B929" s="3" t="s">
        <v>8</v>
      </c>
      <c r="C929" s="3" t="s">
        <v>9</v>
      </c>
      <c r="D929" s="3">
        <v>1.3320212819590701E+17</v>
      </c>
      <c r="E929" s="4">
        <v>44964.463182870371</v>
      </c>
      <c r="F929" s="3" t="s">
        <v>10</v>
      </c>
      <c r="G929" s="3">
        <v>1</v>
      </c>
      <c r="H929" s="3" t="s">
        <v>15</v>
      </c>
      <c r="I929" s="4">
        <v>44964.463182870371</v>
      </c>
      <c r="J929" s="3" t="str">
        <f t="shared" si="91"/>
        <v>运行</v>
      </c>
      <c r="K929" s="3" t="str">
        <f t="shared" si="90"/>
        <v/>
      </c>
      <c r="L929" t="str">
        <f t="shared" si="87"/>
        <v>结束</v>
      </c>
      <c r="M929" s="5">
        <f t="shared" si="88"/>
        <v>0</v>
      </c>
      <c r="N929" s="3">
        <f t="shared" si="89"/>
        <v>6</v>
      </c>
    </row>
    <row r="930" spans="1:14">
      <c r="A930" s="3">
        <v>98163758</v>
      </c>
      <c r="B930" s="3" t="s">
        <v>8</v>
      </c>
      <c r="C930" s="3" t="s">
        <v>9</v>
      </c>
      <c r="D930" s="3">
        <v>1.33202134888632E+17</v>
      </c>
      <c r="E930" s="4">
        <v>44964.470925925925</v>
      </c>
      <c r="F930" s="3" t="s">
        <v>10</v>
      </c>
      <c r="G930" s="3">
        <v>1</v>
      </c>
      <c r="H930" s="3" t="s">
        <v>15</v>
      </c>
      <c r="I930" s="4">
        <v>44964.470925925925</v>
      </c>
      <c r="J930" s="3" t="str">
        <f t="shared" si="91"/>
        <v>运行</v>
      </c>
      <c r="K930" s="3" t="str">
        <f t="shared" si="90"/>
        <v/>
      </c>
      <c r="L930" t="str">
        <f t="shared" si="87"/>
        <v>结束</v>
      </c>
      <c r="M930" s="5">
        <f t="shared" si="88"/>
        <v>0</v>
      </c>
      <c r="N930" s="3">
        <f t="shared" si="89"/>
        <v>6</v>
      </c>
    </row>
    <row r="931" spans="1:14">
      <c r="A931" s="3">
        <v>98165276</v>
      </c>
      <c r="B931" s="3" t="s">
        <v>8</v>
      </c>
      <c r="C931" s="3" t="s">
        <v>9</v>
      </c>
      <c r="D931" s="3">
        <v>1.33202140844094E+17</v>
      </c>
      <c r="E931" s="4">
        <v>44964.477824074071</v>
      </c>
      <c r="F931" s="3" t="s">
        <v>10</v>
      </c>
      <c r="G931" s="3">
        <v>50010922003</v>
      </c>
      <c r="H931" s="3" t="s">
        <v>32</v>
      </c>
      <c r="I931" s="4">
        <v>44964.477824074071</v>
      </c>
      <c r="J931" s="3" t="str">
        <f t="shared" si="91"/>
        <v>报警</v>
      </c>
      <c r="K931" s="3" t="str">
        <f t="shared" si="90"/>
        <v>开始</v>
      </c>
      <c r="L931" t="str">
        <f t="shared" si="87"/>
        <v/>
      </c>
      <c r="M931" s="5">
        <f t="shared" si="88"/>
        <v>1.0666666750330478</v>
      </c>
      <c r="N931" s="3">
        <f t="shared" si="89"/>
        <v>6</v>
      </c>
    </row>
    <row r="932" spans="1:14">
      <c r="A932" s="3">
        <v>98165485</v>
      </c>
      <c r="B932" s="3" t="s">
        <v>8</v>
      </c>
      <c r="C932" s="3" t="s">
        <v>9</v>
      </c>
      <c r="D932" s="3">
        <v>1.3320214148097299E+17</v>
      </c>
      <c r="E932" s="4">
        <v>44964.478564814817</v>
      </c>
      <c r="F932" s="3" t="s">
        <v>10</v>
      </c>
      <c r="G932" s="3">
        <v>1</v>
      </c>
      <c r="H932" s="3" t="s">
        <v>15</v>
      </c>
      <c r="I932" s="4">
        <v>44964.478564814817</v>
      </c>
      <c r="J932" s="3" t="str">
        <f t="shared" si="91"/>
        <v>运行</v>
      </c>
      <c r="K932" s="3" t="str">
        <f t="shared" si="90"/>
        <v/>
      </c>
      <c r="L932" t="str">
        <f t="shared" si="87"/>
        <v>结束</v>
      </c>
      <c r="M932" s="5">
        <f t="shared" si="88"/>
        <v>0</v>
      </c>
      <c r="N932" s="3">
        <f t="shared" si="89"/>
        <v>6</v>
      </c>
    </row>
    <row r="933" spans="1:14">
      <c r="A933" s="3">
        <v>98166707</v>
      </c>
      <c r="B933" s="3" t="s">
        <v>8</v>
      </c>
      <c r="C933" s="3" t="s">
        <v>9</v>
      </c>
      <c r="D933" s="3">
        <v>1.3320214595940099E+17</v>
      </c>
      <c r="E933" s="4">
        <v>44964.483738425923</v>
      </c>
      <c r="F933" s="3" t="s">
        <v>10</v>
      </c>
      <c r="G933" s="3">
        <v>1</v>
      </c>
      <c r="H933" s="3" t="s">
        <v>15</v>
      </c>
      <c r="I933" s="4">
        <v>44964.483738425923</v>
      </c>
      <c r="J933" s="3" t="str">
        <f t="shared" si="91"/>
        <v>运行</v>
      </c>
      <c r="K933" s="3" t="str">
        <f t="shared" si="90"/>
        <v/>
      </c>
      <c r="L933" t="str">
        <f t="shared" si="87"/>
        <v>结束</v>
      </c>
      <c r="M933" s="5">
        <f t="shared" si="88"/>
        <v>0</v>
      </c>
      <c r="N933" s="3">
        <f t="shared" si="89"/>
        <v>6</v>
      </c>
    </row>
    <row r="934" spans="1:14">
      <c r="A934" s="3">
        <v>98168696</v>
      </c>
      <c r="B934" s="3" t="s">
        <v>8</v>
      </c>
      <c r="C934" s="3" t="s">
        <v>9</v>
      </c>
      <c r="D934" s="3">
        <v>1.33202152647048E+17</v>
      </c>
      <c r="E934" s="4">
        <v>44964.491481481484</v>
      </c>
      <c r="F934" s="3" t="s">
        <v>10</v>
      </c>
      <c r="G934" s="3">
        <v>1</v>
      </c>
      <c r="H934" s="3" t="s">
        <v>15</v>
      </c>
      <c r="I934" s="4">
        <v>44964.491481481484</v>
      </c>
      <c r="J934" s="3" t="str">
        <f t="shared" si="91"/>
        <v>运行</v>
      </c>
      <c r="K934" s="3" t="str">
        <f t="shared" si="90"/>
        <v/>
      </c>
      <c r="L934" t="str">
        <f t="shared" si="87"/>
        <v>结束</v>
      </c>
      <c r="M934" s="5">
        <f t="shared" si="88"/>
        <v>0</v>
      </c>
      <c r="N934" s="3">
        <f t="shared" si="89"/>
        <v>6</v>
      </c>
    </row>
    <row r="935" spans="1:14">
      <c r="A935" s="3">
        <v>98169960</v>
      </c>
      <c r="B935" s="3" t="s">
        <v>8</v>
      </c>
      <c r="C935" s="3" t="s">
        <v>9</v>
      </c>
      <c r="D935" s="3">
        <v>1.3320215757051699E+17</v>
      </c>
      <c r="E935" s="4">
        <v>44964.497187499997</v>
      </c>
      <c r="F935" s="3" t="s">
        <v>10</v>
      </c>
      <c r="G935" s="3">
        <v>1</v>
      </c>
      <c r="H935" s="3" t="s">
        <v>15</v>
      </c>
      <c r="I935" s="4">
        <v>44964.497187499997</v>
      </c>
      <c r="J935" s="3" t="str">
        <f t="shared" si="91"/>
        <v>运行</v>
      </c>
      <c r="K935" s="3" t="str">
        <f t="shared" si="90"/>
        <v/>
      </c>
      <c r="L935" t="str">
        <f t="shared" si="87"/>
        <v>结束</v>
      </c>
      <c r="M935" s="5">
        <f t="shared" si="88"/>
        <v>0</v>
      </c>
      <c r="N935" s="3">
        <f t="shared" si="89"/>
        <v>6</v>
      </c>
    </row>
    <row r="936" spans="1:14">
      <c r="A936" s="3">
        <v>98170451</v>
      </c>
      <c r="B936" s="3" t="s">
        <v>8</v>
      </c>
      <c r="C936" s="3" t="s">
        <v>9</v>
      </c>
      <c r="D936" s="3">
        <v>1.33202159751598E+17</v>
      </c>
      <c r="E936" s="4">
        <v>44964.499710648146</v>
      </c>
      <c r="F936" s="3" t="s">
        <v>10</v>
      </c>
      <c r="G936" s="3">
        <v>60070922002</v>
      </c>
      <c r="H936" s="3" t="s">
        <v>11</v>
      </c>
      <c r="I936" s="4">
        <v>44964.499710648146</v>
      </c>
      <c r="J936" s="3" t="str">
        <f t="shared" si="91"/>
        <v>报警</v>
      </c>
      <c r="K936" s="3" t="str">
        <f t="shared" si="90"/>
        <v>开始</v>
      </c>
      <c r="L936" t="str">
        <f t="shared" si="87"/>
        <v/>
      </c>
      <c r="M936" s="5">
        <f t="shared" si="88"/>
        <v>0.11666667298413813</v>
      </c>
      <c r="N936" s="3">
        <f t="shared" si="89"/>
        <v>6</v>
      </c>
    </row>
    <row r="937" spans="1:14">
      <c r="A937" s="3">
        <v>98170466</v>
      </c>
      <c r="B937" s="3" t="s">
        <v>8</v>
      </c>
      <c r="C937" s="3" t="s">
        <v>9</v>
      </c>
      <c r="D937" s="3">
        <v>1.33202159824224E+17</v>
      </c>
      <c r="E937" s="4">
        <v>44964.499791666669</v>
      </c>
      <c r="F937" s="3" t="s">
        <v>10</v>
      </c>
      <c r="G937" s="3">
        <v>1</v>
      </c>
      <c r="H937" s="3" t="s">
        <v>15</v>
      </c>
      <c r="I937" s="4">
        <v>44964.499791666669</v>
      </c>
      <c r="J937" s="3" t="str">
        <f t="shared" si="91"/>
        <v>运行</v>
      </c>
      <c r="K937" s="3" t="str">
        <f t="shared" si="90"/>
        <v/>
      </c>
      <c r="L937" t="str">
        <f t="shared" si="87"/>
        <v>结束</v>
      </c>
      <c r="M937" s="5">
        <f t="shared" si="88"/>
        <v>0</v>
      </c>
      <c r="N937" s="3">
        <f t="shared" si="89"/>
        <v>6</v>
      </c>
    </row>
    <row r="938" spans="1:14">
      <c r="A938" s="3">
        <v>98171951</v>
      </c>
      <c r="B938" s="3" t="s">
        <v>8</v>
      </c>
      <c r="C938" s="3" t="s">
        <v>9</v>
      </c>
      <c r="D938" s="3">
        <v>1.3320216651294701E+17</v>
      </c>
      <c r="E938" s="4">
        <v>44964.507534722223</v>
      </c>
      <c r="F938" s="3" t="s">
        <v>10</v>
      </c>
      <c r="G938" s="3">
        <v>1</v>
      </c>
      <c r="H938" s="3" t="s">
        <v>15</v>
      </c>
      <c r="I938" s="4">
        <v>44964.507534722223</v>
      </c>
      <c r="J938" s="3" t="str">
        <f t="shared" si="91"/>
        <v>运行</v>
      </c>
      <c r="K938" s="3" t="str">
        <f t="shared" si="90"/>
        <v/>
      </c>
      <c r="L938" t="str">
        <f t="shared" si="87"/>
        <v>结束</v>
      </c>
      <c r="M938" s="5">
        <f t="shared" si="88"/>
        <v>0</v>
      </c>
      <c r="N938" s="3">
        <f t="shared" si="89"/>
        <v>6</v>
      </c>
    </row>
    <row r="939" spans="1:14">
      <c r="A939" s="3">
        <v>98173953</v>
      </c>
      <c r="B939" s="3" t="s">
        <v>8</v>
      </c>
      <c r="C939" s="3" t="s">
        <v>9</v>
      </c>
      <c r="D939" s="3">
        <v>1.3320217319143699E+17</v>
      </c>
      <c r="E939" s="4">
        <v>44964.515266203707</v>
      </c>
      <c r="F939" s="3" t="s">
        <v>10</v>
      </c>
      <c r="G939" s="3">
        <v>1</v>
      </c>
      <c r="H939" s="3" t="s">
        <v>15</v>
      </c>
      <c r="I939" s="4">
        <v>44964.515266203707</v>
      </c>
      <c r="J939" s="3" t="str">
        <f t="shared" si="91"/>
        <v>运行</v>
      </c>
      <c r="K939" s="3" t="str">
        <f t="shared" si="90"/>
        <v/>
      </c>
      <c r="L939" t="str">
        <f t="shared" si="87"/>
        <v>结束</v>
      </c>
      <c r="M939" s="5">
        <f t="shared" si="88"/>
        <v>0</v>
      </c>
      <c r="N939" s="3">
        <f t="shared" si="89"/>
        <v>6</v>
      </c>
    </row>
    <row r="940" spans="1:14">
      <c r="A940" s="3">
        <v>98174294</v>
      </c>
      <c r="B940" s="3" t="s">
        <v>8</v>
      </c>
      <c r="C940" s="3" t="s">
        <v>9</v>
      </c>
      <c r="D940" s="3">
        <v>1.3320217490947299E+17</v>
      </c>
      <c r="E940" s="4">
        <v>44964.517245370371</v>
      </c>
      <c r="F940" s="3" t="s">
        <v>10</v>
      </c>
      <c r="G940" s="3">
        <v>60030922003</v>
      </c>
      <c r="H940" s="3" t="s">
        <v>26</v>
      </c>
      <c r="I940" s="4">
        <v>44964.517245370371</v>
      </c>
      <c r="J940" s="3" t="str">
        <f t="shared" si="91"/>
        <v>提醒</v>
      </c>
      <c r="K940" s="3" t="str">
        <f t="shared" si="90"/>
        <v>开始</v>
      </c>
      <c r="L940" t="str">
        <f t="shared" si="87"/>
        <v/>
      </c>
      <c r="M940" s="5">
        <f t="shared" si="88"/>
        <v>6.666666129603982E-2</v>
      </c>
      <c r="N940" s="3">
        <f t="shared" si="89"/>
        <v>6</v>
      </c>
    </row>
    <row r="941" spans="1:14">
      <c r="A941" s="3">
        <v>98174306</v>
      </c>
      <c r="B941" s="3" t="s">
        <v>8</v>
      </c>
      <c r="C941" s="3" t="s">
        <v>9</v>
      </c>
      <c r="D941" s="3">
        <v>1.3320217494414701E+17</v>
      </c>
      <c r="E941" s="4">
        <v>44964.517291666663</v>
      </c>
      <c r="F941" s="3" t="s">
        <v>10</v>
      </c>
      <c r="G941" s="3">
        <v>1</v>
      </c>
      <c r="H941" s="3" t="s">
        <v>15</v>
      </c>
      <c r="I941" s="4">
        <v>44964.517291666663</v>
      </c>
      <c r="J941" s="3" t="str">
        <f t="shared" si="91"/>
        <v>运行</v>
      </c>
      <c r="K941" s="3" t="str">
        <f t="shared" si="90"/>
        <v/>
      </c>
      <c r="L941" t="str">
        <f t="shared" si="87"/>
        <v>结束</v>
      </c>
      <c r="M941" s="5">
        <f t="shared" si="88"/>
        <v>0</v>
      </c>
      <c r="N941" s="3">
        <f t="shared" si="89"/>
        <v>6</v>
      </c>
    </row>
    <row r="942" spans="1:14">
      <c r="A942" s="3">
        <v>98175359</v>
      </c>
      <c r="B942" s="3" t="s">
        <v>8</v>
      </c>
      <c r="C942" s="3" t="s">
        <v>9</v>
      </c>
      <c r="D942" s="3">
        <v>1.3320217963368701E+17</v>
      </c>
      <c r="E942" s="4">
        <v>44964.522719907407</v>
      </c>
      <c r="F942" s="3" t="s">
        <v>10</v>
      </c>
      <c r="G942" s="3">
        <v>80010922001</v>
      </c>
      <c r="H942" s="3" t="s">
        <v>20</v>
      </c>
      <c r="I942" s="4">
        <v>44964.522719907407</v>
      </c>
      <c r="J942" s="3" t="str">
        <f t="shared" si="91"/>
        <v>报警</v>
      </c>
      <c r="K942" s="3" t="str">
        <f t="shared" si="90"/>
        <v>开始</v>
      </c>
      <c r="L942" t="str">
        <f t="shared" si="87"/>
        <v/>
      </c>
      <c r="M942" s="5">
        <f t="shared" si="88"/>
        <v>0.66666666534729302</v>
      </c>
      <c r="N942" s="3">
        <f t="shared" si="89"/>
        <v>6</v>
      </c>
    </row>
    <row r="943" spans="1:14">
      <c r="A943" s="3">
        <v>98175437</v>
      </c>
      <c r="B943" s="3" t="s">
        <v>8</v>
      </c>
      <c r="C943" s="3" t="s">
        <v>9</v>
      </c>
      <c r="D943" s="3">
        <v>1.3320218003707101E+17</v>
      </c>
      <c r="E943" s="4">
        <v>44964.523182870369</v>
      </c>
      <c r="F943" s="3" t="s">
        <v>10</v>
      </c>
      <c r="G943" s="3">
        <v>1</v>
      </c>
      <c r="H943" s="3" t="s">
        <v>15</v>
      </c>
      <c r="I943" s="4">
        <v>44964.523182870369</v>
      </c>
      <c r="J943" s="3" t="str">
        <f t="shared" si="91"/>
        <v>运行</v>
      </c>
      <c r="K943" s="3" t="str">
        <f t="shared" si="90"/>
        <v/>
      </c>
      <c r="L943" t="str">
        <f t="shared" si="87"/>
        <v>结束</v>
      </c>
      <c r="M943" s="5">
        <f t="shared" si="88"/>
        <v>0</v>
      </c>
      <c r="N943" s="3">
        <f t="shared" si="89"/>
        <v>6</v>
      </c>
    </row>
    <row r="944" spans="1:14">
      <c r="A944" s="3">
        <v>98176953</v>
      </c>
      <c r="B944" s="3" t="s">
        <v>8</v>
      </c>
      <c r="C944" s="3" t="s">
        <v>9</v>
      </c>
      <c r="D944" s="3">
        <v>1.33202186720792E+17</v>
      </c>
      <c r="E944" s="4">
        <v>44964.530925925923</v>
      </c>
      <c r="F944" s="3" t="s">
        <v>10</v>
      </c>
      <c r="G944" s="3">
        <v>1</v>
      </c>
      <c r="H944" s="3" t="s">
        <v>15</v>
      </c>
      <c r="I944" s="4">
        <v>44964.530925925923</v>
      </c>
      <c r="J944" s="3" t="str">
        <f t="shared" si="91"/>
        <v>运行</v>
      </c>
      <c r="K944" s="3" t="str">
        <f t="shared" si="90"/>
        <v/>
      </c>
      <c r="L944" t="str">
        <f t="shared" ref="L944:L1007" si="92">IF(J944="运行","结束","")</f>
        <v>结束</v>
      </c>
      <c r="M944" s="5">
        <f t="shared" ref="M944:M1007" si="93">IF(K944="开始",((IF(L945="结束",INDEX(I945,,),0)-IF(K944="开始",INDEX(I944,,),0)))*24*60,0)</f>
        <v>0</v>
      </c>
      <c r="N944" s="3">
        <f t="shared" ref="N944:N1007" si="94">WEEKNUM(I944)</f>
        <v>6</v>
      </c>
    </row>
    <row r="945" spans="1:14">
      <c r="A945" s="3">
        <v>98177623</v>
      </c>
      <c r="B945" s="3" t="s">
        <v>8</v>
      </c>
      <c r="C945" s="3" t="s">
        <v>16</v>
      </c>
      <c r="D945" s="3">
        <v>1.3320218994398499E+17</v>
      </c>
      <c r="E945" s="4">
        <v>44964.53465277778</v>
      </c>
      <c r="F945" s="3" t="s">
        <v>10</v>
      </c>
      <c r="G945" s="3">
        <v>60070922002</v>
      </c>
      <c r="H945" s="3" t="s">
        <v>11</v>
      </c>
      <c r="I945" s="4">
        <v>44964.53465277778</v>
      </c>
      <c r="J945" s="3" t="str">
        <f t="shared" si="91"/>
        <v>报警</v>
      </c>
      <c r="K945" s="3" t="str">
        <f t="shared" si="90"/>
        <v>开始</v>
      </c>
      <c r="L945" t="str">
        <f t="shared" si="92"/>
        <v/>
      </c>
      <c r="M945" s="5">
        <f t="shared" si="93"/>
        <v>5.7499999925494194</v>
      </c>
      <c r="N945" s="3">
        <f t="shared" si="94"/>
        <v>6</v>
      </c>
    </row>
    <row r="946" spans="1:14">
      <c r="A946" s="3">
        <v>98178259</v>
      </c>
      <c r="B946" s="3" t="s">
        <v>8</v>
      </c>
      <c r="C946" s="3" t="s">
        <v>9</v>
      </c>
      <c r="D946" s="3">
        <v>1.33202193394592E+17</v>
      </c>
      <c r="E946" s="4">
        <v>44964.538645833331</v>
      </c>
      <c r="F946" s="3" t="s">
        <v>10</v>
      </c>
      <c r="G946" s="3">
        <v>1</v>
      </c>
      <c r="H946" s="3" t="s">
        <v>15</v>
      </c>
      <c r="I946" s="4">
        <v>44964.538645833331</v>
      </c>
      <c r="J946" s="3" t="str">
        <f t="shared" si="91"/>
        <v>运行</v>
      </c>
      <c r="K946" s="3" t="str">
        <f t="shared" si="90"/>
        <v/>
      </c>
      <c r="L946" t="str">
        <f t="shared" si="92"/>
        <v>结束</v>
      </c>
      <c r="M946" s="5">
        <f t="shared" si="93"/>
        <v>0</v>
      </c>
      <c r="N946" s="3">
        <f t="shared" si="94"/>
        <v>6</v>
      </c>
    </row>
    <row r="947" spans="1:14">
      <c r="A947" s="3">
        <v>98179672</v>
      </c>
      <c r="B947" s="3" t="s">
        <v>8</v>
      </c>
      <c r="C947" s="3" t="s">
        <v>16</v>
      </c>
      <c r="D947" s="3">
        <v>1.33202199346204E+17</v>
      </c>
      <c r="E947" s="4">
        <v>44964.545532407406</v>
      </c>
      <c r="F947" s="3" t="s">
        <v>10</v>
      </c>
      <c r="G947" s="3">
        <v>1</v>
      </c>
      <c r="H947" s="3" t="s">
        <v>15</v>
      </c>
      <c r="I947" s="4">
        <v>44964.545532407406</v>
      </c>
      <c r="J947" s="3" t="str">
        <f t="shared" si="91"/>
        <v>运行</v>
      </c>
      <c r="K947" s="3" t="str">
        <f t="shared" si="90"/>
        <v/>
      </c>
      <c r="L947" t="str">
        <f t="shared" si="92"/>
        <v>结束</v>
      </c>
      <c r="M947" s="5">
        <f t="shared" si="93"/>
        <v>0</v>
      </c>
      <c r="N947" s="3">
        <f t="shared" si="94"/>
        <v>6</v>
      </c>
    </row>
    <row r="948" spans="1:14">
      <c r="A948" s="3">
        <v>98179842</v>
      </c>
      <c r="B948" s="3" t="s">
        <v>8</v>
      </c>
      <c r="C948" s="3" t="s">
        <v>9</v>
      </c>
      <c r="D948" s="3">
        <v>1.33202200075966E+17</v>
      </c>
      <c r="E948" s="4">
        <v>44964.546377314815</v>
      </c>
      <c r="F948" s="3" t="s">
        <v>10</v>
      </c>
      <c r="G948" s="3">
        <v>1</v>
      </c>
      <c r="H948" s="3" t="s">
        <v>15</v>
      </c>
      <c r="I948" s="4">
        <v>44964.546377314815</v>
      </c>
      <c r="J948" s="3" t="str">
        <f t="shared" si="91"/>
        <v>运行</v>
      </c>
      <c r="K948" s="3" t="str">
        <f t="shared" si="90"/>
        <v/>
      </c>
      <c r="L948" t="str">
        <f t="shared" si="92"/>
        <v>结束</v>
      </c>
      <c r="M948" s="5">
        <f t="shared" si="93"/>
        <v>0</v>
      </c>
      <c r="N948" s="3">
        <f t="shared" si="94"/>
        <v>6</v>
      </c>
    </row>
    <row r="949" spans="1:14">
      <c r="A949" s="3">
        <v>98181379</v>
      </c>
      <c r="B949" s="3" t="s">
        <v>8</v>
      </c>
      <c r="C949" s="3" t="s">
        <v>9</v>
      </c>
      <c r="D949" s="3">
        <v>1.33202206763178E+17</v>
      </c>
      <c r="E949" s="4">
        <v>44964.554120370369</v>
      </c>
      <c r="F949" s="3" t="s">
        <v>10</v>
      </c>
      <c r="G949" s="3">
        <v>1</v>
      </c>
      <c r="H949" s="3" t="s">
        <v>15</v>
      </c>
      <c r="I949" s="4">
        <v>44964.554120370369</v>
      </c>
      <c r="J949" s="3" t="str">
        <f t="shared" ref="J949:J989" si="95">RIGHT(H949,2)</f>
        <v>运行</v>
      </c>
      <c r="K949" s="3" t="str">
        <f t="shared" si="90"/>
        <v/>
      </c>
      <c r="L949" t="str">
        <f t="shared" si="92"/>
        <v>结束</v>
      </c>
      <c r="M949" s="5">
        <f t="shared" si="93"/>
        <v>0</v>
      </c>
      <c r="N949" s="3">
        <f t="shared" si="94"/>
        <v>6</v>
      </c>
    </row>
    <row r="950" spans="1:14">
      <c r="A950" s="3">
        <v>98181643</v>
      </c>
      <c r="B950" s="3" t="s">
        <v>8</v>
      </c>
      <c r="C950" s="3" t="s">
        <v>16</v>
      </c>
      <c r="D950" s="3">
        <v>1.3320220796360899E+17</v>
      </c>
      <c r="E950" s="4">
        <v>44964.555509259262</v>
      </c>
      <c r="F950" s="3" t="s">
        <v>10</v>
      </c>
      <c r="G950" s="3">
        <v>60070922002</v>
      </c>
      <c r="H950" s="3" t="s">
        <v>11</v>
      </c>
      <c r="I950" s="4">
        <v>44964.555509259262</v>
      </c>
      <c r="J950" s="3" t="str">
        <f t="shared" si="95"/>
        <v>报警</v>
      </c>
      <c r="K950" s="3" t="str">
        <f t="shared" si="90"/>
        <v>开始</v>
      </c>
      <c r="L950" t="str">
        <f t="shared" si="92"/>
        <v/>
      </c>
      <c r="M950" s="5">
        <f t="shared" si="93"/>
        <v>0.9499999915715307</v>
      </c>
      <c r="N950" s="3">
        <f t="shared" si="94"/>
        <v>6</v>
      </c>
    </row>
    <row r="951" spans="1:14">
      <c r="A951" s="3">
        <v>98181768</v>
      </c>
      <c r="B951" s="3" t="s">
        <v>8</v>
      </c>
      <c r="C951" s="3" t="s">
        <v>9</v>
      </c>
      <c r="D951" s="3">
        <v>1.33202208538238E+17</v>
      </c>
      <c r="E951" s="4">
        <v>44964.556168981479</v>
      </c>
      <c r="F951" s="3" t="s">
        <v>10</v>
      </c>
      <c r="G951" s="3">
        <v>1</v>
      </c>
      <c r="H951" s="3" t="s">
        <v>15</v>
      </c>
      <c r="I951" s="4">
        <v>44964.556168981479</v>
      </c>
      <c r="J951" s="3" t="str">
        <f t="shared" si="95"/>
        <v>运行</v>
      </c>
      <c r="K951" s="3" t="str">
        <f t="shared" si="90"/>
        <v/>
      </c>
      <c r="L951" t="str">
        <f t="shared" si="92"/>
        <v>结束</v>
      </c>
      <c r="M951" s="5">
        <f t="shared" si="93"/>
        <v>0</v>
      </c>
      <c r="N951" s="3">
        <f t="shared" si="94"/>
        <v>6</v>
      </c>
    </row>
    <row r="952" spans="1:14">
      <c r="A952" s="3">
        <v>98181798</v>
      </c>
      <c r="B952" s="3" t="s">
        <v>8</v>
      </c>
      <c r="C952" s="3" t="s">
        <v>9</v>
      </c>
      <c r="D952" s="3">
        <v>1.3320220867336701E+17</v>
      </c>
      <c r="E952" s="4">
        <v>44964.556331018517</v>
      </c>
      <c r="F952" s="3" t="s">
        <v>10</v>
      </c>
      <c r="G952" s="3">
        <v>60070922002</v>
      </c>
      <c r="H952" s="3" t="s">
        <v>11</v>
      </c>
      <c r="I952" s="4">
        <v>44964.556331018517</v>
      </c>
      <c r="J952" s="3" t="str">
        <f t="shared" si="95"/>
        <v>报警</v>
      </c>
      <c r="K952" s="3" t="str">
        <f t="shared" si="90"/>
        <v>开始</v>
      </c>
      <c r="L952" t="str">
        <f t="shared" si="92"/>
        <v/>
      </c>
      <c r="M952" s="5">
        <f t="shared" si="93"/>
        <v>0.16666666371747851</v>
      </c>
      <c r="N952" s="3">
        <f t="shared" si="94"/>
        <v>6</v>
      </c>
    </row>
    <row r="953" spans="1:14">
      <c r="A953" s="3">
        <v>98181820</v>
      </c>
      <c r="B953" s="3" t="s">
        <v>8</v>
      </c>
      <c r="C953" s="3" t="s">
        <v>9</v>
      </c>
      <c r="D953" s="3">
        <v>1.33202208776332E+17</v>
      </c>
      <c r="E953" s="4">
        <v>44964.556446759256</v>
      </c>
      <c r="F953" s="3" t="s">
        <v>10</v>
      </c>
      <c r="G953" s="3">
        <v>1</v>
      </c>
      <c r="H953" s="3" t="s">
        <v>15</v>
      </c>
      <c r="I953" s="4">
        <v>44964.556446759256</v>
      </c>
      <c r="J953" s="3" t="str">
        <f t="shared" si="95"/>
        <v>运行</v>
      </c>
      <c r="K953" s="3" t="str">
        <f t="shared" si="90"/>
        <v/>
      </c>
      <c r="L953" t="str">
        <f t="shared" si="92"/>
        <v>结束</v>
      </c>
      <c r="M953" s="5">
        <f t="shared" si="93"/>
        <v>0</v>
      </c>
      <c r="N953" s="3">
        <f t="shared" si="94"/>
        <v>6</v>
      </c>
    </row>
    <row r="954" spans="1:14">
      <c r="A954" s="3">
        <v>98181843</v>
      </c>
      <c r="B954" s="3" t="s">
        <v>8</v>
      </c>
      <c r="C954" s="3" t="s">
        <v>9</v>
      </c>
      <c r="D954" s="3">
        <v>1.3320220894635699E+17</v>
      </c>
      <c r="E954" s="4">
        <v>44964.556643518517</v>
      </c>
      <c r="F954" s="3" t="s">
        <v>10</v>
      </c>
      <c r="G954" s="3">
        <v>60070922002</v>
      </c>
      <c r="H954" s="3" t="s">
        <v>11</v>
      </c>
      <c r="I954" s="4">
        <v>44964.556643518517</v>
      </c>
      <c r="J954" s="3" t="str">
        <f t="shared" si="95"/>
        <v>报警</v>
      </c>
      <c r="K954" s="3" t="str">
        <f t="shared" si="90"/>
        <v>开始</v>
      </c>
      <c r="L954" t="str">
        <f t="shared" si="92"/>
        <v/>
      </c>
      <c r="M954" s="5">
        <f t="shared" si="93"/>
        <v>0.16666666371747851</v>
      </c>
      <c r="N954" s="3">
        <f t="shared" si="94"/>
        <v>6</v>
      </c>
    </row>
    <row r="955" spans="1:14">
      <c r="A955" s="3">
        <v>98181859</v>
      </c>
      <c r="B955" s="3" t="s">
        <v>8</v>
      </c>
      <c r="C955" s="3" t="s">
        <v>9</v>
      </c>
      <c r="D955" s="3">
        <v>1.33202209047876E+17</v>
      </c>
      <c r="E955" s="4">
        <v>44964.556759259256</v>
      </c>
      <c r="F955" s="3" t="s">
        <v>10</v>
      </c>
      <c r="G955" s="3">
        <v>1</v>
      </c>
      <c r="H955" s="3" t="s">
        <v>15</v>
      </c>
      <c r="I955" s="4">
        <v>44964.556759259256</v>
      </c>
      <c r="J955" s="3" t="str">
        <f t="shared" si="95"/>
        <v>运行</v>
      </c>
      <c r="K955" s="3" t="str">
        <f t="shared" si="90"/>
        <v/>
      </c>
      <c r="L955" t="str">
        <f t="shared" si="92"/>
        <v>结束</v>
      </c>
      <c r="M955" s="5">
        <f t="shared" si="93"/>
        <v>0</v>
      </c>
      <c r="N955" s="3">
        <f t="shared" si="94"/>
        <v>6</v>
      </c>
    </row>
    <row r="956" spans="1:14">
      <c r="A956" s="3">
        <v>98181867</v>
      </c>
      <c r="B956" s="3" t="s">
        <v>8</v>
      </c>
      <c r="C956" s="3" t="s">
        <v>16</v>
      </c>
      <c r="D956" s="3">
        <v>1.33202209069744E+17</v>
      </c>
      <c r="E956" s="4">
        <v>44964.55678240741</v>
      </c>
      <c r="F956" s="3" t="s">
        <v>10</v>
      </c>
      <c r="G956" s="3">
        <v>1</v>
      </c>
      <c r="H956" s="3" t="s">
        <v>15</v>
      </c>
      <c r="I956" s="4">
        <v>44964.55678240741</v>
      </c>
      <c r="J956" s="3" t="str">
        <f t="shared" si="95"/>
        <v>运行</v>
      </c>
      <c r="K956" s="3" t="str">
        <f t="shared" si="90"/>
        <v/>
      </c>
      <c r="L956" t="str">
        <f t="shared" si="92"/>
        <v>结束</v>
      </c>
      <c r="M956" s="5">
        <f t="shared" si="93"/>
        <v>0</v>
      </c>
      <c r="N956" s="3">
        <f t="shared" si="94"/>
        <v>6</v>
      </c>
    </row>
    <row r="957" spans="1:14">
      <c r="A957" s="3">
        <v>98181879</v>
      </c>
      <c r="B957" s="3" t="s">
        <v>8</v>
      </c>
      <c r="C957" s="3" t="s">
        <v>16</v>
      </c>
      <c r="D957" s="3">
        <v>1.3320220914192099E+17</v>
      </c>
      <c r="E957" s="4">
        <v>44964.556875000002</v>
      </c>
      <c r="F957" s="3" t="s">
        <v>10</v>
      </c>
      <c r="G957" s="3">
        <v>60070922002</v>
      </c>
      <c r="H957" s="3" t="s">
        <v>11</v>
      </c>
      <c r="I957" s="4">
        <v>44964.556875000002</v>
      </c>
      <c r="J957" s="3" t="str">
        <f t="shared" si="95"/>
        <v>报警</v>
      </c>
      <c r="K957" s="3" t="str">
        <f t="shared" ref="K957:K1020" si="96">IF(AND(J956="运行",J957&lt;&gt;"运行"),"开始","")</f>
        <v>开始</v>
      </c>
      <c r="L957" t="str">
        <f t="shared" si="92"/>
        <v/>
      </c>
      <c r="M957" s="5">
        <f t="shared" si="93"/>
        <v>0.1333333330694586</v>
      </c>
      <c r="N957" s="3">
        <f t="shared" si="94"/>
        <v>6</v>
      </c>
    </row>
    <row r="958" spans="1:14">
      <c r="A958" s="3">
        <v>98181896</v>
      </c>
      <c r="B958" s="3" t="s">
        <v>8</v>
      </c>
      <c r="C958" s="3" t="s">
        <v>16</v>
      </c>
      <c r="D958" s="3">
        <v>1.3320220922497901E+17</v>
      </c>
      <c r="E958" s="4">
        <v>44964.556967592594</v>
      </c>
      <c r="F958" s="3" t="s">
        <v>10</v>
      </c>
      <c r="G958" s="3">
        <v>1</v>
      </c>
      <c r="H958" s="3" t="s">
        <v>15</v>
      </c>
      <c r="I958" s="4">
        <v>44964.556967592594</v>
      </c>
      <c r="J958" s="3" t="str">
        <f t="shared" si="95"/>
        <v>运行</v>
      </c>
      <c r="K958" s="3" t="str">
        <f t="shared" si="96"/>
        <v/>
      </c>
      <c r="L958" t="str">
        <f t="shared" si="92"/>
        <v>结束</v>
      </c>
      <c r="M958" s="5">
        <f t="shared" si="93"/>
        <v>0</v>
      </c>
      <c r="N958" s="3">
        <f t="shared" si="94"/>
        <v>6</v>
      </c>
    </row>
    <row r="959" spans="1:14">
      <c r="A959" s="3">
        <v>98181904</v>
      </c>
      <c r="B959" s="3" t="s">
        <v>8</v>
      </c>
      <c r="C959" s="3" t="s">
        <v>16</v>
      </c>
      <c r="D959" s="3">
        <v>1.3320220927123501E+17</v>
      </c>
      <c r="E959" s="4">
        <v>44964.557025462964</v>
      </c>
      <c r="F959" s="3" t="s">
        <v>10</v>
      </c>
      <c r="G959" s="3">
        <v>60070922002</v>
      </c>
      <c r="H959" s="3" t="s">
        <v>11</v>
      </c>
      <c r="I959" s="4">
        <v>44964.557025462964</v>
      </c>
      <c r="J959" s="3" t="str">
        <f t="shared" si="95"/>
        <v>报警</v>
      </c>
      <c r="K959" s="3" t="str">
        <f t="shared" si="96"/>
        <v>开始</v>
      </c>
      <c r="L959" t="str">
        <f t="shared" si="92"/>
        <v/>
      </c>
      <c r="M959" s="5">
        <f t="shared" si="93"/>
        <v>0</v>
      </c>
      <c r="N959" s="3">
        <f t="shared" si="94"/>
        <v>6</v>
      </c>
    </row>
    <row r="960" spans="1:14">
      <c r="A960" s="3">
        <v>98181906</v>
      </c>
      <c r="B960" s="3" t="s">
        <v>8</v>
      </c>
      <c r="C960" s="3" t="s">
        <v>9</v>
      </c>
      <c r="D960" s="3">
        <v>1.33202209274032E+17</v>
      </c>
      <c r="E960" s="4">
        <v>44964.557025462964</v>
      </c>
      <c r="F960" s="3" t="s">
        <v>10</v>
      </c>
      <c r="G960" s="3">
        <v>1</v>
      </c>
      <c r="H960" s="3" t="s">
        <v>15</v>
      </c>
      <c r="I960" s="4">
        <v>44964.557025462964</v>
      </c>
      <c r="J960" s="3" t="str">
        <f t="shared" si="95"/>
        <v>运行</v>
      </c>
      <c r="K960" s="3" t="str">
        <f t="shared" si="96"/>
        <v/>
      </c>
      <c r="L960" t="str">
        <f t="shared" si="92"/>
        <v>结束</v>
      </c>
      <c r="M960" s="5">
        <f t="shared" si="93"/>
        <v>0</v>
      </c>
      <c r="N960" s="3">
        <f t="shared" si="94"/>
        <v>6</v>
      </c>
    </row>
    <row r="961" spans="1:14">
      <c r="A961" s="3">
        <v>98181919</v>
      </c>
      <c r="B961" s="3" t="s">
        <v>8</v>
      </c>
      <c r="C961" s="3" t="s">
        <v>9</v>
      </c>
      <c r="D961" s="3">
        <v>1.3320220935912499E+17</v>
      </c>
      <c r="E961" s="4">
        <v>44964.557118055556</v>
      </c>
      <c r="F961" s="3" t="s">
        <v>10</v>
      </c>
      <c r="G961" s="3">
        <v>60070922002</v>
      </c>
      <c r="H961" s="3" t="s">
        <v>11</v>
      </c>
      <c r="I961" s="4">
        <v>44964.557118055556</v>
      </c>
      <c r="J961" s="3" t="str">
        <f t="shared" si="95"/>
        <v>报警</v>
      </c>
      <c r="K961" s="3" t="str">
        <f t="shared" si="96"/>
        <v>开始</v>
      </c>
      <c r="L961" t="str">
        <f t="shared" si="92"/>
        <v/>
      </c>
      <c r="M961" s="5">
        <f t="shared" si="93"/>
        <v>8.3333331858739257E-2</v>
      </c>
      <c r="N961" s="3">
        <f t="shared" si="94"/>
        <v>6</v>
      </c>
    </row>
    <row r="962" spans="1:14">
      <c r="A962" s="3">
        <v>98181926</v>
      </c>
      <c r="B962" s="3" t="s">
        <v>8</v>
      </c>
      <c r="C962" s="3" t="s">
        <v>16</v>
      </c>
      <c r="D962" s="3">
        <v>1.3320220940021101E+17</v>
      </c>
      <c r="E962" s="4">
        <v>44964.557175925926</v>
      </c>
      <c r="F962" s="3" t="s">
        <v>10</v>
      </c>
      <c r="G962" s="3">
        <v>1</v>
      </c>
      <c r="H962" s="3" t="s">
        <v>15</v>
      </c>
      <c r="I962" s="4">
        <v>44964.557175925926</v>
      </c>
      <c r="J962" s="3" t="str">
        <f t="shared" si="95"/>
        <v>运行</v>
      </c>
      <c r="K962" s="3" t="str">
        <f t="shared" si="96"/>
        <v/>
      </c>
      <c r="L962" t="str">
        <f t="shared" si="92"/>
        <v>结束</v>
      </c>
      <c r="M962" s="5">
        <f t="shared" si="93"/>
        <v>0</v>
      </c>
      <c r="N962" s="3">
        <f t="shared" si="94"/>
        <v>6</v>
      </c>
    </row>
    <row r="963" spans="1:14">
      <c r="A963" s="3">
        <v>98181949</v>
      </c>
      <c r="B963" s="3" t="s">
        <v>8</v>
      </c>
      <c r="C963" s="3" t="s">
        <v>9</v>
      </c>
      <c r="D963" s="3">
        <v>1.3320220949324701E+17</v>
      </c>
      <c r="E963" s="4">
        <v>44964.557280092595</v>
      </c>
      <c r="F963" s="3" t="s">
        <v>10</v>
      </c>
      <c r="G963" s="3">
        <v>1</v>
      </c>
      <c r="H963" s="3" t="s">
        <v>15</v>
      </c>
      <c r="I963" s="4">
        <v>44964.557280092595</v>
      </c>
      <c r="J963" s="3" t="str">
        <f t="shared" si="95"/>
        <v>运行</v>
      </c>
      <c r="K963" s="3" t="str">
        <f t="shared" si="96"/>
        <v/>
      </c>
      <c r="L963" t="str">
        <f t="shared" si="92"/>
        <v>结束</v>
      </c>
      <c r="M963" s="5">
        <f t="shared" si="93"/>
        <v>0</v>
      </c>
      <c r="N963" s="3">
        <f t="shared" si="94"/>
        <v>6</v>
      </c>
    </row>
    <row r="964" spans="1:14">
      <c r="A964" s="3">
        <v>98181960</v>
      </c>
      <c r="B964" s="3" t="s">
        <v>8</v>
      </c>
      <c r="C964" s="3" t="s">
        <v>9</v>
      </c>
      <c r="D964" s="3">
        <v>1.3320220957926701E+17</v>
      </c>
      <c r="E964" s="4">
        <v>44964.557372685187</v>
      </c>
      <c r="F964" s="3" t="s">
        <v>10</v>
      </c>
      <c r="G964" s="3">
        <v>60070922002</v>
      </c>
      <c r="H964" s="3" t="s">
        <v>11</v>
      </c>
      <c r="I964" s="4">
        <v>44964.557372685187</v>
      </c>
      <c r="J964" s="3" t="str">
        <f t="shared" si="95"/>
        <v>报警</v>
      </c>
      <c r="K964" s="3" t="str">
        <f t="shared" si="96"/>
        <v>开始</v>
      </c>
      <c r="L964" t="str">
        <f t="shared" si="92"/>
        <v/>
      </c>
      <c r="M964" s="5">
        <f t="shared" si="93"/>
        <v>0.48333333106711507</v>
      </c>
      <c r="N964" s="3">
        <f t="shared" si="94"/>
        <v>6</v>
      </c>
    </row>
    <row r="965" spans="1:14">
      <c r="A965" s="3">
        <v>98182020</v>
      </c>
      <c r="B965" s="3" t="s">
        <v>8</v>
      </c>
      <c r="C965" s="3" t="s">
        <v>9</v>
      </c>
      <c r="D965" s="3">
        <v>1.3320220986843501E+17</v>
      </c>
      <c r="E965" s="4">
        <v>44964.557708333334</v>
      </c>
      <c r="F965" s="3" t="s">
        <v>10</v>
      </c>
      <c r="G965" s="3">
        <v>1</v>
      </c>
      <c r="H965" s="3" t="s">
        <v>15</v>
      </c>
      <c r="I965" s="4">
        <v>44964.557708333334</v>
      </c>
      <c r="J965" s="3" t="str">
        <f t="shared" si="95"/>
        <v>运行</v>
      </c>
      <c r="K965" s="3" t="str">
        <f t="shared" si="96"/>
        <v/>
      </c>
      <c r="L965" t="str">
        <f t="shared" si="92"/>
        <v>结束</v>
      </c>
      <c r="M965" s="5">
        <f t="shared" si="93"/>
        <v>0</v>
      </c>
      <c r="N965" s="3">
        <f t="shared" si="94"/>
        <v>6</v>
      </c>
    </row>
    <row r="966" spans="1:14">
      <c r="A966" s="3">
        <v>98182328</v>
      </c>
      <c r="B966" s="3" t="s">
        <v>8</v>
      </c>
      <c r="C966" s="3" t="s">
        <v>16</v>
      </c>
      <c r="D966" s="3">
        <v>1.3320221144638301E+17</v>
      </c>
      <c r="E966" s="4">
        <v>44964.559537037036</v>
      </c>
      <c r="F966" s="3" t="s">
        <v>10</v>
      </c>
      <c r="G966" s="3">
        <v>1</v>
      </c>
      <c r="H966" s="3" t="s">
        <v>15</v>
      </c>
      <c r="I966" s="4">
        <v>44964.559537037036</v>
      </c>
      <c r="J966" s="3" t="str">
        <f t="shared" si="95"/>
        <v>运行</v>
      </c>
      <c r="K966" s="3" t="str">
        <f t="shared" si="96"/>
        <v/>
      </c>
      <c r="L966" t="str">
        <f t="shared" si="92"/>
        <v>结束</v>
      </c>
      <c r="M966" s="5">
        <f t="shared" si="93"/>
        <v>0</v>
      </c>
      <c r="N966" s="3">
        <f t="shared" si="94"/>
        <v>6</v>
      </c>
    </row>
    <row r="967" spans="1:14">
      <c r="A967" s="3">
        <v>98183285</v>
      </c>
      <c r="B967" s="3" t="s">
        <v>8</v>
      </c>
      <c r="C967" s="3" t="s">
        <v>9</v>
      </c>
      <c r="D967" s="3">
        <v>1.33202216549536E+17</v>
      </c>
      <c r="E967" s="4">
        <v>44964.565439814818</v>
      </c>
      <c r="F967" s="3" t="s">
        <v>10</v>
      </c>
      <c r="G967" s="3">
        <v>1</v>
      </c>
      <c r="H967" s="3" t="s">
        <v>15</v>
      </c>
      <c r="I967" s="4">
        <v>44964.565439814818</v>
      </c>
      <c r="J967" s="3" t="str">
        <f t="shared" si="95"/>
        <v>运行</v>
      </c>
      <c r="K967" s="3" t="str">
        <f t="shared" si="96"/>
        <v/>
      </c>
      <c r="L967" t="str">
        <f t="shared" si="92"/>
        <v>结束</v>
      </c>
      <c r="M967" s="5">
        <f t="shared" si="93"/>
        <v>0</v>
      </c>
      <c r="N967" s="3">
        <f t="shared" si="94"/>
        <v>6</v>
      </c>
    </row>
    <row r="968" spans="1:14">
      <c r="A968" s="3">
        <v>98183866</v>
      </c>
      <c r="B968" s="3" t="s">
        <v>8</v>
      </c>
      <c r="C968" s="3" t="s">
        <v>16</v>
      </c>
      <c r="D968" s="3">
        <v>1.33202219364492E+17</v>
      </c>
      <c r="E968" s="4">
        <v>44964.568703703706</v>
      </c>
      <c r="F968" s="3" t="s">
        <v>10</v>
      </c>
      <c r="G968" s="3">
        <v>60070922002</v>
      </c>
      <c r="H968" s="3" t="s">
        <v>11</v>
      </c>
      <c r="I968" s="4">
        <v>44964.568703703706</v>
      </c>
      <c r="J968" s="3" t="str">
        <f t="shared" si="95"/>
        <v>报警</v>
      </c>
      <c r="K968" s="3" t="str">
        <f t="shared" si="96"/>
        <v>开始</v>
      </c>
      <c r="L968" t="str">
        <f t="shared" si="92"/>
        <v/>
      </c>
      <c r="M968" s="5">
        <f t="shared" si="93"/>
        <v>1.8666666629724205</v>
      </c>
      <c r="N968" s="3">
        <f t="shared" si="94"/>
        <v>6</v>
      </c>
    </row>
    <row r="969" spans="1:14">
      <c r="A969" s="3">
        <v>98184141</v>
      </c>
      <c r="B969" s="3" t="s">
        <v>8</v>
      </c>
      <c r="C969" s="3" t="s">
        <v>16</v>
      </c>
      <c r="D969" s="3">
        <v>1.33202220485312E+17</v>
      </c>
      <c r="E969" s="4">
        <v>44964.57</v>
      </c>
      <c r="F969" s="3" t="s">
        <v>10</v>
      </c>
      <c r="G969" s="3">
        <v>1</v>
      </c>
      <c r="H969" s="3" t="s">
        <v>15</v>
      </c>
      <c r="I969" s="4">
        <v>44964.57</v>
      </c>
      <c r="J969" s="3" t="str">
        <f t="shared" si="95"/>
        <v>运行</v>
      </c>
      <c r="K969" s="3" t="str">
        <f t="shared" si="96"/>
        <v/>
      </c>
      <c r="L969" t="str">
        <f t="shared" si="92"/>
        <v>结束</v>
      </c>
      <c r="M969" s="5">
        <f t="shared" si="93"/>
        <v>0</v>
      </c>
      <c r="N969" s="3">
        <f t="shared" si="94"/>
        <v>6</v>
      </c>
    </row>
    <row r="970" spans="1:14">
      <c r="A970" s="3">
        <v>98184873</v>
      </c>
      <c r="B970" s="3" t="s">
        <v>8</v>
      </c>
      <c r="C970" s="3" t="s">
        <v>9</v>
      </c>
      <c r="D970" s="3">
        <v>1.3320222323127101E+17</v>
      </c>
      <c r="E970" s="4">
        <v>44964.573182870372</v>
      </c>
      <c r="F970" s="3" t="s">
        <v>10</v>
      </c>
      <c r="G970" s="3">
        <v>1</v>
      </c>
      <c r="H970" s="3" t="s">
        <v>15</v>
      </c>
      <c r="I970" s="4">
        <v>44964.573182870372</v>
      </c>
      <c r="J970" s="3" t="str">
        <f t="shared" si="95"/>
        <v>运行</v>
      </c>
      <c r="K970" s="3" t="str">
        <f t="shared" si="96"/>
        <v/>
      </c>
      <c r="L970" t="str">
        <f t="shared" si="92"/>
        <v>结束</v>
      </c>
      <c r="M970" s="5">
        <f t="shared" si="93"/>
        <v>0</v>
      </c>
      <c r="N970" s="3">
        <f t="shared" si="94"/>
        <v>6</v>
      </c>
    </row>
    <row r="971" spans="1:14">
      <c r="A971" s="3">
        <v>98185141</v>
      </c>
      <c r="B971" s="3" t="s">
        <v>8</v>
      </c>
      <c r="C971" s="3" t="s">
        <v>9</v>
      </c>
      <c r="D971" s="3">
        <v>1.33202224433768E+17</v>
      </c>
      <c r="E971" s="4">
        <v>44964.574571759258</v>
      </c>
      <c r="F971" s="3" t="s">
        <v>10</v>
      </c>
      <c r="G971" s="3">
        <v>60070922002</v>
      </c>
      <c r="H971" s="3" t="s">
        <v>11</v>
      </c>
      <c r="I971" s="4">
        <v>44964.574571759258</v>
      </c>
      <c r="J971" s="3" t="str">
        <f t="shared" si="95"/>
        <v>报警</v>
      </c>
      <c r="K971" s="3" t="str">
        <f t="shared" si="96"/>
        <v>开始</v>
      </c>
      <c r="L971" t="str">
        <f t="shared" si="92"/>
        <v/>
      </c>
      <c r="M971" s="5">
        <f t="shared" si="93"/>
        <v>0.10000000242143869</v>
      </c>
      <c r="N971" s="3">
        <f t="shared" si="94"/>
        <v>6</v>
      </c>
    </row>
    <row r="972" spans="1:14">
      <c r="A972" s="3">
        <v>98185153</v>
      </c>
      <c r="B972" s="3" t="s">
        <v>8</v>
      </c>
      <c r="C972" s="3" t="s">
        <v>9</v>
      </c>
      <c r="D972" s="3">
        <v>1.33202224498216E+17</v>
      </c>
      <c r="E972" s="4">
        <v>44964.574641203704</v>
      </c>
      <c r="F972" s="3" t="s">
        <v>10</v>
      </c>
      <c r="G972" s="3">
        <v>1</v>
      </c>
      <c r="H972" s="3" t="s">
        <v>15</v>
      </c>
      <c r="I972" s="4">
        <v>44964.574641203704</v>
      </c>
      <c r="J972" s="3" t="str">
        <f t="shared" si="95"/>
        <v>运行</v>
      </c>
      <c r="K972" s="3" t="str">
        <f t="shared" si="96"/>
        <v/>
      </c>
      <c r="L972" t="str">
        <f t="shared" si="92"/>
        <v>结束</v>
      </c>
      <c r="M972" s="5">
        <f t="shared" si="93"/>
        <v>0</v>
      </c>
      <c r="N972" s="3">
        <f t="shared" si="94"/>
        <v>6</v>
      </c>
    </row>
    <row r="973" spans="1:14">
      <c r="A973" s="3">
        <v>98185182</v>
      </c>
      <c r="B973" s="3" t="s">
        <v>8</v>
      </c>
      <c r="C973" s="3" t="s">
        <v>16</v>
      </c>
      <c r="D973" s="3">
        <v>1.33202224613718E+17</v>
      </c>
      <c r="E973" s="4">
        <v>44964.574780092589</v>
      </c>
      <c r="F973" s="3" t="s">
        <v>10</v>
      </c>
      <c r="G973" s="3">
        <v>60070922002</v>
      </c>
      <c r="H973" s="3" t="s">
        <v>11</v>
      </c>
      <c r="I973" s="4">
        <v>44964.574780092589</v>
      </c>
      <c r="J973" s="3" t="str">
        <f t="shared" si="95"/>
        <v>报警</v>
      </c>
      <c r="K973" s="3" t="str">
        <f t="shared" si="96"/>
        <v>开始</v>
      </c>
      <c r="L973" t="str">
        <f t="shared" si="92"/>
        <v/>
      </c>
      <c r="M973" s="5">
        <f t="shared" si="93"/>
        <v>2.1499999996740371</v>
      </c>
      <c r="N973" s="3">
        <f t="shared" si="94"/>
        <v>6</v>
      </c>
    </row>
    <row r="974" spans="1:14">
      <c r="A974" s="3">
        <v>98185387</v>
      </c>
      <c r="B974" s="3" t="s">
        <v>8</v>
      </c>
      <c r="C974" s="3" t="s">
        <v>16</v>
      </c>
      <c r="D974" s="3">
        <v>1.3320222590944499E+17</v>
      </c>
      <c r="E974" s="4">
        <v>44964.576273148145</v>
      </c>
      <c r="F974" s="3" t="s">
        <v>10</v>
      </c>
      <c r="G974" s="3">
        <v>1</v>
      </c>
      <c r="H974" s="3" t="s">
        <v>15</v>
      </c>
      <c r="I974" s="4">
        <v>44964.576273148145</v>
      </c>
      <c r="J974" s="3" t="str">
        <f t="shared" si="95"/>
        <v>运行</v>
      </c>
      <c r="K974" s="3" t="str">
        <f t="shared" si="96"/>
        <v/>
      </c>
      <c r="L974" t="str">
        <f t="shared" si="92"/>
        <v>结束</v>
      </c>
      <c r="M974" s="5">
        <f t="shared" si="93"/>
        <v>0</v>
      </c>
      <c r="N974" s="3">
        <f t="shared" si="94"/>
        <v>6</v>
      </c>
    </row>
    <row r="975" spans="1:14">
      <c r="A975" s="3">
        <v>98185758</v>
      </c>
      <c r="B975" s="3" t="s">
        <v>8</v>
      </c>
      <c r="C975" s="3" t="s">
        <v>16</v>
      </c>
      <c r="D975" s="3">
        <v>1.33202227996856E+17</v>
      </c>
      <c r="E975" s="4">
        <v>44964.578692129631</v>
      </c>
      <c r="F975" s="3" t="s">
        <v>10</v>
      </c>
      <c r="G975" s="3">
        <v>60070922002</v>
      </c>
      <c r="H975" s="3" t="s">
        <v>11</v>
      </c>
      <c r="I975" s="4">
        <v>44964.578692129631</v>
      </c>
      <c r="J975" s="3" t="str">
        <f t="shared" si="95"/>
        <v>报警</v>
      </c>
      <c r="K975" s="3" t="str">
        <f t="shared" si="96"/>
        <v>开始</v>
      </c>
      <c r="L975" t="str">
        <f t="shared" si="92"/>
        <v/>
      </c>
      <c r="M975" s="5">
        <f t="shared" si="93"/>
        <v>4.5166666642762721</v>
      </c>
      <c r="N975" s="3">
        <f t="shared" si="94"/>
        <v>6</v>
      </c>
    </row>
    <row r="976" spans="1:14">
      <c r="A976" s="3">
        <v>98186279</v>
      </c>
      <c r="B976" s="3" t="s">
        <v>8</v>
      </c>
      <c r="C976" s="3" t="s">
        <v>9</v>
      </c>
      <c r="D976" s="3">
        <v>1.3320223070844099E+17</v>
      </c>
      <c r="E976" s="4">
        <v>44964.581828703704</v>
      </c>
      <c r="F976" s="3" t="s">
        <v>10</v>
      </c>
      <c r="G976" s="3">
        <v>1</v>
      </c>
      <c r="H976" s="3" t="s">
        <v>15</v>
      </c>
      <c r="I976" s="4">
        <v>44964.581828703704</v>
      </c>
      <c r="J976" s="3" t="str">
        <f t="shared" si="95"/>
        <v>运行</v>
      </c>
      <c r="K976" s="3" t="str">
        <f t="shared" si="96"/>
        <v/>
      </c>
      <c r="L976" t="str">
        <f t="shared" si="92"/>
        <v>结束</v>
      </c>
      <c r="M976" s="5">
        <f t="shared" si="93"/>
        <v>0</v>
      </c>
      <c r="N976" s="3">
        <f t="shared" si="94"/>
        <v>6</v>
      </c>
    </row>
    <row r="977" spans="1:14">
      <c r="A977" s="3">
        <v>98187150</v>
      </c>
      <c r="B977" s="3" t="s">
        <v>8</v>
      </c>
      <c r="C977" s="3" t="s">
        <v>16</v>
      </c>
      <c r="D977" s="3">
        <v>1.3320223499313101E+17</v>
      </c>
      <c r="E977" s="4">
        <v>44964.586793981478</v>
      </c>
      <c r="F977" s="3" t="s">
        <v>10</v>
      </c>
      <c r="G977" s="3">
        <v>1</v>
      </c>
      <c r="H977" s="3" t="s">
        <v>15</v>
      </c>
      <c r="I977" s="4">
        <v>44964.586793981478</v>
      </c>
      <c r="J977" s="3" t="str">
        <f t="shared" si="95"/>
        <v>运行</v>
      </c>
      <c r="K977" s="3" t="str">
        <f t="shared" si="96"/>
        <v/>
      </c>
      <c r="L977" t="str">
        <f t="shared" si="92"/>
        <v>结束</v>
      </c>
      <c r="M977" s="5">
        <f t="shared" si="93"/>
        <v>0</v>
      </c>
      <c r="N977" s="3">
        <f t="shared" si="94"/>
        <v>6</v>
      </c>
    </row>
    <row r="978" spans="1:14">
      <c r="A978" s="3">
        <v>98187659</v>
      </c>
      <c r="B978" s="3" t="s">
        <v>8</v>
      </c>
      <c r="C978" s="3" t="s">
        <v>9</v>
      </c>
      <c r="D978" s="3">
        <v>1.33202237381072E+17</v>
      </c>
      <c r="E978" s="4">
        <v>44964.589560185188</v>
      </c>
      <c r="F978" s="3" t="s">
        <v>10</v>
      </c>
      <c r="G978" s="3">
        <v>1</v>
      </c>
      <c r="H978" s="3" t="s">
        <v>15</v>
      </c>
      <c r="I978" s="4">
        <v>44964.589560185188</v>
      </c>
      <c r="J978" s="3" t="str">
        <f t="shared" si="95"/>
        <v>运行</v>
      </c>
      <c r="K978" s="3" t="str">
        <f t="shared" si="96"/>
        <v/>
      </c>
      <c r="L978" t="str">
        <f t="shared" si="92"/>
        <v>结束</v>
      </c>
      <c r="M978" s="5">
        <f t="shared" si="93"/>
        <v>0</v>
      </c>
      <c r="N978" s="3">
        <f t="shared" si="94"/>
        <v>6</v>
      </c>
    </row>
    <row r="979" spans="1:14">
      <c r="A979" s="3">
        <v>98188227</v>
      </c>
      <c r="B979" s="3" t="s">
        <v>8</v>
      </c>
      <c r="C979" s="3" t="s">
        <v>16</v>
      </c>
      <c r="D979" s="3">
        <v>1.3320224092478301E+17</v>
      </c>
      <c r="E979" s="4">
        <v>44964.593657407408</v>
      </c>
      <c r="F979" s="3" t="s">
        <v>10</v>
      </c>
      <c r="G979" s="3">
        <v>60070922004</v>
      </c>
      <c r="H979" s="3" t="s">
        <v>22</v>
      </c>
      <c r="I979" s="4">
        <v>44964.593657407408</v>
      </c>
      <c r="J979" s="3" t="str">
        <f t="shared" si="95"/>
        <v>报警</v>
      </c>
      <c r="K979" s="3" t="str">
        <f t="shared" si="96"/>
        <v>开始</v>
      </c>
      <c r="L979" t="str">
        <f t="shared" si="92"/>
        <v/>
      </c>
      <c r="M979" s="5">
        <f t="shared" si="93"/>
        <v>8.3333331858739257E-2</v>
      </c>
      <c r="N979" s="3">
        <f t="shared" si="94"/>
        <v>6</v>
      </c>
    </row>
    <row r="980" spans="1:14">
      <c r="A980" s="3">
        <v>98188239</v>
      </c>
      <c r="B980" s="3" t="s">
        <v>8</v>
      </c>
      <c r="C980" s="3" t="s">
        <v>16</v>
      </c>
      <c r="D980" s="3">
        <v>1.33202240971378E+17</v>
      </c>
      <c r="E980" s="4">
        <v>44964.593715277777</v>
      </c>
      <c r="F980" s="3" t="s">
        <v>10</v>
      </c>
      <c r="G980" s="3">
        <v>1</v>
      </c>
      <c r="H980" s="3" t="s">
        <v>15</v>
      </c>
      <c r="I980" s="4">
        <v>44964.593715277777</v>
      </c>
      <c r="J980" s="3" t="str">
        <f t="shared" si="95"/>
        <v>运行</v>
      </c>
      <c r="K980" s="3" t="str">
        <f t="shared" si="96"/>
        <v/>
      </c>
      <c r="L980" t="str">
        <f t="shared" si="92"/>
        <v>结束</v>
      </c>
      <c r="M980" s="5">
        <f t="shared" si="93"/>
        <v>0</v>
      </c>
      <c r="N980" s="3">
        <f t="shared" si="94"/>
        <v>6</v>
      </c>
    </row>
    <row r="981" spans="1:14">
      <c r="A981" s="3">
        <v>98188282</v>
      </c>
      <c r="B981" s="3" t="s">
        <v>8</v>
      </c>
      <c r="C981" s="3" t="s">
        <v>16</v>
      </c>
      <c r="D981" s="3">
        <v>1.3320224120825501E+17</v>
      </c>
      <c r="E981" s="4">
        <v>44964.593981481485</v>
      </c>
      <c r="F981" s="3" t="s">
        <v>10</v>
      </c>
      <c r="G981" s="3">
        <v>60070922002</v>
      </c>
      <c r="H981" s="3" t="s">
        <v>11</v>
      </c>
      <c r="I981" s="4">
        <v>44964.593981481485</v>
      </c>
      <c r="J981" s="3" t="str">
        <f t="shared" si="95"/>
        <v>报警</v>
      </c>
      <c r="K981" s="3" t="str">
        <f t="shared" si="96"/>
        <v>开始</v>
      </c>
      <c r="L981" t="str">
        <f t="shared" si="92"/>
        <v/>
      </c>
      <c r="M981" s="5">
        <f t="shared" si="93"/>
        <v>0.1333333330694586</v>
      </c>
      <c r="N981" s="3">
        <f t="shared" si="94"/>
        <v>6</v>
      </c>
    </row>
    <row r="982" spans="1:14">
      <c r="A982" s="3">
        <v>98188305</v>
      </c>
      <c r="B982" s="3" t="s">
        <v>8</v>
      </c>
      <c r="C982" s="3" t="s">
        <v>16</v>
      </c>
      <c r="D982" s="3">
        <v>1.3320224128589699E+17</v>
      </c>
      <c r="E982" s="4">
        <v>44964.594074074077</v>
      </c>
      <c r="F982" s="3" t="s">
        <v>10</v>
      </c>
      <c r="G982" s="3">
        <v>1</v>
      </c>
      <c r="H982" s="3" t="s">
        <v>15</v>
      </c>
      <c r="I982" s="4">
        <v>44964.594074074077</v>
      </c>
      <c r="J982" s="3" t="str">
        <f t="shared" si="95"/>
        <v>运行</v>
      </c>
      <c r="K982" s="3" t="str">
        <f t="shared" si="96"/>
        <v/>
      </c>
      <c r="L982" t="str">
        <f t="shared" si="92"/>
        <v>结束</v>
      </c>
      <c r="M982" s="5">
        <f t="shared" si="93"/>
        <v>0</v>
      </c>
      <c r="N982" s="3">
        <f t="shared" si="94"/>
        <v>6</v>
      </c>
    </row>
    <row r="983" spans="1:14">
      <c r="A983" s="3">
        <v>98188306</v>
      </c>
      <c r="B983" s="3" t="s">
        <v>8</v>
      </c>
      <c r="C983" s="3" t="s">
        <v>16</v>
      </c>
      <c r="D983" s="3">
        <v>1.3320224132257901E+17</v>
      </c>
      <c r="E983" s="4">
        <v>44964.59412037037</v>
      </c>
      <c r="F983" s="3" t="s">
        <v>10</v>
      </c>
      <c r="G983" s="3">
        <v>60070922002</v>
      </c>
      <c r="H983" s="3" t="s">
        <v>11</v>
      </c>
      <c r="I983" s="4">
        <v>44964.59412037037</v>
      </c>
      <c r="J983" s="3" t="str">
        <f t="shared" si="95"/>
        <v>报警</v>
      </c>
      <c r="K983" s="3" t="str">
        <f t="shared" si="96"/>
        <v>开始</v>
      </c>
      <c r="L983" t="str">
        <f t="shared" si="92"/>
        <v/>
      </c>
      <c r="M983" s="5">
        <f t="shared" si="93"/>
        <v>0.33333333791233599</v>
      </c>
      <c r="N983" s="3">
        <f t="shared" si="94"/>
        <v>6</v>
      </c>
    </row>
    <row r="984" spans="1:14">
      <c r="A984" s="3">
        <v>98188345</v>
      </c>
      <c r="B984" s="3" t="s">
        <v>8</v>
      </c>
      <c r="C984" s="3" t="s">
        <v>16</v>
      </c>
      <c r="D984" s="3">
        <v>1.33202241523582E+17</v>
      </c>
      <c r="E984" s="4">
        <v>44964.594351851854</v>
      </c>
      <c r="F984" s="3" t="s">
        <v>10</v>
      </c>
      <c r="G984" s="3">
        <v>1</v>
      </c>
      <c r="H984" s="3" t="s">
        <v>15</v>
      </c>
      <c r="I984" s="4">
        <v>44964.594351851854</v>
      </c>
      <c r="J984" s="3" t="str">
        <f t="shared" si="95"/>
        <v>运行</v>
      </c>
      <c r="K984" s="3" t="str">
        <f t="shared" si="96"/>
        <v/>
      </c>
      <c r="L984" t="str">
        <f t="shared" si="92"/>
        <v>结束</v>
      </c>
      <c r="M984" s="5">
        <f t="shared" si="93"/>
        <v>0</v>
      </c>
      <c r="N984" s="3">
        <f t="shared" si="94"/>
        <v>6</v>
      </c>
    </row>
    <row r="985" spans="1:14">
      <c r="A985" s="3">
        <v>98188381</v>
      </c>
      <c r="B985" s="3" t="s">
        <v>8</v>
      </c>
      <c r="C985" s="3" t="s">
        <v>16</v>
      </c>
      <c r="D985" s="3">
        <v>1.3320224173488701E+17</v>
      </c>
      <c r="E985" s="4">
        <v>44964.594594907408</v>
      </c>
      <c r="F985" s="3" t="s">
        <v>10</v>
      </c>
      <c r="G985" s="3">
        <v>60070922002</v>
      </c>
      <c r="H985" s="3" t="s">
        <v>11</v>
      </c>
      <c r="I985" s="4">
        <v>44964.594594907408</v>
      </c>
      <c r="J985" s="3" t="str">
        <f t="shared" si="95"/>
        <v>报警</v>
      </c>
      <c r="K985" s="3" t="str">
        <f t="shared" si="96"/>
        <v>开始</v>
      </c>
      <c r="L985" t="str">
        <f t="shared" si="92"/>
        <v/>
      </c>
      <c r="M985" s="5">
        <f t="shared" si="93"/>
        <v>0.19999999436549842</v>
      </c>
      <c r="N985" s="3">
        <f t="shared" si="94"/>
        <v>6</v>
      </c>
    </row>
    <row r="986" spans="1:14">
      <c r="A986" s="3">
        <v>98188403</v>
      </c>
      <c r="B986" s="3" t="s">
        <v>8</v>
      </c>
      <c r="C986" s="3" t="s">
        <v>16</v>
      </c>
      <c r="D986" s="3">
        <v>1.3320224185904499E+17</v>
      </c>
      <c r="E986" s="4">
        <v>44964.594733796293</v>
      </c>
      <c r="F986" s="3" t="s">
        <v>10</v>
      </c>
      <c r="G986" s="3">
        <v>1</v>
      </c>
      <c r="H986" s="3" t="s">
        <v>15</v>
      </c>
      <c r="I986" s="4">
        <v>44964.594733796293</v>
      </c>
      <c r="J986" s="3" t="str">
        <f t="shared" si="95"/>
        <v>运行</v>
      </c>
      <c r="K986" s="3" t="str">
        <f t="shared" si="96"/>
        <v/>
      </c>
      <c r="L986" t="str">
        <f t="shared" si="92"/>
        <v>结束</v>
      </c>
      <c r="M986" s="5">
        <f t="shared" si="93"/>
        <v>0</v>
      </c>
      <c r="N986" s="3">
        <f t="shared" si="94"/>
        <v>6</v>
      </c>
    </row>
    <row r="987" spans="1:14">
      <c r="A987" s="3">
        <v>98188444</v>
      </c>
      <c r="B987" s="3" t="s">
        <v>8</v>
      </c>
      <c r="C987" s="3" t="s">
        <v>16</v>
      </c>
      <c r="D987" s="3">
        <v>1.33202242095932E+17</v>
      </c>
      <c r="E987" s="4">
        <v>44964.595011574071</v>
      </c>
      <c r="F987" s="3" t="s">
        <v>10</v>
      </c>
      <c r="G987" s="3">
        <v>60070922002</v>
      </c>
      <c r="H987" s="3" t="s">
        <v>11</v>
      </c>
      <c r="I987" s="4">
        <v>44964.595011574071</v>
      </c>
      <c r="J987" s="3" t="str">
        <f t="shared" si="95"/>
        <v>报警</v>
      </c>
      <c r="K987" s="3" t="str">
        <f t="shared" si="96"/>
        <v>开始</v>
      </c>
      <c r="L987" t="str">
        <f t="shared" si="92"/>
        <v/>
      </c>
      <c r="M987" s="5">
        <f t="shared" si="93"/>
        <v>0.10000000242143869</v>
      </c>
      <c r="N987" s="3">
        <f t="shared" si="94"/>
        <v>6</v>
      </c>
    </row>
    <row r="988" spans="1:14">
      <c r="A988" s="3">
        <v>98188454</v>
      </c>
      <c r="B988" s="3" t="s">
        <v>8</v>
      </c>
      <c r="C988" s="3" t="s">
        <v>16</v>
      </c>
      <c r="D988" s="3">
        <v>1.3320224215300899E+17</v>
      </c>
      <c r="E988" s="4">
        <v>44964.595081018517</v>
      </c>
      <c r="F988" s="3" t="s">
        <v>10</v>
      </c>
      <c r="G988" s="3">
        <v>1</v>
      </c>
      <c r="H988" s="3" t="s">
        <v>15</v>
      </c>
      <c r="I988" s="4">
        <v>44964.595081018517</v>
      </c>
      <c r="J988" s="3" t="str">
        <f t="shared" si="95"/>
        <v>运行</v>
      </c>
      <c r="K988" s="3" t="str">
        <f t="shared" si="96"/>
        <v/>
      </c>
      <c r="L988" t="str">
        <f t="shared" si="92"/>
        <v>结束</v>
      </c>
      <c r="M988" s="5">
        <f t="shared" si="93"/>
        <v>0</v>
      </c>
      <c r="N988" s="3">
        <f t="shared" si="94"/>
        <v>6</v>
      </c>
    </row>
    <row r="989" spans="1:14">
      <c r="A989" s="3">
        <v>98188455</v>
      </c>
      <c r="B989" s="3" t="s">
        <v>8</v>
      </c>
      <c r="C989" s="3" t="s">
        <v>16</v>
      </c>
      <c r="D989" s="3">
        <v>1.3320224217897E+17</v>
      </c>
      <c r="E989" s="4">
        <v>44964.595104166663</v>
      </c>
      <c r="F989" s="3" t="s">
        <v>10</v>
      </c>
      <c r="G989" s="3">
        <v>60070922006</v>
      </c>
      <c r="H989" s="3" t="s">
        <v>13</v>
      </c>
      <c r="I989" s="4">
        <v>44964.595104166663</v>
      </c>
      <c r="J989" s="3" t="str">
        <f t="shared" si="95"/>
        <v>报警</v>
      </c>
      <c r="K989" s="3" t="str">
        <f t="shared" si="96"/>
        <v>开始</v>
      </c>
      <c r="L989" t="str">
        <f t="shared" si="92"/>
        <v/>
      </c>
      <c r="M989" s="5">
        <f t="shared" si="93"/>
        <v>3.1333333428483456</v>
      </c>
      <c r="N989" s="3">
        <f t="shared" si="94"/>
        <v>6</v>
      </c>
    </row>
    <row r="990" spans="1:14">
      <c r="A990" s="3">
        <v>98188802</v>
      </c>
      <c r="B990" s="3" t="s">
        <v>8</v>
      </c>
      <c r="C990" s="3" t="s">
        <v>9</v>
      </c>
      <c r="D990" s="3">
        <v>1.3320224405992E+17</v>
      </c>
      <c r="E990" s="4">
        <v>44964.597280092596</v>
      </c>
      <c r="F990" s="3" t="s">
        <v>10</v>
      </c>
      <c r="G990" s="3">
        <v>1</v>
      </c>
      <c r="H990" s="3" t="s">
        <v>15</v>
      </c>
      <c r="I990" s="4">
        <v>44964.597280092596</v>
      </c>
      <c r="J990" s="3" t="str">
        <f t="shared" ref="J990:J1022" si="97">RIGHT(H990,2)</f>
        <v>运行</v>
      </c>
      <c r="K990" s="3" t="str">
        <f t="shared" si="96"/>
        <v/>
      </c>
      <c r="L990" t="str">
        <f t="shared" si="92"/>
        <v>结束</v>
      </c>
      <c r="M990" s="5">
        <f t="shared" si="93"/>
        <v>0</v>
      </c>
      <c r="N990" s="3">
        <f t="shared" si="94"/>
        <v>6</v>
      </c>
    </row>
    <row r="991" spans="1:14">
      <c r="A991" s="3">
        <v>98188817</v>
      </c>
      <c r="B991" s="3" t="s">
        <v>8</v>
      </c>
      <c r="C991" s="3" t="s">
        <v>16</v>
      </c>
      <c r="D991" s="3">
        <v>1.3320224408282899E+17</v>
      </c>
      <c r="E991" s="4">
        <v>44964.597314814811</v>
      </c>
      <c r="F991" s="3" t="s">
        <v>10</v>
      </c>
      <c r="G991" s="3">
        <v>60070922002</v>
      </c>
      <c r="H991" s="3" t="s">
        <v>11</v>
      </c>
      <c r="I991" s="4">
        <v>44964.597314814811</v>
      </c>
      <c r="J991" s="3" t="str">
        <f t="shared" si="97"/>
        <v>报警</v>
      </c>
      <c r="K991" s="3" t="str">
        <f t="shared" si="96"/>
        <v>开始</v>
      </c>
      <c r="L991" t="str">
        <f t="shared" si="92"/>
        <v/>
      </c>
      <c r="M991" s="5">
        <f t="shared" si="93"/>
        <v>0.15000000363215804</v>
      </c>
      <c r="N991" s="3">
        <f t="shared" si="94"/>
        <v>6</v>
      </c>
    </row>
    <row r="992" spans="1:14">
      <c r="A992" s="3">
        <v>98188833</v>
      </c>
      <c r="B992" s="3" t="s">
        <v>8</v>
      </c>
      <c r="C992" s="3" t="s">
        <v>16</v>
      </c>
      <c r="D992" s="3">
        <v>1.3320224417579101E+17</v>
      </c>
      <c r="E992" s="4">
        <v>44964.597418981481</v>
      </c>
      <c r="F992" s="3" t="s">
        <v>10</v>
      </c>
      <c r="G992" s="3">
        <v>1</v>
      </c>
      <c r="H992" s="3" t="s">
        <v>15</v>
      </c>
      <c r="I992" s="4">
        <v>44964.597418981481</v>
      </c>
      <c r="J992" s="3" t="str">
        <f t="shared" si="97"/>
        <v>运行</v>
      </c>
      <c r="K992" s="3" t="str">
        <f t="shared" si="96"/>
        <v/>
      </c>
      <c r="L992" t="str">
        <f t="shared" si="92"/>
        <v>结束</v>
      </c>
      <c r="M992" s="5">
        <f t="shared" si="93"/>
        <v>0</v>
      </c>
      <c r="N992" s="3">
        <f t="shared" si="94"/>
        <v>6</v>
      </c>
    </row>
    <row r="993" spans="1:14">
      <c r="A993" s="3">
        <v>98188881</v>
      </c>
      <c r="B993" s="3" t="s">
        <v>8</v>
      </c>
      <c r="C993" s="3" t="s">
        <v>16</v>
      </c>
      <c r="D993" s="3">
        <v>1.33202244443326E+17</v>
      </c>
      <c r="E993" s="4">
        <v>44964.597731481481</v>
      </c>
      <c r="F993" s="3" t="s">
        <v>10</v>
      </c>
      <c r="G993" s="3">
        <v>60070922002</v>
      </c>
      <c r="H993" s="3" t="s">
        <v>11</v>
      </c>
      <c r="I993" s="4">
        <v>44964.597731481481</v>
      </c>
      <c r="J993" s="3" t="str">
        <f t="shared" si="97"/>
        <v>报警</v>
      </c>
      <c r="K993" s="3" t="str">
        <f t="shared" si="96"/>
        <v>开始</v>
      </c>
      <c r="L993" t="str">
        <f t="shared" si="92"/>
        <v/>
      </c>
      <c r="M993" s="5">
        <f t="shared" si="93"/>
        <v>0.11666666250675917</v>
      </c>
      <c r="N993" s="3">
        <f t="shared" si="94"/>
        <v>6</v>
      </c>
    </row>
    <row r="994" spans="1:14">
      <c r="A994" s="3">
        <v>98188895</v>
      </c>
      <c r="B994" s="3" t="s">
        <v>8</v>
      </c>
      <c r="C994" s="3" t="s">
        <v>16</v>
      </c>
      <c r="D994" s="3">
        <v>1.3320224451599101E+17</v>
      </c>
      <c r="E994" s="4">
        <v>44964.597812499997</v>
      </c>
      <c r="F994" s="3" t="s">
        <v>10</v>
      </c>
      <c r="G994" s="3">
        <v>1</v>
      </c>
      <c r="H994" s="3" t="s">
        <v>15</v>
      </c>
      <c r="I994" s="4">
        <v>44964.597812499997</v>
      </c>
      <c r="J994" s="3" t="str">
        <f t="shared" si="97"/>
        <v>运行</v>
      </c>
      <c r="K994" s="3" t="str">
        <f t="shared" si="96"/>
        <v/>
      </c>
      <c r="L994" t="str">
        <f t="shared" si="92"/>
        <v>结束</v>
      </c>
      <c r="M994" s="5">
        <f t="shared" si="93"/>
        <v>0</v>
      </c>
      <c r="N994" s="3">
        <f t="shared" si="94"/>
        <v>6</v>
      </c>
    </row>
    <row r="995" spans="1:14">
      <c r="A995" s="3">
        <v>98188922</v>
      </c>
      <c r="B995" s="3" t="s">
        <v>8</v>
      </c>
      <c r="C995" s="3" t="s">
        <v>16</v>
      </c>
      <c r="D995" s="3">
        <v>1.3320224460884301E+17</v>
      </c>
      <c r="E995" s="4">
        <v>44964.597916666666</v>
      </c>
      <c r="F995" s="3" t="s">
        <v>10</v>
      </c>
      <c r="G995" s="3">
        <v>60070922002</v>
      </c>
      <c r="H995" s="3" t="s">
        <v>11</v>
      </c>
      <c r="I995" s="4">
        <v>44964.597916666666</v>
      </c>
      <c r="J995" s="3" t="str">
        <f t="shared" si="97"/>
        <v>报警</v>
      </c>
      <c r="K995" s="3" t="str">
        <f t="shared" si="96"/>
        <v>开始</v>
      </c>
      <c r="L995" t="str">
        <f t="shared" si="92"/>
        <v/>
      </c>
      <c r="M995" s="5">
        <f t="shared" si="93"/>
        <v>0.16666666371747851</v>
      </c>
      <c r="N995" s="3">
        <f t="shared" si="94"/>
        <v>6</v>
      </c>
    </row>
    <row r="996" spans="1:14">
      <c r="A996" s="3">
        <v>98188942</v>
      </c>
      <c r="B996" s="3" t="s">
        <v>8</v>
      </c>
      <c r="C996" s="3" t="s">
        <v>16</v>
      </c>
      <c r="D996" s="3">
        <v>1.33202244702094E+17</v>
      </c>
      <c r="E996" s="4">
        <v>44964.598032407404</v>
      </c>
      <c r="F996" s="3" t="s">
        <v>10</v>
      </c>
      <c r="G996" s="3">
        <v>1</v>
      </c>
      <c r="H996" s="3" t="s">
        <v>15</v>
      </c>
      <c r="I996" s="4">
        <v>44964.598032407404</v>
      </c>
      <c r="J996" s="3" t="str">
        <f t="shared" si="97"/>
        <v>运行</v>
      </c>
      <c r="K996" s="3" t="str">
        <f t="shared" si="96"/>
        <v/>
      </c>
      <c r="L996" t="str">
        <f t="shared" si="92"/>
        <v>结束</v>
      </c>
      <c r="M996" s="5">
        <f t="shared" si="93"/>
        <v>0</v>
      </c>
      <c r="N996" s="3">
        <f t="shared" si="94"/>
        <v>6</v>
      </c>
    </row>
    <row r="997" spans="1:14">
      <c r="A997" s="3">
        <v>98189019</v>
      </c>
      <c r="B997" s="3" t="s">
        <v>8</v>
      </c>
      <c r="C997" s="3" t="s">
        <v>16</v>
      </c>
      <c r="D997" s="3">
        <v>1.3320224503665901E+17</v>
      </c>
      <c r="E997" s="4">
        <v>44964.598414351851</v>
      </c>
      <c r="F997" s="3" t="s">
        <v>10</v>
      </c>
      <c r="G997" s="3">
        <v>60070922002</v>
      </c>
      <c r="H997" s="3" t="s">
        <v>11</v>
      </c>
      <c r="I997" s="4">
        <v>44964.598414351851</v>
      </c>
      <c r="J997" s="3" t="str">
        <f t="shared" si="97"/>
        <v>报警</v>
      </c>
      <c r="K997" s="3" t="str">
        <f t="shared" si="96"/>
        <v>开始</v>
      </c>
      <c r="L997" t="str">
        <f t="shared" si="92"/>
        <v/>
      </c>
      <c r="M997" s="5">
        <f t="shared" si="93"/>
        <v>0.63333333469927311</v>
      </c>
      <c r="N997" s="3">
        <f t="shared" si="94"/>
        <v>6</v>
      </c>
    </row>
    <row r="998" spans="1:14">
      <c r="A998" s="3">
        <v>98189107</v>
      </c>
      <c r="B998" s="3" t="s">
        <v>8</v>
      </c>
      <c r="C998" s="3" t="s">
        <v>16</v>
      </c>
      <c r="D998" s="3">
        <v>1.3320224541744099E+17</v>
      </c>
      <c r="E998" s="4">
        <v>44964.598854166667</v>
      </c>
      <c r="F998" s="3" t="s">
        <v>10</v>
      </c>
      <c r="G998" s="3">
        <v>1</v>
      </c>
      <c r="H998" s="3" t="s">
        <v>15</v>
      </c>
      <c r="I998" s="4">
        <v>44964.598854166667</v>
      </c>
      <c r="J998" s="3" t="str">
        <f t="shared" si="97"/>
        <v>运行</v>
      </c>
      <c r="K998" s="3" t="str">
        <f t="shared" si="96"/>
        <v/>
      </c>
      <c r="L998" t="str">
        <f t="shared" si="92"/>
        <v>结束</v>
      </c>
      <c r="M998" s="5">
        <f t="shared" si="93"/>
        <v>0</v>
      </c>
      <c r="N998" s="3">
        <f t="shared" si="94"/>
        <v>6</v>
      </c>
    </row>
    <row r="999" spans="1:14">
      <c r="A999" s="3">
        <v>98189149</v>
      </c>
      <c r="B999" s="3" t="s">
        <v>8</v>
      </c>
      <c r="C999" s="3" t="s">
        <v>16</v>
      </c>
      <c r="D999" s="3">
        <v>1.33202245618982E+17</v>
      </c>
      <c r="E999" s="4">
        <v>44964.599085648151</v>
      </c>
      <c r="F999" s="3" t="s">
        <v>10</v>
      </c>
      <c r="G999" s="3">
        <v>60070922002</v>
      </c>
      <c r="H999" s="3" t="s">
        <v>11</v>
      </c>
      <c r="I999" s="4">
        <v>44964.599085648151</v>
      </c>
      <c r="J999" s="3" t="str">
        <f t="shared" si="97"/>
        <v>报警</v>
      </c>
      <c r="K999" s="3" t="str">
        <f t="shared" si="96"/>
        <v>开始</v>
      </c>
      <c r="L999" t="str">
        <f t="shared" si="92"/>
        <v/>
      </c>
      <c r="M999" s="5">
        <f t="shared" si="93"/>
        <v>1.9666666653938591</v>
      </c>
      <c r="N999" s="3">
        <f t="shared" si="94"/>
        <v>6</v>
      </c>
    </row>
    <row r="1000" spans="1:14">
      <c r="A1000" s="3">
        <v>98189417</v>
      </c>
      <c r="B1000" s="3" t="s">
        <v>8</v>
      </c>
      <c r="C1000" s="3" t="s">
        <v>16</v>
      </c>
      <c r="D1000" s="3">
        <v>1.3320224679609E+17</v>
      </c>
      <c r="E1000" s="4">
        <v>44964.600451388891</v>
      </c>
      <c r="F1000" s="3" t="s">
        <v>10</v>
      </c>
      <c r="G1000" s="3">
        <v>1</v>
      </c>
      <c r="H1000" s="3" t="s">
        <v>15</v>
      </c>
      <c r="I1000" s="4">
        <v>44964.600451388891</v>
      </c>
      <c r="J1000" s="3" t="str">
        <f t="shared" si="97"/>
        <v>运行</v>
      </c>
      <c r="K1000" s="3" t="str">
        <f t="shared" si="96"/>
        <v/>
      </c>
      <c r="L1000" t="str">
        <f t="shared" si="92"/>
        <v>结束</v>
      </c>
      <c r="M1000" s="5">
        <f t="shared" si="93"/>
        <v>0</v>
      </c>
      <c r="N1000" s="3">
        <f t="shared" si="94"/>
        <v>6</v>
      </c>
    </row>
    <row r="1001" spans="1:14">
      <c r="A1001" s="3">
        <v>98189474</v>
      </c>
      <c r="B1001" s="3" t="s">
        <v>8</v>
      </c>
      <c r="C1001" s="3" t="s">
        <v>16</v>
      </c>
      <c r="D1001" s="3">
        <v>1.33202247063884E+17</v>
      </c>
      <c r="E1001" s="4">
        <v>44964.600763888891</v>
      </c>
      <c r="F1001" s="3" t="s">
        <v>10</v>
      </c>
      <c r="G1001" s="3">
        <v>60070922002</v>
      </c>
      <c r="H1001" s="3" t="s">
        <v>11</v>
      </c>
      <c r="I1001" s="4">
        <v>44964.600763888891</v>
      </c>
      <c r="J1001" s="3" t="str">
        <f t="shared" si="97"/>
        <v>报警</v>
      </c>
      <c r="K1001" s="3" t="str">
        <f t="shared" si="96"/>
        <v>开始</v>
      </c>
      <c r="L1001" t="str">
        <f t="shared" si="92"/>
        <v/>
      </c>
      <c r="M1001" s="5">
        <f t="shared" si="93"/>
        <v>1.1333333258517087</v>
      </c>
      <c r="N1001" s="3">
        <f t="shared" si="94"/>
        <v>6</v>
      </c>
    </row>
    <row r="1002" spans="1:14">
      <c r="A1002" s="3">
        <v>98189615</v>
      </c>
      <c r="B1002" s="3" t="s">
        <v>8</v>
      </c>
      <c r="C1002" s="3" t="s">
        <v>16</v>
      </c>
      <c r="D1002" s="3">
        <v>1.33202247748344E+17</v>
      </c>
      <c r="E1002" s="4">
        <v>44964.601550925923</v>
      </c>
      <c r="F1002" s="3" t="s">
        <v>10</v>
      </c>
      <c r="G1002" s="3">
        <v>1</v>
      </c>
      <c r="H1002" s="3" t="s">
        <v>15</v>
      </c>
      <c r="I1002" s="4">
        <v>44964.601550925923</v>
      </c>
      <c r="J1002" s="3" t="str">
        <f t="shared" si="97"/>
        <v>运行</v>
      </c>
      <c r="K1002" s="3" t="str">
        <f t="shared" si="96"/>
        <v/>
      </c>
      <c r="L1002" t="str">
        <f t="shared" si="92"/>
        <v>结束</v>
      </c>
      <c r="M1002" s="5">
        <f t="shared" si="93"/>
        <v>0</v>
      </c>
      <c r="N1002" s="3">
        <f t="shared" si="94"/>
        <v>6</v>
      </c>
    </row>
    <row r="1003" spans="1:14">
      <c r="A1003" s="3">
        <v>98189639</v>
      </c>
      <c r="B1003" s="3" t="s">
        <v>8</v>
      </c>
      <c r="C1003" s="3" t="s">
        <v>16</v>
      </c>
      <c r="D1003" s="3">
        <v>1.33202247841376E+17</v>
      </c>
      <c r="E1003" s="4">
        <v>44964.601666666669</v>
      </c>
      <c r="F1003" s="3" t="s">
        <v>10</v>
      </c>
      <c r="G1003" s="3">
        <v>60070922002</v>
      </c>
      <c r="H1003" s="3" t="s">
        <v>11</v>
      </c>
      <c r="I1003" s="4">
        <v>44964.601666666669</v>
      </c>
      <c r="J1003" s="3" t="str">
        <f t="shared" si="97"/>
        <v>报警</v>
      </c>
      <c r="K1003" s="3" t="str">
        <f t="shared" si="96"/>
        <v>开始</v>
      </c>
      <c r="L1003" t="str">
        <f t="shared" si="92"/>
        <v/>
      </c>
      <c r="M1003" s="5">
        <f t="shared" si="93"/>
        <v>0.1333333330694586</v>
      </c>
      <c r="N1003" s="3">
        <f t="shared" si="94"/>
        <v>6</v>
      </c>
    </row>
    <row r="1004" spans="1:14">
      <c r="A1004" s="3">
        <v>98189656</v>
      </c>
      <c r="B1004" s="3" t="s">
        <v>8</v>
      </c>
      <c r="C1004" s="3" t="s">
        <v>16</v>
      </c>
      <c r="D1004" s="3">
        <v>1.3320224792906099E+17</v>
      </c>
      <c r="E1004" s="4">
        <v>44964.601759259262</v>
      </c>
      <c r="F1004" s="3" t="s">
        <v>10</v>
      </c>
      <c r="G1004" s="3">
        <v>1</v>
      </c>
      <c r="H1004" s="3" t="s">
        <v>15</v>
      </c>
      <c r="I1004" s="4">
        <v>44964.601759259262</v>
      </c>
      <c r="J1004" s="3" t="str">
        <f t="shared" si="97"/>
        <v>运行</v>
      </c>
      <c r="K1004" s="3" t="str">
        <f t="shared" si="96"/>
        <v/>
      </c>
      <c r="L1004" t="str">
        <f t="shared" si="92"/>
        <v>结束</v>
      </c>
      <c r="M1004" s="5">
        <f t="shared" si="93"/>
        <v>0</v>
      </c>
      <c r="N1004" s="3">
        <f t="shared" si="94"/>
        <v>6</v>
      </c>
    </row>
    <row r="1005" spans="1:14">
      <c r="A1005" s="3">
        <v>98189693</v>
      </c>
      <c r="B1005" s="3" t="s">
        <v>8</v>
      </c>
      <c r="C1005" s="3" t="s">
        <v>16</v>
      </c>
      <c r="D1005" s="3">
        <v>1.3320224805274E+17</v>
      </c>
      <c r="E1005" s="4">
        <v>44964.601909722223</v>
      </c>
      <c r="F1005" s="3" t="s">
        <v>10</v>
      </c>
      <c r="G1005" s="3">
        <v>60070922002</v>
      </c>
      <c r="H1005" s="3" t="s">
        <v>11</v>
      </c>
      <c r="I1005" s="4">
        <v>44964.601909722223</v>
      </c>
      <c r="J1005" s="3" t="str">
        <f t="shared" si="97"/>
        <v>报警</v>
      </c>
      <c r="K1005" s="3" t="str">
        <f t="shared" si="96"/>
        <v>开始</v>
      </c>
      <c r="L1005" t="str">
        <f t="shared" si="92"/>
        <v/>
      </c>
      <c r="M1005" s="5">
        <f t="shared" si="93"/>
        <v>8.3333331858739257E-2</v>
      </c>
      <c r="N1005" s="3">
        <f t="shared" si="94"/>
        <v>6</v>
      </c>
    </row>
    <row r="1006" spans="1:14">
      <c r="A1006" s="3">
        <v>98189703</v>
      </c>
      <c r="B1006" s="3" t="s">
        <v>8</v>
      </c>
      <c r="C1006" s="3" t="s">
        <v>16</v>
      </c>
      <c r="D1006" s="3">
        <v>1.3320224810997699E+17</v>
      </c>
      <c r="E1006" s="4">
        <v>44964.601967592593</v>
      </c>
      <c r="F1006" s="3" t="s">
        <v>10</v>
      </c>
      <c r="G1006" s="3">
        <v>1</v>
      </c>
      <c r="H1006" s="3" t="s">
        <v>15</v>
      </c>
      <c r="I1006" s="4">
        <v>44964.601967592593</v>
      </c>
      <c r="J1006" s="3" t="str">
        <f t="shared" si="97"/>
        <v>运行</v>
      </c>
      <c r="K1006" s="3" t="str">
        <f t="shared" si="96"/>
        <v/>
      </c>
      <c r="L1006" t="str">
        <f t="shared" si="92"/>
        <v>结束</v>
      </c>
      <c r="M1006" s="5">
        <f t="shared" si="93"/>
        <v>0</v>
      </c>
      <c r="N1006" s="3">
        <f t="shared" si="94"/>
        <v>6</v>
      </c>
    </row>
    <row r="1007" spans="1:14">
      <c r="A1007" s="3">
        <v>98189718</v>
      </c>
      <c r="B1007" s="3" t="s">
        <v>8</v>
      </c>
      <c r="C1007" s="3" t="s">
        <v>16</v>
      </c>
      <c r="D1007" s="3">
        <v>1.33202248197404E+17</v>
      </c>
      <c r="E1007" s="4">
        <v>44964.602071759262</v>
      </c>
      <c r="F1007" s="3" t="s">
        <v>10</v>
      </c>
      <c r="G1007" s="3">
        <v>60070922002</v>
      </c>
      <c r="H1007" s="3" t="s">
        <v>11</v>
      </c>
      <c r="I1007" s="4">
        <v>44964.602071759262</v>
      </c>
      <c r="J1007" s="3" t="str">
        <f t="shared" si="97"/>
        <v>报警</v>
      </c>
      <c r="K1007" s="3" t="str">
        <f t="shared" si="96"/>
        <v>开始</v>
      </c>
      <c r="L1007" t="str">
        <f t="shared" si="92"/>
        <v/>
      </c>
      <c r="M1007" s="5">
        <f t="shared" si="93"/>
        <v>1.0333333339076489</v>
      </c>
      <c r="N1007" s="3">
        <f t="shared" si="94"/>
        <v>6</v>
      </c>
    </row>
    <row r="1008" spans="1:14">
      <c r="A1008" s="3">
        <v>98189860</v>
      </c>
      <c r="B1008" s="3" t="s">
        <v>8</v>
      </c>
      <c r="C1008" s="3" t="s">
        <v>16</v>
      </c>
      <c r="D1008" s="3">
        <v>1.3320224881395501E+17</v>
      </c>
      <c r="E1008" s="4">
        <v>44964.602789351855</v>
      </c>
      <c r="F1008" s="3" t="s">
        <v>10</v>
      </c>
      <c r="G1008" s="3">
        <v>1</v>
      </c>
      <c r="H1008" s="3" t="s">
        <v>15</v>
      </c>
      <c r="I1008" s="4">
        <v>44964.602789351855</v>
      </c>
      <c r="J1008" s="3" t="str">
        <f t="shared" si="97"/>
        <v>运行</v>
      </c>
      <c r="K1008" s="3" t="str">
        <f t="shared" si="96"/>
        <v/>
      </c>
      <c r="L1008" t="str">
        <f t="shared" ref="L1008:L1071" si="98">IF(J1008="运行","结束","")</f>
        <v>结束</v>
      </c>
      <c r="M1008" s="5">
        <f t="shared" ref="M1008:M1071" si="99">IF(K1008="开始",((IF(L1009="结束",INDEX(I1009,,),0)-IF(K1008="开始",INDEX(I1008,,),0)))*24*60,0)</f>
        <v>0</v>
      </c>
      <c r="N1008" s="3">
        <f t="shared" ref="N1008:N1071" si="100">WEEKNUM(I1008)</f>
        <v>6</v>
      </c>
    </row>
    <row r="1009" spans="1:14">
      <c r="A1009" s="3">
        <v>98189905</v>
      </c>
      <c r="B1009" s="3" t="s">
        <v>8</v>
      </c>
      <c r="C1009" s="3" t="s">
        <v>16</v>
      </c>
      <c r="D1009" s="3">
        <v>1.3320224899931E+17</v>
      </c>
      <c r="E1009" s="4">
        <v>44964.602997685186</v>
      </c>
      <c r="F1009" s="3" t="s">
        <v>10</v>
      </c>
      <c r="G1009" s="3">
        <v>60070922002</v>
      </c>
      <c r="H1009" s="3" t="s">
        <v>11</v>
      </c>
      <c r="I1009" s="4">
        <v>44964.602997685186</v>
      </c>
      <c r="J1009" s="3" t="str">
        <f t="shared" si="97"/>
        <v>报警</v>
      </c>
      <c r="K1009" s="3" t="str">
        <f t="shared" si="96"/>
        <v>开始</v>
      </c>
      <c r="L1009" t="str">
        <f t="shared" si="98"/>
        <v/>
      </c>
      <c r="M1009" s="5">
        <f t="shared" si="99"/>
        <v>0.63333333469927311</v>
      </c>
      <c r="N1009" s="3">
        <f t="shared" si="100"/>
        <v>6</v>
      </c>
    </row>
    <row r="1010" spans="1:14">
      <c r="A1010" s="3">
        <v>98189989</v>
      </c>
      <c r="B1010" s="3" t="s">
        <v>8</v>
      </c>
      <c r="C1010" s="3" t="s">
        <v>16</v>
      </c>
      <c r="D1010" s="3">
        <v>1.3320224937571299E+17</v>
      </c>
      <c r="E1010" s="4">
        <v>44964.603437500002</v>
      </c>
      <c r="F1010" s="3" t="s">
        <v>10</v>
      </c>
      <c r="G1010" s="3">
        <v>1</v>
      </c>
      <c r="H1010" s="3" t="s">
        <v>15</v>
      </c>
      <c r="I1010" s="4">
        <v>44964.603437500002</v>
      </c>
      <c r="J1010" s="3" t="str">
        <f t="shared" si="97"/>
        <v>运行</v>
      </c>
      <c r="K1010" s="3" t="str">
        <f t="shared" si="96"/>
        <v/>
      </c>
      <c r="L1010" t="str">
        <f t="shared" si="98"/>
        <v>结束</v>
      </c>
      <c r="M1010" s="5">
        <f t="shared" si="99"/>
        <v>0</v>
      </c>
      <c r="N1010" s="3">
        <f t="shared" si="100"/>
        <v>6</v>
      </c>
    </row>
    <row r="1011" spans="1:14">
      <c r="A1011" s="3">
        <v>98190254</v>
      </c>
      <c r="B1011" s="3" t="s">
        <v>8</v>
      </c>
      <c r="C1011" s="3" t="s">
        <v>9</v>
      </c>
      <c r="D1011" s="3">
        <v>1.33202250733202E+17</v>
      </c>
      <c r="E1011" s="4">
        <v>44964.605011574073</v>
      </c>
      <c r="F1011" s="3" t="s">
        <v>10</v>
      </c>
      <c r="G1011" s="3">
        <v>1</v>
      </c>
      <c r="H1011" s="3" t="s">
        <v>15</v>
      </c>
      <c r="I1011" s="4">
        <v>44964.605011574073</v>
      </c>
      <c r="J1011" s="3" t="str">
        <f t="shared" si="97"/>
        <v>运行</v>
      </c>
      <c r="K1011" s="3" t="str">
        <f t="shared" si="96"/>
        <v/>
      </c>
      <c r="L1011" t="str">
        <f t="shared" si="98"/>
        <v>结束</v>
      </c>
      <c r="M1011" s="5">
        <f t="shared" si="99"/>
        <v>0</v>
      </c>
      <c r="N1011" s="3">
        <f t="shared" si="100"/>
        <v>6</v>
      </c>
    </row>
    <row r="1012" spans="1:14">
      <c r="A1012" s="3">
        <v>98190533</v>
      </c>
      <c r="B1012" s="3" t="s">
        <v>8</v>
      </c>
      <c r="C1012" s="3" t="s">
        <v>16</v>
      </c>
      <c r="D1012" s="3">
        <v>1.33202252054072E+17</v>
      </c>
      <c r="E1012" s="4">
        <v>44964.606539351851</v>
      </c>
      <c r="F1012" s="3" t="s">
        <v>10</v>
      </c>
      <c r="G1012" s="3">
        <v>60070922002</v>
      </c>
      <c r="H1012" s="3" t="s">
        <v>11</v>
      </c>
      <c r="I1012" s="4">
        <v>44964.606539351851</v>
      </c>
      <c r="J1012" s="3" t="str">
        <f t="shared" si="97"/>
        <v>报警</v>
      </c>
      <c r="K1012" s="3" t="str">
        <f t="shared" si="96"/>
        <v>开始</v>
      </c>
      <c r="L1012" t="str">
        <f t="shared" si="98"/>
        <v/>
      </c>
      <c r="M1012" s="5">
        <f t="shared" si="99"/>
        <v>1.0333333339076489</v>
      </c>
      <c r="N1012" s="3">
        <f t="shared" si="100"/>
        <v>6</v>
      </c>
    </row>
    <row r="1013" spans="1:14">
      <c r="A1013" s="3">
        <v>98190663</v>
      </c>
      <c r="B1013" s="3" t="s">
        <v>8</v>
      </c>
      <c r="C1013" s="3" t="s">
        <v>16</v>
      </c>
      <c r="D1013" s="3">
        <v>1.3320225267137101E+17</v>
      </c>
      <c r="E1013" s="4">
        <v>44964.607256944444</v>
      </c>
      <c r="F1013" s="3" t="s">
        <v>10</v>
      </c>
      <c r="G1013" s="3">
        <v>1</v>
      </c>
      <c r="H1013" s="3" t="s">
        <v>15</v>
      </c>
      <c r="I1013" s="4">
        <v>44964.607256944444</v>
      </c>
      <c r="J1013" s="3" t="str">
        <f t="shared" si="97"/>
        <v>运行</v>
      </c>
      <c r="K1013" s="3" t="str">
        <f t="shared" si="96"/>
        <v/>
      </c>
      <c r="L1013" t="str">
        <f t="shared" si="98"/>
        <v>结束</v>
      </c>
      <c r="M1013" s="5">
        <f t="shared" si="99"/>
        <v>0</v>
      </c>
      <c r="N1013" s="3">
        <f t="shared" si="100"/>
        <v>6</v>
      </c>
    </row>
    <row r="1014" spans="1:14">
      <c r="A1014" s="3">
        <v>98190666</v>
      </c>
      <c r="B1014" s="3" t="s">
        <v>8</v>
      </c>
      <c r="C1014" s="3" t="s">
        <v>16</v>
      </c>
      <c r="D1014" s="3">
        <v>1.33202252697462E+17</v>
      </c>
      <c r="E1014" s="4">
        <v>44964.60728009259</v>
      </c>
      <c r="F1014" s="3" t="s">
        <v>10</v>
      </c>
      <c r="G1014" s="3">
        <v>60070922002</v>
      </c>
      <c r="H1014" s="3" t="s">
        <v>11</v>
      </c>
      <c r="I1014" s="4">
        <v>44964.60728009259</v>
      </c>
      <c r="J1014" s="3" t="str">
        <f t="shared" si="97"/>
        <v>报警</v>
      </c>
      <c r="K1014" s="3" t="str">
        <f t="shared" si="96"/>
        <v>开始</v>
      </c>
      <c r="L1014" t="str">
        <f t="shared" si="98"/>
        <v/>
      </c>
      <c r="M1014" s="5">
        <f t="shared" si="99"/>
        <v>7.8666666720528156</v>
      </c>
      <c r="N1014" s="3">
        <f t="shared" si="100"/>
        <v>6</v>
      </c>
    </row>
    <row r="1015" spans="1:14">
      <c r="A1015" s="3">
        <v>98191561</v>
      </c>
      <c r="B1015" s="3" t="s">
        <v>8</v>
      </c>
      <c r="C1015" s="3" t="s">
        <v>9</v>
      </c>
      <c r="D1015" s="3">
        <v>1.3320225741209501E+17</v>
      </c>
      <c r="E1015" s="4">
        <v>44964.612743055557</v>
      </c>
      <c r="F1015" s="3" t="s">
        <v>10</v>
      </c>
      <c r="G1015" s="3">
        <v>1</v>
      </c>
      <c r="H1015" s="3" t="s">
        <v>15</v>
      </c>
      <c r="I1015" s="4">
        <v>44964.612743055557</v>
      </c>
      <c r="J1015" s="3" t="str">
        <f t="shared" si="97"/>
        <v>运行</v>
      </c>
      <c r="K1015" s="3" t="str">
        <f t="shared" si="96"/>
        <v/>
      </c>
      <c r="L1015" t="str">
        <f t="shared" si="98"/>
        <v>结束</v>
      </c>
      <c r="M1015" s="5">
        <f t="shared" si="99"/>
        <v>0</v>
      </c>
      <c r="N1015" s="3">
        <f t="shared" si="100"/>
        <v>6</v>
      </c>
    </row>
    <row r="1016" spans="1:14">
      <c r="A1016" s="3">
        <v>98192080</v>
      </c>
      <c r="B1016" s="3" t="s">
        <v>8</v>
      </c>
      <c r="C1016" s="3" t="s">
        <v>16</v>
      </c>
      <c r="D1016" s="3">
        <v>1.33202260189588E+17</v>
      </c>
      <c r="E1016" s="4">
        <v>44964.615949074076</v>
      </c>
      <c r="F1016" s="3" t="s">
        <v>10</v>
      </c>
      <c r="G1016" s="3">
        <v>3</v>
      </c>
      <c r="H1016" s="3" t="s">
        <v>14</v>
      </c>
      <c r="I1016" s="4">
        <v>44964.615949074076</v>
      </c>
      <c r="J1016" s="3" t="str">
        <f t="shared" si="97"/>
        <v>改！</v>
      </c>
      <c r="K1016" s="3" t="str">
        <f t="shared" si="96"/>
        <v>开始</v>
      </c>
      <c r="L1016" t="str">
        <f t="shared" si="98"/>
        <v/>
      </c>
      <c r="M1016" s="5">
        <f t="shared" si="99"/>
        <v>6.5166666603181511</v>
      </c>
      <c r="N1016" s="3">
        <f t="shared" si="100"/>
        <v>6</v>
      </c>
    </row>
    <row r="1017" spans="1:14">
      <c r="A1017" s="3">
        <v>98192910</v>
      </c>
      <c r="B1017" s="3" t="s">
        <v>8</v>
      </c>
      <c r="C1017" s="3" t="s">
        <v>9</v>
      </c>
      <c r="D1017" s="3">
        <v>1.3320226409502E+17</v>
      </c>
      <c r="E1017" s="4">
        <v>44964.620474537034</v>
      </c>
      <c r="F1017" s="3" t="s">
        <v>10</v>
      </c>
      <c r="G1017" s="3">
        <v>1</v>
      </c>
      <c r="H1017" s="3" t="s">
        <v>15</v>
      </c>
      <c r="I1017" s="4">
        <v>44964.620474537034</v>
      </c>
      <c r="J1017" s="3" t="str">
        <f t="shared" si="97"/>
        <v>运行</v>
      </c>
      <c r="K1017" s="3" t="str">
        <f t="shared" si="96"/>
        <v/>
      </c>
      <c r="L1017" t="str">
        <f t="shared" si="98"/>
        <v>结束</v>
      </c>
      <c r="M1017" s="5">
        <f t="shared" si="99"/>
        <v>0</v>
      </c>
      <c r="N1017" s="3">
        <f t="shared" si="100"/>
        <v>6</v>
      </c>
    </row>
    <row r="1018" spans="1:14">
      <c r="A1018" s="3">
        <v>98192943</v>
      </c>
      <c r="B1018" s="3" t="s">
        <v>8</v>
      </c>
      <c r="C1018" s="3" t="s">
        <v>16</v>
      </c>
      <c r="D1018" s="3">
        <v>1.33202264275382E+17</v>
      </c>
      <c r="E1018" s="4">
        <v>44964.620682870373</v>
      </c>
      <c r="F1018" s="3" t="s">
        <v>10</v>
      </c>
      <c r="G1018" s="3">
        <v>3</v>
      </c>
      <c r="H1018" s="3" t="s">
        <v>14</v>
      </c>
      <c r="I1018" s="4">
        <v>44964.620682870373</v>
      </c>
      <c r="J1018" s="3" t="str">
        <f t="shared" si="97"/>
        <v>改！</v>
      </c>
      <c r="K1018" s="3" t="str">
        <f t="shared" si="96"/>
        <v>开始</v>
      </c>
      <c r="L1018" t="str">
        <f t="shared" si="98"/>
        <v/>
      </c>
      <c r="M1018" s="5">
        <f t="shared" si="99"/>
        <v>4.9333333340473473</v>
      </c>
      <c r="N1018" s="3">
        <f t="shared" si="100"/>
        <v>6</v>
      </c>
    </row>
    <row r="1019" spans="1:14">
      <c r="A1019" s="3">
        <v>98193571</v>
      </c>
      <c r="B1019" s="3" t="s">
        <v>8</v>
      </c>
      <c r="C1019" s="3" t="s">
        <v>16</v>
      </c>
      <c r="D1019" s="3">
        <v>1.3320226723064899E+17</v>
      </c>
      <c r="E1019" s="4">
        <v>44964.624108796299</v>
      </c>
      <c r="F1019" s="3" t="s">
        <v>10</v>
      </c>
      <c r="G1019" s="3">
        <v>1</v>
      </c>
      <c r="H1019" s="3" t="s">
        <v>15</v>
      </c>
      <c r="I1019" s="4">
        <v>44964.624108796299</v>
      </c>
      <c r="J1019" s="3" t="str">
        <f t="shared" si="97"/>
        <v>运行</v>
      </c>
      <c r="K1019" s="3" t="str">
        <f t="shared" si="96"/>
        <v/>
      </c>
      <c r="L1019" t="str">
        <f t="shared" si="98"/>
        <v>结束</v>
      </c>
      <c r="M1019" s="5">
        <f t="shared" si="99"/>
        <v>0</v>
      </c>
      <c r="N1019" s="3">
        <f t="shared" si="100"/>
        <v>6</v>
      </c>
    </row>
    <row r="1020" spans="1:14">
      <c r="A1020" s="3">
        <v>98193885</v>
      </c>
      <c r="B1020" s="3" t="s">
        <v>8</v>
      </c>
      <c r="C1020" s="3" t="s">
        <v>16</v>
      </c>
      <c r="D1020" s="3">
        <v>1.3320226869776499E+17</v>
      </c>
      <c r="E1020" s="4">
        <v>44964.625798611109</v>
      </c>
      <c r="F1020" s="3" t="s">
        <v>10</v>
      </c>
      <c r="G1020" s="3">
        <v>60070922002</v>
      </c>
      <c r="H1020" s="3" t="s">
        <v>11</v>
      </c>
      <c r="I1020" s="4">
        <v>44964.625798611109</v>
      </c>
      <c r="J1020" s="3" t="str">
        <f t="shared" si="97"/>
        <v>报警</v>
      </c>
      <c r="K1020" s="3" t="str">
        <f t="shared" si="96"/>
        <v>开始</v>
      </c>
      <c r="L1020" t="str">
        <f t="shared" si="98"/>
        <v/>
      </c>
      <c r="M1020" s="5">
        <f t="shared" si="99"/>
        <v>0.6000000040512532</v>
      </c>
      <c r="N1020" s="3">
        <f t="shared" si="100"/>
        <v>6</v>
      </c>
    </row>
    <row r="1021" spans="1:14">
      <c r="A1021" s="3">
        <v>98193986</v>
      </c>
      <c r="B1021" s="3" t="s">
        <v>8</v>
      </c>
      <c r="C1021" s="3" t="s">
        <v>16</v>
      </c>
      <c r="D1021" s="3">
        <v>1.33202269057722E+17</v>
      </c>
      <c r="E1021" s="4">
        <v>44964.626215277778</v>
      </c>
      <c r="F1021" s="3" t="s">
        <v>10</v>
      </c>
      <c r="G1021" s="3">
        <v>1</v>
      </c>
      <c r="H1021" s="3" t="s">
        <v>15</v>
      </c>
      <c r="I1021" s="4">
        <v>44964.626215277778</v>
      </c>
      <c r="J1021" s="3" t="str">
        <f t="shared" si="97"/>
        <v>运行</v>
      </c>
      <c r="K1021" s="3" t="str">
        <f t="shared" ref="K1021:K1084" si="101">IF(AND(J1020="运行",J1021&lt;&gt;"运行"),"开始","")</f>
        <v/>
      </c>
      <c r="L1021" t="str">
        <f t="shared" si="98"/>
        <v>结束</v>
      </c>
      <c r="M1021" s="5">
        <f t="shared" si="99"/>
        <v>0</v>
      </c>
      <c r="N1021" s="3">
        <f t="shared" si="100"/>
        <v>6</v>
      </c>
    </row>
    <row r="1022" spans="1:14">
      <c r="A1022" s="3">
        <v>98194062</v>
      </c>
      <c r="B1022" s="3" t="s">
        <v>8</v>
      </c>
      <c r="C1022" s="3" t="s">
        <v>16</v>
      </c>
      <c r="D1022" s="3">
        <v>1.3320226936629699E+17</v>
      </c>
      <c r="E1022" s="4">
        <v>44964.626574074071</v>
      </c>
      <c r="F1022" s="3" t="s">
        <v>10</v>
      </c>
      <c r="G1022" s="3">
        <v>60070922002</v>
      </c>
      <c r="H1022" s="3" t="s">
        <v>11</v>
      </c>
      <c r="I1022" s="4">
        <v>44964.626574074071</v>
      </c>
      <c r="J1022" s="3" t="str">
        <f t="shared" si="97"/>
        <v>报警</v>
      </c>
      <c r="K1022" s="3" t="str">
        <f t="shared" si="101"/>
        <v>开始</v>
      </c>
      <c r="L1022" t="str">
        <f t="shared" si="98"/>
        <v/>
      </c>
      <c r="M1022" s="5">
        <f t="shared" si="99"/>
        <v>0.35000000847503543</v>
      </c>
      <c r="N1022" s="3">
        <f t="shared" si="100"/>
        <v>6</v>
      </c>
    </row>
    <row r="1023" spans="1:14">
      <c r="A1023" s="3">
        <v>98194103</v>
      </c>
      <c r="B1023" s="3" t="s">
        <v>8</v>
      </c>
      <c r="C1023" s="3" t="s">
        <v>16</v>
      </c>
      <c r="D1023" s="3">
        <v>1.33202269577622E+17</v>
      </c>
      <c r="E1023" s="4">
        <v>44964.626817129632</v>
      </c>
      <c r="F1023" s="3" t="s">
        <v>10</v>
      </c>
      <c r="G1023" s="3">
        <v>1</v>
      </c>
      <c r="H1023" s="3" t="s">
        <v>15</v>
      </c>
      <c r="I1023" s="4">
        <v>44964.626817129632</v>
      </c>
      <c r="J1023" s="3" t="str">
        <f t="shared" ref="J1023:J1080" si="102">RIGHT(H1023,2)</f>
        <v>运行</v>
      </c>
      <c r="K1023" s="3" t="str">
        <f t="shared" si="101"/>
        <v/>
      </c>
      <c r="L1023" t="str">
        <f t="shared" si="98"/>
        <v>结束</v>
      </c>
      <c r="M1023" s="5">
        <f t="shared" si="99"/>
        <v>0</v>
      </c>
      <c r="N1023" s="3">
        <f t="shared" si="100"/>
        <v>6</v>
      </c>
    </row>
    <row r="1024" spans="1:14">
      <c r="A1024" s="3">
        <v>98194363</v>
      </c>
      <c r="B1024" s="3" t="s">
        <v>8</v>
      </c>
      <c r="C1024" s="3" t="s">
        <v>9</v>
      </c>
      <c r="D1024" s="3">
        <v>1.3320227077536899E+17</v>
      </c>
      <c r="E1024" s="4">
        <v>44964.628206018519</v>
      </c>
      <c r="F1024" s="3" t="s">
        <v>10</v>
      </c>
      <c r="G1024" s="3">
        <v>1</v>
      </c>
      <c r="H1024" s="3" t="s">
        <v>15</v>
      </c>
      <c r="I1024" s="4">
        <v>44964.628206018519</v>
      </c>
      <c r="J1024" s="3" t="str">
        <f t="shared" si="102"/>
        <v>运行</v>
      </c>
      <c r="K1024" s="3" t="str">
        <f t="shared" si="101"/>
        <v/>
      </c>
      <c r="L1024" t="str">
        <f t="shared" si="98"/>
        <v>结束</v>
      </c>
      <c r="M1024" s="5">
        <f t="shared" si="99"/>
        <v>0</v>
      </c>
      <c r="N1024" s="3">
        <f t="shared" si="100"/>
        <v>6</v>
      </c>
    </row>
    <row r="1025" spans="1:14">
      <c r="A1025" s="3">
        <v>98194575</v>
      </c>
      <c r="B1025" s="3" t="s">
        <v>8</v>
      </c>
      <c r="C1025" s="3" t="s">
        <v>9</v>
      </c>
      <c r="D1025" s="3">
        <v>1.3320227181013101E+17</v>
      </c>
      <c r="E1025" s="4">
        <v>44964.62940972222</v>
      </c>
      <c r="F1025" s="3" t="s">
        <v>10</v>
      </c>
      <c r="G1025" s="3">
        <v>60070922002</v>
      </c>
      <c r="H1025" s="3" t="s">
        <v>11</v>
      </c>
      <c r="I1025" s="4">
        <v>44964.62940972222</v>
      </c>
      <c r="J1025" s="3" t="str">
        <f t="shared" si="102"/>
        <v>报警</v>
      </c>
      <c r="K1025" s="3" t="str">
        <f t="shared" si="101"/>
        <v>开始</v>
      </c>
      <c r="L1025" t="str">
        <f t="shared" si="98"/>
        <v/>
      </c>
      <c r="M1025" s="5">
        <f t="shared" si="99"/>
        <v>0.1333333330694586</v>
      </c>
      <c r="N1025" s="3">
        <f t="shared" si="100"/>
        <v>6</v>
      </c>
    </row>
    <row r="1026" spans="1:14">
      <c r="A1026" s="3">
        <v>98194597</v>
      </c>
      <c r="B1026" s="3" t="s">
        <v>8</v>
      </c>
      <c r="C1026" s="3" t="s">
        <v>9</v>
      </c>
      <c r="D1026" s="3">
        <v>1.33202271891456E+17</v>
      </c>
      <c r="E1026" s="4">
        <v>44964.629502314812</v>
      </c>
      <c r="F1026" s="3" t="s">
        <v>10</v>
      </c>
      <c r="G1026" s="3">
        <v>1</v>
      </c>
      <c r="H1026" s="3" t="s">
        <v>15</v>
      </c>
      <c r="I1026" s="4">
        <v>44964.629502314812</v>
      </c>
      <c r="J1026" s="3" t="str">
        <f t="shared" si="102"/>
        <v>运行</v>
      </c>
      <c r="K1026" s="3" t="str">
        <f t="shared" si="101"/>
        <v/>
      </c>
      <c r="L1026" t="str">
        <f t="shared" si="98"/>
        <v>结束</v>
      </c>
      <c r="M1026" s="5">
        <f t="shared" si="99"/>
        <v>0</v>
      </c>
      <c r="N1026" s="3">
        <f t="shared" si="100"/>
        <v>6</v>
      </c>
    </row>
    <row r="1027" spans="1:14">
      <c r="A1027" s="3">
        <v>98196152</v>
      </c>
      <c r="B1027" s="3" t="s">
        <v>8</v>
      </c>
      <c r="C1027" s="3" t="s">
        <v>9</v>
      </c>
      <c r="D1027" s="3">
        <v>1.3320227856354499E+17</v>
      </c>
      <c r="E1027" s="4">
        <v>44964.63722222222</v>
      </c>
      <c r="F1027" s="3" t="s">
        <v>10</v>
      </c>
      <c r="G1027" s="3">
        <v>1</v>
      </c>
      <c r="H1027" s="3" t="s">
        <v>15</v>
      </c>
      <c r="I1027" s="4">
        <v>44964.63722222222</v>
      </c>
      <c r="J1027" s="3" t="str">
        <f t="shared" si="102"/>
        <v>运行</v>
      </c>
      <c r="K1027" s="3" t="str">
        <f t="shared" si="101"/>
        <v/>
      </c>
      <c r="L1027" t="str">
        <f t="shared" si="98"/>
        <v>结束</v>
      </c>
      <c r="M1027" s="5">
        <f t="shared" si="99"/>
        <v>0</v>
      </c>
      <c r="N1027" s="3">
        <f t="shared" si="100"/>
        <v>6</v>
      </c>
    </row>
    <row r="1028" spans="1:14">
      <c r="A1028" s="3">
        <v>98197035</v>
      </c>
      <c r="B1028" s="3" t="s">
        <v>8</v>
      </c>
      <c r="C1028" s="3" t="s">
        <v>9</v>
      </c>
      <c r="D1028" s="3">
        <v>1.3320228178035101E+17</v>
      </c>
      <c r="E1028" s="4">
        <v>44964.640949074077</v>
      </c>
      <c r="F1028" s="3" t="s">
        <v>10</v>
      </c>
      <c r="G1028" s="3">
        <v>60030922003</v>
      </c>
      <c r="H1028" s="3" t="s">
        <v>26</v>
      </c>
      <c r="I1028" s="4">
        <v>44964.640949074077</v>
      </c>
      <c r="J1028" s="3" t="str">
        <f t="shared" si="102"/>
        <v>提醒</v>
      </c>
      <c r="K1028" s="3" t="str">
        <f t="shared" si="101"/>
        <v>开始</v>
      </c>
      <c r="L1028" t="str">
        <f t="shared" si="98"/>
        <v/>
      </c>
      <c r="M1028" s="5">
        <f t="shared" si="99"/>
        <v>0.1333333330694586</v>
      </c>
      <c r="N1028" s="3">
        <f t="shared" si="100"/>
        <v>6</v>
      </c>
    </row>
    <row r="1029" spans="1:14">
      <c r="A1029" s="3">
        <v>98197056</v>
      </c>
      <c r="B1029" s="3" t="s">
        <v>8</v>
      </c>
      <c r="C1029" s="3" t="s">
        <v>9</v>
      </c>
      <c r="D1029" s="3">
        <v>1.3320228186309101E+17</v>
      </c>
      <c r="E1029" s="4">
        <v>44964.641041666669</v>
      </c>
      <c r="F1029" s="3" t="s">
        <v>10</v>
      </c>
      <c r="G1029" s="3">
        <v>1</v>
      </c>
      <c r="H1029" s="3" t="s">
        <v>15</v>
      </c>
      <c r="I1029" s="4">
        <v>44964.641041666669</v>
      </c>
      <c r="J1029" s="3" t="str">
        <f t="shared" si="102"/>
        <v>运行</v>
      </c>
      <c r="K1029" s="3" t="str">
        <f t="shared" si="101"/>
        <v/>
      </c>
      <c r="L1029" t="str">
        <f t="shared" si="98"/>
        <v>结束</v>
      </c>
      <c r="M1029" s="5">
        <f t="shared" si="99"/>
        <v>0</v>
      </c>
      <c r="N1029" s="3">
        <f t="shared" si="100"/>
        <v>6</v>
      </c>
    </row>
    <row r="1030" spans="1:14">
      <c r="A1030" s="3">
        <v>98198642</v>
      </c>
      <c r="B1030" s="3" t="s">
        <v>8</v>
      </c>
      <c r="C1030" s="3" t="s">
        <v>9</v>
      </c>
      <c r="D1030" s="3">
        <v>1.3320228853579901E+17</v>
      </c>
      <c r="E1030" s="4">
        <v>44964.648761574077</v>
      </c>
      <c r="F1030" s="3" t="s">
        <v>10</v>
      </c>
      <c r="G1030" s="3">
        <v>1</v>
      </c>
      <c r="H1030" s="3" t="s">
        <v>15</v>
      </c>
      <c r="I1030" s="4">
        <v>44964.648761574077</v>
      </c>
      <c r="J1030" s="3" t="str">
        <f t="shared" si="102"/>
        <v>运行</v>
      </c>
      <c r="K1030" s="3" t="str">
        <f t="shared" si="101"/>
        <v/>
      </c>
      <c r="L1030" t="str">
        <f t="shared" si="98"/>
        <v>结束</v>
      </c>
      <c r="M1030" s="5">
        <f t="shared" si="99"/>
        <v>0</v>
      </c>
      <c r="N1030" s="3">
        <f t="shared" si="100"/>
        <v>6</v>
      </c>
    </row>
    <row r="1031" spans="1:14">
      <c r="A1031" s="3">
        <v>98200034</v>
      </c>
      <c r="B1031" s="3" t="s">
        <v>8</v>
      </c>
      <c r="C1031" s="3" t="s">
        <v>9</v>
      </c>
      <c r="D1031" s="3">
        <v>1.3320229520115101E+17</v>
      </c>
      <c r="E1031" s="4">
        <v>44964.656481481485</v>
      </c>
      <c r="F1031" s="3" t="s">
        <v>10</v>
      </c>
      <c r="G1031" s="3">
        <v>1</v>
      </c>
      <c r="H1031" s="3" t="s">
        <v>15</v>
      </c>
      <c r="I1031" s="4">
        <v>44964.656481481485</v>
      </c>
      <c r="J1031" s="3" t="str">
        <f t="shared" si="102"/>
        <v>运行</v>
      </c>
      <c r="K1031" s="3" t="str">
        <f t="shared" si="101"/>
        <v/>
      </c>
      <c r="L1031" t="str">
        <f t="shared" si="98"/>
        <v>结束</v>
      </c>
      <c r="M1031" s="5">
        <f t="shared" si="99"/>
        <v>0</v>
      </c>
      <c r="N1031" s="3">
        <f t="shared" si="100"/>
        <v>6</v>
      </c>
    </row>
    <row r="1032" spans="1:14">
      <c r="A1032" s="3">
        <v>98201327</v>
      </c>
      <c r="B1032" s="3" t="s">
        <v>8</v>
      </c>
      <c r="C1032" s="3" t="s">
        <v>16</v>
      </c>
      <c r="D1032" s="3">
        <v>1.332023004101E+17</v>
      </c>
      <c r="E1032" s="4">
        <v>44964.662511574075</v>
      </c>
      <c r="F1032" s="3" t="s">
        <v>10</v>
      </c>
      <c r="G1032" s="3">
        <v>1</v>
      </c>
      <c r="H1032" s="3" t="s">
        <v>15</v>
      </c>
      <c r="I1032" s="4">
        <v>44964.662511574075</v>
      </c>
      <c r="J1032" s="3" t="str">
        <f t="shared" si="102"/>
        <v>运行</v>
      </c>
      <c r="K1032" s="3" t="str">
        <f t="shared" si="101"/>
        <v/>
      </c>
      <c r="L1032" t="str">
        <f t="shared" si="98"/>
        <v>结束</v>
      </c>
      <c r="M1032" s="5">
        <f t="shared" si="99"/>
        <v>0</v>
      </c>
      <c r="N1032" s="3">
        <f t="shared" si="100"/>
        <v>6</v>
      </c>
    </row>
    <row r="1033" spans="1:14">
      <c r="A1033" s="3">
        <v>98201741</v>
      </c>
      <c r="B1033" s="3" t="s">
        <v>8</v>
      </c>
      <c r="C1033" s="3" t="s">
        <v>9</v>
      </c>
      <c r="D1033" s="3">
        <v>1.33202301867356E+17</v>
      </c>
      <c r="E1033" s="4">
        <v>44964.664189814815</v>
      </c>
      <c r="F1033" s="3" t="s">
        <v>10</v>
      </c>
      <c r="G1033" s="3">
        <v>1</v>
      </c>
      <c r="H1033" s="3" t="s">
        <v>15</v>
      </c>
      <c r="I1033" s="4">
        <v>44964.664189814815</v>
      </c>
      <c r="J1033" s="3" t="str">
        <f t="shared" si="102"/>
        <v>运行</v>
      </c>
      <c r="K1033" s="3" t="str">
        <f t="shared" si="101"/>
        <v/>
      </c>
      <c r="L1033" t="str">
        <f t="shared" si="98"/>
        <v>结束</v>
      </c>
      <c r="M1033" s="5">
        <f t="shared" si="99"/>
        <v>0</v>
      </c>
      <c r="N1033" s="3">
        <f t="shared" si="100"/>
        <v>6</v>
      </c>
    </row>
    <row r="1034" spans="1:14">
      <c r="A1034" s="3">
        <v>98202172</v>
      </c>
      <c r="B1034" s="3" t="s">
        <v>8</v>
      </c>
      <c r="C1034" s="3" t="s">
        <v>9</v>
      </c>
      <c r="D1034" s="3">
        <v>1.3320230347592899E+17</v>
      </c>
      <c r="E1034" s="4">
        <v>44964.66605324074</v>
      </c>
      <c r="F1034" s="3" t="s">
        <v>10</v>
      </c>
      <c r="G1034" s="3">
        <v>60070922002</v>
      </c>
      <c r="H1034" s="3" t="s">
        <v>11</v>
      </c>
      <c r="I1034" s="4">
        <v>44964.66605324074</v>
      </c>
      <c r="J1034" s="3" t="str">
        <f t="shared" si="102"/>
        <v>报警</v>
      </c>
      <c r="K1034" s="3" t="str">
        <f t="shared" si="101"/>
        <v>开始</v>
      </c>
      <c r="L1034" t="str">
        <f t="shared" si="98"/>
        <v/>
      </c>
      <c r="M1034" s="5">
        <f t="shared" si="99"/>
        <v>0.1333333330694586</v>
      </c>
      <c r="N1034" s="3">
        <f t="shared" si="100"/>
        <v>6</v>
      </c>
    </row>
    <row r="1035" spans="1:14">
      <c r="A1035" s="3">
        <v>98202188</v>
      </c>
      <c r="B1035" s="3" t="s">
        <v>8</v>
      </c>
      <c r="C1035" s="3" t="s">
        <v>9</v>
      </c>
      <c r="D1035" s="3">
        <v>1.3320230355455901E+17</v>
      </c>
      <c r="E1035" s="4">
        <v>44964.666145833333</v>
      </c>
      <c r="F1035" s="3" t="s">
        <v>10</v>
      </c>
      <c r="G1035" s="3">
        <v>1</v>
      </c>
      <c r="H1035" s="3" t="s">
        <v>15</v>
      </c>
      <c r="I1035" s="4">
        <v>44964.666145833333</v>
      </c>
      <c r="J1035" s="3" t="str">
        <f t="shared" si="102"/>
        <v>运行</v>
      </c>
      <c r="K1035" s="3" t="str">
        <f t="shared" si="101"/>
        <v/>
      </c>
      <c r="L1035" t="str">
        <f t="shared" si="98"/>
        <v>结束</v>
      </c>
      <c r="M1035" s="5">
        <f t="shared" si="99"/>
        <v>0</v>
      </c>
      <c r="N1035" s="3">
        <f t="shared" si="100"/>
        <v>6</v>
      </c>
    </row>
    <row r="1036" spans="1:14">
      <c r="A1036" s="3">
        <v>98203426</v>
      </c>
      <c r="B1036" s="3" t="s">
        <v>8</v>
      </c>
      <c r="C1036" s="3" t="s">
        <v>9</v>
      </c>
      <c r="D1036" s="3">
        <v>1.33202310238012E+17</v>
      </c>
      <c r="E1036" s="4">
        <v>44964.673877314817</v>
      </c>
      <c r="F1036" s="3" t="s">
        <v>10</v>
      </c>
      <c r="G1036" s="3">
        <v>1</v>
      </c>
      <c r="H1036" s="3" t="s">
        <v>15</v>
      </c>
      <c r="I1036" s="4">
        <v>44964.673877314817</v>
      </c>
      <c r="J1036" s="3" t="str">
        <f t="shared" si="102"/>
        <v>运行</v>
      </c>
      <c r="K1036" s="3" t="str">
        <f t="shared" si="101"/>
        <v/>
      </c>
      <c r="L1036" t="str">
        <f t="shared" si="98"/>
        <v>结束</v>
      </c>
      <c r="M1036" s="5">
        <f t="shared" si="99"/>
        <v>0</v>
      </c>
      <c r="N1036" s="3">
        <f t="shared" si="100"/>
        <v>6</v>
      </c>
    </row>
    <row r="1037" spans="1:14">
      <c r="A1037" s="3">
        <v>98206265</v>
      </c>
      <c r="B1037" s="3" t="s">
        <v>8</v>
      </c>
      <c r="C1037" s="3" t="s">
        <v>9</v>
      </c>
      <c r="D1037" s="3">
        <v>1.3320233210035299E+17</v>
      </c>
      <c r="E1037" s="4">
        <v>44964.699189814812</v>
      </c>
      <c r="F1037" s="3" t="s">
        <v>10</v>
      </c>
      <c r="G1037" s="3">
        <v>1</v>
      </c>
      <c r="H1037" s="3" t="s">
        <v>15</v>
      </c>
      <c r="I1037" s="4">
        <v>44964.699189814812</v>
      </c>
      <c r="J1037" s="3" t="str">
        <f t="shared" si="102"/>
        <v>运行</v>
      </c>
      <c r="K1037" s="3" t="str">
        <f t="shared" si="101"/>
        <v/>
      </c>
      <c r="L1037" t="str">
        <f t="shared" si="98"/>
        <v>结束</v>
      </c>
      <c r="M1037" s="5">
        <f t="shared" si="99"/>
        <v>0</v>
      </c>
      <c r="N1037" s="3">
        <f t="shared" si="100"/>
        <v>6</v>
      </c>
    </row>
    <row r="1038" spans="1:14">
      <c r="A1038" s="3">
        <v>98206797</v>
      </c>
      <c r="B1038" s="3" t="s">
        <v>8</v>
      </c>
      <c r="C1038" s="3" t="s">
        <v>9</v>
      </c>
      <c r="D1038" s="3">
        <v>1.33202338794678E+17</v>
      </c>
      <c r="E1038" s="4">
        <v>44964.706932870373</v>
      </c>
      <c r="F1038" s="3" t="s">
        <v>10</v>
      </c>
      <c r="G1038" s="3">
        <v>1</v>
      </c>
      <c r="H1038" s="3" t="s">
        <v>15</v>
      </c>
      <c r="I1038" s="4">
        <v>44964.706932870373</v>
      </c>
      <c r="J1038" s="3" t="str">
        <f t="shared" si="102"/>
        <v>运行</v>
      </c>
      <c r="K1038" s="3" t="str">
        <f t="shared" si="101"/>
        <v/>
      </c>
      <c r="L1038" t="str">
        <f t="shared" si="98"/>
        <v>结束</v>
      </c>
      <c r="M1038" s="5">
        <f t="shared" si="99"/>
        <v>0</v>
      </c>
      <c r="N1038" s="3">
        <f t="shared" si="100"/>
        <v>6</v>
      </c>
    </row>
    <row r="1039" spans="1:14">
      <c r="A1039" s="3">
        <v>98207252</v>
      </c>
      <c r="B1039" s="3" t="s">
        <v>8</v>
      </c>
      <c r="C1039" s="3" t="s">
        <v>9</v>
      </c>
      <c r="D1039" s="3">
        <v>1.3320234387946301E+17</v>
      </c>
      <c r="E1039" s="4">
        <v>44964.712812500002</v>
      </c>
      <c r="F1039" s="3" t="s">
        <v>10</v>
      </c>
      <c r="G1039" s="3">
        <v>60070922002</v>
      </c>
      <c r="H1039" s="3" t="s">
        <v>11</v>
      </c>
      <c r="I1039" s="4">
        <v>44964.712812500002</v>
      </c>
      <c r="J1039" s="3" t="str">
        <f t="shared" si="102"/>
        <v>报警</v>
      </c>
      <c r="K1039" s="3" t="str">
        <f t="shared" si="101"/>
        <v>开始</v>
      </c>
      <c r="L1039" t="str">
        <f t="shared" si="98"/>
        <v/>
      </c>
      <c r="M1039" s="5">
        <f t="shared" si="99"/>
        <v>5.0000001210719347E-2</v>
      </c>
      <c r="N1039" s="3">
        <f t="shared" si="100"/>
        <v>6</v>
      </c>
    </row>
    <row r="1040" spans="1:14">
      <c r="A1040" s="3">
        <v>98207254</v>
      </c>
      <c r="B1040" s="3" t="s">
        <v>8</v>
      </c>
      <c r="C1040" s="3" t="s">
        <v>9</v>
      </c>
      <c r="D1040" s="3">
        <v>1.3320234390035699E+17</v>
      </c>
      <c r="E1040" s="4">
        <v>44964.712847222225</v>
      </c>
      <c r="F1040" s="3" t="s">
        <v>10</v>
      </c>
      <c r="G1040" s="3">
        <v>1</v>
      </c>
      <c r="H1040" s="3" t="s">
        <v>15</v>
      </c>
      <c r="I1040" s="4">
        <v>44964.712847222225</v>
      </c>
      <c r="J1040" s="3" t="str">
        <f t="shared" si="102"/>
        <v>运行</v>
      </c>
      <c r="K1040" s="3" t="str">
        <f t="shared" si="101"/>
        <v/>
      </c>
      <c r="L1040" t="str">
        <f t="shared" si="98"/>
        <v>结束</v>
      </c>
      <c r="M1040" s="5">
        <f t="shared" si="99"/>
        <v>0</v>
      </c>
      <c r="N1040" s="3">
        <f t="shared" si="100"/>
        <v>6</v>
      </c>
    </row>
    <row r="1041" spans="1:14">
      <c r="A1041" s="3">
        <v>98207340</v>
      </c>
      <c r="B1041" s="3" t="s">
        <v>8</v>
      </c>
      <c r="C1041" s="3" t="s">
        <v>9</v>
      </c>
      <c r="D1041" s="3">
        <v>1.3320234469047699E+17</v>
      </c>
      <c r="E1041" s="4">
        <v>44964.713761574072</v>
      </c>
      <c r="F1041" s="3" t="s">
        <v>10</v>
      </c>
      <c r="G1041" s="3">
        <v>60070922002</v>
      </c>
      <c r="H1041" s="3" t="s">
        <v>11</v>
      </c>
      <c r="I1041" s="4">
        <v>44964.713761574072</v>
      </c>
      <c r="J1041" s="3" t="str">
        <f t="shared" si="102"/>
        <v>报警</v>
      </c>
      <c r="K1041" s="3" t="str">
        <f t="shared" si="101"/>
        <v>开始</v>
      </c>
      <c r="L1041" t="str">
        <f t="shared" si="98"/>
        <v/>
      </c>
      <c r="M1041" s="5">
        <f t="shared" si="99"/>
        <v>1.9333333347458392</v>
      </c>
      <c r="N1041" s="3">
        <f t="shared" si="100"/>
        <v>6</v>
      </c>
    </row>
    <row r="1042" spans="1:14">
      <c r="A1042" s="3">
        <v>98207481</v>
      </c>
      <c r="B1042" s="3" t="s">
        <v>8</v>
      </c>
      <c r="C1042" s="3" t="s">
        <v>9</v>
      </c>
      <c r="D1042" s="3">
        <v>1.3320234585291299E+17</v>
      </c>
      <c r="E1042" s="4">
        <v>44964.715104166666</v>
      </c>
      <c r="F1042" s="3" t="s">
        <v>10</v>
      </c>
      <c r="G1042" s="3">
        <v>1</v>
      </c>
      <c r="H1042" s="3" t="s">
        <v>15</v>
      </c>
      <c r="I1042" s="4">
        <v>44964.715104166666</v>
      </c>
      <c r="J1042" s="3" t="str">
        <f t="shared" si="102"/>
        <v>运行</v>
      </c>
      <c r="K1042" s="3" t="str">
        <f t="shared" si="101"/>
        <v/>
      </c>
      <c r="L1042" t="str">
        <f t="shared" si="98"/>
        <v>结束</v>
      </c>
      <c r="M1042" s="5">
        <f t="shared" si="99"/>
        <v>0</v>
      </c>
      <c r="N1042" s="3">
        <f t="shared" si="100"/>
        <v>6</v>
      </c>
    </row>
    <row r="1043" spans="1:14">
      <c r="A1043" s="3">
        <v>98208825</v>
      </c>
      <c r="B1043" s="3" t="s">
        <v>8</v>
      </c>
      <c r="C1043" s="3" t="s">
        <v>9</v>
      </c>
      <c r="D1043" s="3">
        <v>1.3320235253249501E+17</v>
      </c>
      <c r="E1043" s="4">
        <v>44964.72283564815</v>
      </c>
      <c r="F1043" s="3" t="s">
        <v>10</v>
      </c>
      <c r="G1043" s="3">
        <v>1</v>
      </c>
      <c r="H1043" s="3" t="s">
        <v>15</v>
      </c>
      <c r="I1043" s="4">
        <v>44964.72283564815</v>
      </c>
      <c r="J1043" s="3" t="str">
        <f t="shared" si="102"/>
        <v>运行</v>
      </c>
      <c r="K1043" s="3" t="str">
        <f t="shared" si="101"/>
        <v/>
      </c>
      <c r="L1043" t="str">
        <f t="shared" si="98"/>
        <v>结束</v>
      </c>
      <c r="M1043" s="5">
        <f t="shared" si="99"/>
        <v>0</v>
      </c>
      <c r="N1043" s="3">
        <f t="shared" si="100"/>
        <v>6</v>
      </c>
    </row>
    <row r="1044" spans="1:14">
      <c r="A1044" s="3">
        <v>98210490</v>
      </c>
      <c r="B1044" s="3" t="s">
        <v>8</v>
      </c>
      <c r="C1044" s="3" t="s">
        <v>9</v>
      </c>
      <c r="D1044" s="3">
        <v>1.3320235920936301E+17</v>
      </c>
      <c r="E1044" s="4">
        <v>44964.730555555558</v>
      </c>
      <c r="F1044" s="3" t="s">
        <v>10</v>
      </c>
      <c r="G1044" s="3">
        <v>1</v>
      </c>
      <c r="H1044" s="3" t="s">
        <v>15</v>
      </c>
      <c r="I1044" s="4">
        <v>44964.730555555558</v>
      </c>
      <c r="J1044" s="3" t="str">
        <f t="shared" si="102"/>
        <v>运行</v>
      </c>
      <c r="K1044" s="3" t="str">
        <f t="shared" si="101"/>
        <v/>
      </c>
      <c r="L1044" t="str">
        <f t="shared" si="98"/>
        <v>结束</v>
      </c>
      <c r="M1044" s="5">
        <f t="shared" si="99"/>
        <v>0</v>
      </c>
      <c r="N1044" s="3">
        <f t="shared" si="100"/>
        <v>6</v>
      </c>
    </row>
    <row r="1045" spans="1:14">
      <c r="A1045" s="3">
        <v>98211963</v>
      </c>
      <c r="B1045" s="3" t="s">
        <v>8</v>
      </c>
      <c r="C1045" s="3" t="s">
        <v>9</v>
      </c>
      <c r="D1045" s="3">
        <v>1.3320236589056499E+17</v>
      </c>
      <c r="E1045" s="4">
        <v>44964.738298611112</v>
      </c>
      <c r="F1045" s="3" t="s">
        <v>10</v>
      </c>
      <c r="G1045" s="3">
        <v>1</v>
      </c>
      <c r="H1045" s="3" t="s">
        <v>15</v>
      </c>
      <c r="I1045" s="4">
        <v>44964.738298611112</v>
      </c>
      <c r="J1045" s="3" t="str">
        <f t="shared" si="102"/>
        <v>运行</v>
      </c>
      <c r="K1045" s="3" t="str">
        <f t="shared" si="101"/>
        <v/>
      </c>
      <c r="L1045" t="str">
        <f t="shared" si="98"/>
        <v>结束</v>
      </c>
      <c r="M1045" s="5">
        <f t="shared" si="99"/>
        <v>0</v>
      </c>
      <c r="N1045" s="3">
        <f t="shared" si="100"/>
        <v>6</v>
      </c>
    </row>
    <row r="1046" spans="1:14">
      <c r="A1046" s="3">
        <v>98213568</v>
      </c>
      <c r="B1046" s="3" t="s">
        <v>8</v>
      </c>
      <c r="C1046" s="3" t="s">
        <v>9</v>
      </c>
      <c r="D1046" s="3">
        <v>1.3320237257698E+17</v>
      </c>
      <c r="E1046" s="4">
        <v>44964.746030092596</v>
      </c>
      <c r="F1046" s="3" t="s">
        <v>10</v>
      </c>
      <c r="G1046" s="3">
        <v>1</v>
      </c>
      <c r="H1046" s="3" t="s">
        <v>15</v>
      </c>
      <c r="I1046" s="4">
        <v>44964.746030092596</v>
      </c>
      <c r="J1046" s="3" t="str">
        <f t="shared" si="102"/>
        <v>运行</v>
      </c>
      <c r="K1046" s="3" t="str">
        <f t="shared" si="101"/>
        <v/>
      </c>
      <c r="L1046" t="str">
        <f t="shared" si="98"/>
        <v>结束</v>
      </c>
      <c r="M1046" s="5">
        <f t="shared" si="99"/>
        <v>0</v>
      </c>
      <c r="N1046" s="3">
        <f t="shared" si="100"/>
        <v>6</v>
      </c>
    </row>
    <row r="1047" spans="1:14">
      <c r="A1047" s="3">
        <v>98215080</v>
      </c>
      <c r="B1047" s="3" t="s">
        <v>8</v>
      </c>
      <c r="C1047" s="3" t="s">
        <v>9</v>
      </c>
      <c r="D1047" s="3">
        <v>1.3320237925993901E+17</v>
      </c>
      <c r="E1047" s="4">
        <v>44964.753761574073</v>
      </c>
      <c r="F1047" s="3" t="s">
        <v>10</v>
      </c>
      <c r="G1047" s="3">
        <v>1</v>
      </c>
      <c r="H1047" s="3" t="s">
        <v>15</v>
      </c>
      <c r="I1047" s="4">
        <v>44964.753761574073</v>
      </c>
      <c r="J1047" s="3" t="str">
        <f t="shared" si="102"/>
        <v>运行</v>
      </c>
      <c r="K1047" s="3" t="str">
        <f t="shared" si="101"/>
        <v/>
      </c>
      <c r="L1047" t="str">
        <f t="shared" si="98"/>
        <v>结束</v>
      </c>
      <c r="M1047" s="5">
        <f t="shared" si="99"/>
        <v>0</v>
      </c>
      <c r="N1047" s="3">
        <f t="shared" si="100"/>
        <v>6</v>
      </c>
    </row>
    <row r="1048" spans="1:14">
      <c r="A1048" s="3">
        <v>98215980</v>
      </c>
      <c r="B1048" s="3" t="s">
        <v>8</v>
      </c>
      <c r="C1048" s="3" t="s">
        <v>9</v>
      </c>
      <c r="D1048" s="3">
        <v>1.33202382723558E+17</v>
      </c>
      <c r="E1048" s="4">
        <v>44964.757777777777</v>
      </c>
      <c r="F1048" s="3" t="s">
        <v>10</v>
      </c>
      <c r="G1048" s="3">
        <v>50010922015</v>
      </c>
      <c r="H1048" s="3" t="s">
        <v>31</v>
      </c>
      <c r="I1048" s="4">
        <v>44964.757777777777</v>
      </c>
      <c r="J1048" s="3" t="str">
        <f t="shared" si="102"/>
        <v>NA</v>
      </c>
      <c r="K1048" s="3" t="str">
        <f t="shared" si="101"/>
        <v>开始</v>
      </c>
      <c r="L1048" t="str">
        <f t="shared" si="98"/>
        <v/>
      </c>
      <c r="M1048" s="5">
        <f t="shared" si="99"/>
        <v>1.3833333319053054</v>
      </c>
      <c r="N1048" s="3">
        <f t="shared" si="100"/>
        <v>6</v>
      </c>
    </row>
    <row r="1049" spans="1:14">
      <c r="A1049" s="3">
        <v>98216195</v>
      </c>
      <c r="B1049" s="3" t="s">
        <v>8</v>
      </c>
      <c r="C1049" s="3" t="s">
        <v>9</v>
      </c>
      <c r="D1049" s="3">
        <v>1.3320238355153901E+17</v>
      </c>
      <c r="E1049" s="4">
        <v>44964.758738425924</v>
      </c>
      <c r="F1049" s="3" t="s">
        <v>10</v>
      </c>
      <c r="G1049" s="3">
        <v>1</v>
      </c>
      <c r="H1049" s="3" t="s">
        <v>15</v>
      </c>
      <c r="I1049" s="4">
        <v>44964.758738425924</v>
      </c>
      <c r="J1049" s="3" t="str">
        <f t="shared" si="102"/>
        <v>运行</v>
      </c>
      <c r="K1049" s="3" t="str">
        <f t="shared" si="101"/>
        <v/>
      </c>
      <c r="L1049" t="str">
        <f t="shared" si="98"/>
        <v>结束</v>
      </c>
      <c r="M1049" s="5">
        <f t="shared" si="99"/>
        <v>0</v>
      </c>
      <c r="N1049" s="3">
        <f t="shared" si="100"/>
        <v>6</v>
      </c>
    </row>
    <row r="1050" spans="1:14">
      <c r="A1050" s="3">
        <v>98216223</v>
      </c>
      <c r="B1050" s="3" t="s">
        <v>8</v>
      </c>
      <c r="C1050" s="3" t="s">
        <v>9</v>
      </c>
      <c r="D1050" s="3">
        <v>1.3320238365421501E+17</v>
      </c>
      <c r="E1050" s="4">
        <v>44964.75885416667</v>
      </c>
      <c r="F1050" s="3" t="s">
        <v>10</v>
      </c>
      <c r="G1050" s="3">
        <v>60070922002</v>
      </c>
      <c r="H1050" s="3" t="s">
        <v>11</v>
      </c>
      <c r="I1050" s="4">
        <v>44964.75885416667</v>
      </c>
      <c r="J1050" s="3" t="str">
        <f t="shared" si="102"/>
        <v>报警</v>
      </c>
      <c r="K1050" s="3" t="str">
        <f t="shared" si="101"/>
        <v>开始</v>
      </c>
      <c r="L1050" t="str">
        <f t="shared" si="98"/>
        <v/>
      </c>
      <c r="M1050" s="5">
        <f t="shared" si="99"/>
        <v>0.19999999436549842</v>
      </c>
      <c r="N1050" s="3">
        <f t="shared" si="100"/>
        <v>6</v>
      </c>
    </row>
    <row r="1051" spans="1:14">
      <c r="A1051" s="3">
        <v>98216261</v>
      </c>
      <c r="B1051" s="3" t="s">
        <v>8</v>
      </c>
      <c r="C1051" s="3" t="s">
        <v>9</v>
      </c>
      <c r="D1051" s="3">
        <v>1.3320238377852301E+17</v>
      </c>
      <c r="E1051" s="4">
        <v>44964.758993055555</v>
      </c>
      <c r="F1051" s="3" t="s">
        <v>10</v>
      </c>
      <c r="G1051" s="3">
        <v>1</v>
      </c>
      <c r="H1051" s="3" t="s">
        <v>15</v>
      </c>
      <c r="I1051" s="4">
        <v>44964.758993055555</v>
      </c>
      <c r="J1051" s="3" t="str">
        <f t="shared" si="102"/>
        <v>运行</v>
      </c>
      <c r="K1051" s="3" t="str">
        <f t="shared" si="101"/>
        <v/>
      </c>
      <c r="L1051" t="str">
        <f t="shared" si="98"/>
        <v>结束</v>
      </c>
      <c r="M1051" s="5">
        <f t="shared" si="99"/>
        <v>0</v>
      </c>
      <c r="N1051" s="3">
        <f t="shared" si="100"/>
        <v>6</v>
      </c>
    </row>
    <row r="1052" spans="1:14">
      <c r="A1052" s="3">
        <v>98218063</v>
      </c>
      <c r="B1052" s="3" t="s">
        <v>8</v>
      </c>
      <c r="C1052" s="3" t="s">
        <v>9</v>
      </c>
      <c r="D1052" s="3">
        <v>1.3320239045764499E+17</v>
      </c>
      <c r="E1052" s="4">
        <v>44964.766724537039</v>
      </c>
      <c r="F1052" s="3" t="s">
        <v>10</v>
      </c>
      <c r="G1052" s="3">
        <v>1</v>
      </c>
      <c r="H1052" s="3" t="s">
        <v>15</v>
      </c>
      <c r="I1052" s="4">
        <v>44964.766724537039</v>
      </c>
      <c r="J1052" s="3" t="str">
        <f t="shared" si="102"/>
        <v>运行</v>
      </c>
      <c r="K1052" s="3" t="str">
        <f t="shared" si="101"/>
        <v/>
      </c>
      <c r="L1052" t="str">
        <f t="shared" si="98"/>
        <v>结束</v>
      </c>
      <c r="M1052" s="5">
        <f t="shared" si="99"/>
        <v>0</v>
      </c>
      <c r="N1052" s="3">
        <f t="shared" si="100"/>
        <v>6</v>
      </c>
    </row>
    <row r="1053" spans="1:14">
      <c r="A1053" s="3">
        <v>98219482</v>
      </c>
      <c r="B1053" s="3" t="s">
        <v>8</v>
      </c>
      <c r="C1053" s="3" t="s">
        <v>9</v>
      </c>
      <c r="D1053" s="3">
        <v>1.33202397131088E+17</v>
      </c>
      <c r="E1053" s="4">
        <v>44964.774456018517</v>
      </c>
      <c r="F1053" s="3" t="s">
        <v>10</v>
      </c>
      <c r="G1053" s="3">
        <v>1</v>
      </c>
      <c r="H1053" s="3" t="s">
        <v>15</v>
      </c>
      <c r="I1053" s="4">
        <v>44964.774456018517</v>
      </c>
      <c r="J1053" s="3" t="str">
        <f t="shared" si="102"/>
        <v>运行</v>
      </c>
      <c r="K1053" s="3" t="str">
        <f t="shared" si="101"/>
        <v/>
      </c>
      <c r="L1053" t="str">
        <f t="shared" si="98"/>
        <v>结束</v>
      </c>
      <c r="M1053" s="5">
        <f t="shared" si="99"/>
        <v>0</v>
      </c>
      <c r="N1053" s="3">
        <f t="shared" si="100"/>
        <v>6</v>
      </c>
    </row>
    <row r="1054" spans="1:14">
      <c r="A1054" s="3">
        <v>98220604</v>
      </c>
      <c r="B1054" s="3" t="s">
        <v>8</v>
      </c>
      <c r="C1054" s="3" t="s">
        <v>9</v>
      </c>
      <c r="D1054" s="3">
        <v>1.3320240202906899E+17</v>
      </c>
      <c r="E1054" s="4">
        <v>44964.780115740738</v>
      </c>
      <c r="F1054" s="3" t="s">
        <v>10</v>
      </c>
      <c r="G1054" s="3">
        <v>60070922002</v>
      </c>
      <c r="H1054" s="3" t="s">
        <v>11</v>
      </c>
      <c r="I1054" s="4">
        <v>44964.780115740738</v>
      </c>
      <c r="J1054" s="3" t="str">
        <f t="shared" si="102"/>
        <v>报警</v>
      </c>
      <c r="K1054" s="3" t="str">
        <f t="shared" si="101"/>
        <v>开始</v>
      </c>
      <c r="L1054" t="str">
        <f t="shared" si="98"/>
        <v/>
      </c>
      <c r="M1054" s="5">
        <f t="shared" si="99"/>
        <v>0.15000000363215804</v>
      </c>
      <c r="N1054" s="3">
        <f t="shared" si="100"/>
        <v>6</v>
      </c>
    </row>
    <row r="1055" spans="1:14">
      <c r="A1055" s="3">
        <v>98220617</v>
      </c>
      <c r="B1055" s="3" t="s">
        <v>8</v>
      </c>
      <c r="C1055" s="3" t="s">
        <v>9</v>
      </c>
      <c r="D1055" s="3">
        <v>1.3320240211394301E+17</v>
      </c>
      <c r="E1055" s="4">
        <v>44964.780219907407</v>
      </c>
      <c r="F1055" s="3" t="s">
        <v>10</v>
      </c>
      <c r="G1055" s="3">
        <v>1</v>
      </c>
      <c r="H1055" s="3" t="s">
        <v>15</v>
      </c>
      <c r="I1055" s="4">
        <v>44964.780219907407</v>
      </c>
      <c r="J1055" s="3" t="str">
        <f t="shared" si="102"/>
        <v>运行</v>
      </c>
      <c r="K1055" s="3" t="str">
        <f t="shared" si="101"/>
        <v/>
      </c>
      <c r="L1055" t="str">
        <f t="shared" si="98"/>
        <v>结束</v>
      </c>
      <c r="M1055" s="5">
        <f t="shared" si="99"/>
        <v>0</v>
      </c>
      <c r="N1055" s="3">
        <f t="shared" si="100"/>
        <v>6</v>
      </c>
    </row>
    <row r="1056" spans="1:14">
      <c r="A1056" s="3">
        <v>98221832</v>
      </c>
      <c r="B1056" s="3" t="s">
        <v>8</v>
      </c>
      <c r="C1056" s="3" t="s">
        <v>9</v>
      </c>
      <c r="D1056" s="3">
        <v>1.33202408795348E+17</v>
      </c>
      <c r="E1056" s="4">
        <v>44964.787951388891</v>
      </c>
      <c r="F1056" s="3" t="s">
        <v>10</v>
      </c>
      <c r="G1056" s="3">
        <v>1</v>
      </c>
      <c r="H1056" s="3" t="s">
        <v>15</v>
      </c>
      <c r="I1056" s="4">
        <v>44964.787951388891</v>
      </c>
      <c r="J1056" s="3" t="str">
        <f t="shared" si="102"/>
        <v>运行</v>
      </c>
      <c r="K1056" s="3" t="str">
        <f t="shared" si="101"/>
        <v/>
      </c>
      <c r="L1056" t="str">
        <f t="shared" si="98"/>
        <v>结束</v>
      </c>
      <c r="M1056" s="5">
        <f t="shared" si="99"/>
        <v>0</v>
      </c>
      <c r="N1056" s="3">
        <f t="shared" si="100"/>
        <v>6</v>
      </c>
    </row>
    <row r="1057" spans="1:14">
      <c r="A1057" s="3">
        <v>98222616</v>
      </c>
      <c r="B1057" s="3" t="s">
        <v>8</v>
      </c>
      <c r="C1057" s="3" t="s">
        <v>9</v>
      </c>
      <c r="D1057" s="3">
        <v>1.33202415491058E+17</v>
      </c>
      <c r="E1057" s="4">
        <v>44964.795706018522</v>
      </c>
      <c r="F1057" s="3" t="s">
        <v>10</v>
      </c>
      <c r="G1057" s="3">
        <v>1</v>
      </c>
      <c r="H1057" s="3" t="s">
        <v>15</v>
      </c>
      <c r="I1057" s="4">
        <v>44964.795706018522</v>
      </c>
      <c r="J1057" s="3" t="str">
        <f t="shared" si="102"/>
        <v>运行</v>
      </c>
      <c r="K1057" s="3" t="str">
        <f t="shared" si="101"/>
        <v/>
      </c>
      <c r="L1057" t="str">
        <f t="shared" si="98"/>
        <v>结束</v>
      </c>
      <c r="M1057" s="5">
        <f t="shared" si="99"/>
        <v>0</v>
      </c>
      <c r="N1057" s="3">
        <f t="shared" si="100"/>
        <v>6</v>
      </c>
    </row>
    <row r="1058" spans="1:14">
      <c r="A1058" s="3">
        <v>98223180</v>
      </c>
      <c r="B1058" s="3" t="s">
        <v>8</v>
      </c>
      <c r="C1058" s="3" t="s">
        <v>9</v>
      </c>
      <c r="D1058" s="3">
        <v>1.33202853499836E+17</v>
      </c>
      <c r="E1058" s="4">
        <v>44965.30265046296</v>
      </c>
      <c r="F1058" s="3" t="s">
        <v>10</v>
      </c>
      <c r="G1058" s="3">
        <v>1</v>
      </c>
      <c r="H1058" s="3" t="s">
        <v>15</v>
      </c>
      <c r="I1058" s="4">
        <v>44965.30265046296</v>
      </c>
      <c r="J1058" s="3" t="str">
        <f t="shared" si="102"/>
        <v>运行</v>
      </c>
      <c r="K1058" s="3" t="str">
        <f t="shared" si="101"/>
        <v/>
      </c>
      <c r="L1058" t="str">
        <f t="shared" si="98"/>
        <v>结束</v>
      </c>
      <c r="M1058" s="5">
        <f t="shared" si="99"/>
        <v>0</v>
      </c>
      <c r="N1058" s="3">
        <f t="shared" si="100"/>
        <v>6</v>
      </c>
    </row>
    <row r="1059" spans="1:14">
      <c r="A1059" s="3">
        <v>98223840</v>
      </c>
      <c r="B1059" s="3" t="s">
        <v>8</v>
      </c>
      <c r="C1059" s="3" t="s">
        <v>9</v>
      </c>
      <c r="D1059" s="3">
        <v>1.33202860205014E+17</v>
      </c>
      <c r="E1059" s="4">
        <v>44965.310416666667</v>
      </c>
      <c r="F1059" s="3" t="s">
        <v>10</v>
      </c>
      <c r="G1059" s="3">
        <v>1</v>
      </c>
      <c r="H1059" s="3" t="s">
        <v>15</v>
      </c>
      <c r="I1059" s="4">
        <v>44965.310416666667</v>
      </c>
      <c r="J1059" s="3" t="str">
        <f t="shared" si="102"/>
        <v>运行</v>
      </c>
      <c r="K1059" s="3" t="str">
        <f t="shared" si="101"/>
        <v/>
      </c>
      <c r="L1059" t="str">
        <f t="shared" si="98"/>
        <v>结束</v>
      </c>
      <c r="M1059" s="5">
        <f t="shared" si="99"/>
        <v>0</v>
      </c>
      <c r="N1059" s="3">
        <f t="shared" si="100"/>
        <v>6</v>
      </c>
    </row>
    <row r="1060" spans="1:14">
      <c r="A1060" s="3">
        <v>98225082</v>
      </c>
      <c r="B1060" s="3" t="s">
        <v>8</v>
      </c>
      <c r="C1060" s="3" t="s">
        <v>9</v>
      </c>
      <c r="D1060" s="3">
        <v>1.3320286690584301E+17</v>
      </c>
      <c r="E1060" s="4">
        <v>44965.318171296298</v>
      </c>
      <c r="F1060" s="3" t="s">
        <v>10</v>
      </c>
      <c r="G1060" s="3">
        <v>1</v>
      </c>
      <c r="H1060" s="3" t="s">
        <v>15</v>
      </c>
      <c r="I1060" s="4">
        <v>44965.318171296298</v>
      </c>
      <c r="J1060" s="3" t="str">
        <f t="shared" si="102"/>
        <v>运行</v>
      </c>
      <c r="K1060" s="3" t="str">
        <f t="shared" si="101"/>
        <v/>
      </c>
      <c r="L1060" t="str">
        <f t="shared" si="98"/>
        <v>结束</v>
      </c>
      <c r="M1060" s="5">
        <f t="shared" si="99"/>
        <v>0</v>
      </c>
      <c r="N1060" s="3">
        <f t="shared" si="100"/>
        <v>6</v>
      </c>
    </row>
    <row r="1061" spans="1:14">
      <c r="A1061" s="3">
        <v>98226766</v>
      </c>
      <c r="B1061" s="3" t="s">
        <v>8</v>
      </c>
      <c r="C1061" s="3" t="s">
        <v>9</v>
      </c>
      <c r="D1061" s="3">
        <v>1.3320287358306701E+17</v>
      </c>
      <c r="E1061" s="4">
        <v>44965.325902777775</v>
      </c>
      <c r="F1061" s="3" t="s">
        <v>10</v>
      </c>
      <c r="G1061" s="3">
        <v>1</v>
      </c>
      <c r="H1061" s="3" t="s">
        <v>15</v>
      </c>
      <c r="I1061" s="4">
        <v>44965.325902777775</v>
      </c>
      <c r="J1061" s="3" t="str">
        <f t="shared" si="102"/>
        <v>运行</v>
      </c>
      <c r="K1061" s="3" t="str">
        <f t="shared" si="101"/>
        <v/>
      </c>
      <c r="L1061" t="str">
        <f t="shared" si="98"/>
        <v>结束</v>
      </c>
      <c r="M1061" s="5">
        <f t="shared" si="99"/>
        <v>0</v>
      </c>
      <c r="N1061" s="3">
        <f t="shared" si="100"/>
        <v>6</v>
      </c>
    </row>
    <row r="1062" spans="1:14">
      <c r="A1062" s="3">
        <v>98228691</v>
      </c>
      <c r="B1062" s="3" t="s">
        <v>8</v>
      </c>
      <c r="C1062" s="3" t="s">
        <v>9</v>
      </c>
      <c r="D1062" s="3">
        <v>1.3320288016072899E+17</v>
      </c>
      <c r="E1062" s="4">
        <v>44965.333518518521</v>
      </c>
      <c r="F1062" s="3" t="s">
        <v>10</v>
      </c>
      <c r="G1062" s="3">
        <v>50010922015</v>
      </c>
      <c r="H1062" s="3" t="s">
        <v>31</v>
      </c>
      <c r="I1062" s="4">
        <v>44965.333518518521</v>
      </c>
      <c r="J1062" s="3" t="str">
        <f t="shared" si="102"/>
        <v>NA</v>
      </c>
      <c r="K1062" s="3" t="str">
        <f t="shared" si="101"/>
        <v>开始</v>
      </c>
      <c r="L1062" t="str">
        <f t="shared" si="98"/>
        <v/>
      </c>
      <c r="M1062" s="5">
        <f t="shared" si="99"/>
        <v>1.666666668606922</v>
      </c>
      <c r="N1062" s="3">
        <f t="shared" si="100"/>
        <v>6</v>
      </c>
    </row>
    <row r="1063" spans="1:14">
      <c r="A1063" s="3">
        <v>98228949</v>
      </c>
      <c r="B1063" s="3" t="s">
        <v>8</v>
      </c>
      <c r="C1063" s="3" t="s">
        <v>9</v>
      </c>
      <c r="D1063" s="3">
        <v>1.33202881166088E+17</v>
      </c>
      <c r="E1063" s="4">
        <v>44965.334675925929</v>
      </c>
      <c r="F1063" s="3" t="s">
        <v>10</v>
      </c>
      <c r="G1063" s="3">
        <v>1</v>
      </c>
      <c r="H1063" s="3" t="s">
        <v>15</v>
      </c>
      <c r="I1063" s="4">
        <v>44965.334675925929</v>
      </c>
      <c r="J1063" s="3" t="str">
        <f t="shared" si="102"/>
        <v>运行</v>
      </c>
      <c r="K1063" s="3" t="str">
        <f t="shared" si="101"/>
        <v/>
      </c>
      <c r="L1063" t="str">
        <f t="shared" si="98"/>
        <v>结束</v>
      </c>
      <c r="M1063" s="5">
        <f t="shared" si="99"/>
        <v>0</v>
      </c>
      <c r="N1063" s="3">
        <f t="shared" si="100"/>
        <v>6</v>
      </c>
    </row>
    <row r="1064" spans="1:14">
      <c r="A1064" s="3">
        <v>98230534</v>
      </c>
      <c r="B1064" s="3" t="s">
        <v>8</v>
      </c>
      <c r="C1064" s="3" t="s">
        <v>9</v>
      </c>
      <c r="D1064" s="3">
        <v>1.33202887855366E+17</v>
      </c>
      <c r="E1064" s="4">
        <v>44965.342418981483</v>
      </c>
      <c r="F1064" s="3" t="s">
        <v>10</v>
      </c>
      <c r="G1064" s="3">
        <v>1</v>
      </c>
      <c r="H1064" s="3" t="s">
        <v>15</v>
      </c>
      <c r="I1064" s="4">
        <v>44965.342418981483</v>
      </c>
      <c r="J1064" s="3" t="str">
        <f t="shared" si="102"/>
        <v>运行</v>
      </c>
      <c r="K1064" s="3" t="str">
        <f t="shared" si="101"/>
        <v/>
      </c>
      <c r="L1064" t="str">
        <f t="shared" si="98"/>
        <v>结束</v>
      </c>
      <c r="M1064" s="5">
        <f t="shared" si="99"/>
        <v>0</v>
      </c>
      <c r="N1064" s="3">
        <f t="shared" si="100"/>
        <v>6</v>
      </c>
    </row>
    <row r="1065" spans="1:14">
      <c r="A1065" s="3">
        <v>98231369</v>
      </c>
      <c r="B1065" s="3" t="s">
        <v>8</v>
      </c>
      <c r="C1065" s="3" t="s">
        <v>9</v>
      </c>
      <c r="D1065" s="3">
        <v>1.3320289063242701E+17</v>
      </c>
      <c r="E1065" s="4">
        <v>44965.345636574071</v>
      </c>
      <c r="F1065" s="3" t="s">
        <v>10</v>
      </c>
      <c r="G1065" s="3">
        <v>60030922003</v>
      </c>
      <c r="H1065" s="3" t="s">
        <v>26</v>
      </c>
      <c r="I1065" s="4">
        <v>44965.345636574071</v>
      </c>
      <c r="J1065" s="3" t="str">
        <f t="shared" si="102"/>
        <v>提醒</v>
      </c>
      <c r="K1065" s="3" t="str">
        <f t="shared" si="101"/>
        <v>开始</v>
      </c>
      <c r="L1065" t="str">
        <f t="shared" si="98"/>
        <v/>
      </c>
      <c r="M1065" s="5">
        <f t="shared" si="99"/>
        <v>0.33333333791233599</v>
      </c>
      <c r="N1065" s="3">
        <f t="shared" si="100"/>
        <v>6</v>
      </c>
    </row>
    <row r="1066" spans="1:14">
      <c r="A1066" s="3">
        <v>98231484</v>
      </c>
      <c r="B1066" s="3" t="s">
        <v>8</v>
      </c>
      <c r="C1066" s="3" t="s">
        <v>9</v>
      </c>
      <c r="D1066" s="3">
        <v>1.33202890830738E+17</v>
      </c>
      <c r="E1066" s="4">
        <v>44965.345868055556</v>
      </c>
      <c r="F1066" s="3" t="s">
        <v>10</v>
      </c>
      <c r="G1066" s="3">
        <v>1</v>
      </c>
      <c r="H1066" s="3" t="s">
        <v>15</v>
      </c>
      <c r="I1066" s="4">
        <v>44965.345868055556</v>
      </c>
      <c r="J1066" s="3" t="str">
        <f t="shared" si="102"/>
        <v>运行</v>
      </c>
      <c r="K1066" s="3" t="str">
        <f t="shared" si="101"/>
        <v/>
      </c>
      <c r="L1066" t="str">
        <f t="shared" si="98"/>
        <v>结束</v>
      </c>
      <c r="M1066" s="5">
        <f t="shared" si="99"/>
        <v>0</v>
      </c>
      <c r="N1066" s="3">
        <f t="shared" si="100"/>
        <v>6</v>
      </c>
    </row>
    <row r="1067" spans="1:14">
      <c r="A1067" s="3">
        <v>98233630</v>
      </c>
      <c r="B1067" s="3" t="s">
        <v>8</v>
      </c>
      <c r="C1067" s="3" t="s">
        <v>9</v>
      </c>
      <c r="D1067" s="3">
        <v>1.33202897522952E+17</v>
      </c>
      <c r="E1067" s="4">
        <v>44965.35361111111</v>
      </c>
      <c r="F1067" s="3" t="s">
        <v>10</v>
      </c>
      <c r="G1067" s="3">
        <v>1</v>
      </c>
      <c r="H1067" s="3" t="s">
        <v>15</v>
      </c>
      <c r="I1067" s="4">
        <v>44965.35361111111</v>
      </c>
      <c r="J1067" s="3" t="str">
        <f t="shared" si="102"/>
        <v>运行</v>
      </c>
      <c r="K1067" s="3" t="str">
        <f t="shared" si="101"/>
        <v/>
      </c>
      <c r="L1067" t="str">
        <f t="shared" si="98"/>
        <v>结束</v>
      </c>
      <c r="M1067" s="5">
        <f t="shared" si="99"/>
        <v>0</v>
      </c>
      <c r="N1067" s="3">
        <f t="shared" si="100"/>
        <v>6</v>
      </c>
    </row>
    <row r="1068" spans="1:14">
      <c r="A1068" s="3">
        <v>98234837</v>
      </c>
      <c r="B1068" s="3" t="s">
        <v>8</v>
      </c>
      <c r="C1068" s="3" t="s">
        <v>16</v>
      </c>
      <c r="D1068" s="3">
        <v>1.3320290156798701E+17</v>
      </c>
      <c r="E1068" s="4">
        <v>44965.358287037037</v>
      </c>
      <c r="F1068" s="3" t="s">
        <v>10</v>
      </c>
      <c r="G1068" s="3">
        <v>1</v>
      </c>
      <c r="H1068" s="3" t="s">
        <v>15</v>
      </c>
      <c r="I1068" s="4">
        <v>44965.358287037037</v>
      </c>
      <c r="J1068" s="3" t="str">
        <f t="shared" si="102"/>
        <v>运行</v>
      </c>
      <c r="K1068" s="3" t="str">
        <f t="shared" si="101"/>
        <v/>
      </c>
      <c r="L1068" t="str">
        <f t="shared" si="98"/>
        <v>结束</v>
      </c>
      <c r="M1068" s="5">
        <f t="shared" si="99"/>
        <v>0</v>
      </c>
      <c r="N1068" s="3">
        <f t="shared" si="100"/>
        <v>6</v>
      </c>
    </row>
    <row r="1069" spans="1:14">
      <c r="A1069" s="3">
        <v>98235071</v>
      </c>
      <c r="B1069" s="3" t="s">
        <v>8</v>
      </c>
      <c r="C1069" s="3" t="s">
        <v>16</v>
      </c>
      <c r="D1069" s="3">
        <v>1.33202902493434E+17</v>
      </c>
      <c r="E1069" s="4">
        <v>44965.359363425923</v>
      </c>
      <c r="F1069" s="3" t="s">
        <v>10</v>
      </c>
      <c r="G1069" s="3">
        <v>60070922002</v>
      </c>
      <c r="H1069" s="3" t="s">
        <v>11</v>
      </c>
      <c r="I1069" s="4">
        <v>44965.359363425923</v>
      </c>
      <c r="J1069" s="3" t="str">
        <f t="shared" si="102"/>
        <v>报警</v>
      </c>
      <c r="K1069" s="3" t="str">
        <f t="shared" si="101"/>
        <v>开始</v>
      </c>
      <c r="L1069" t="str">
        <f t="shared" si="98"/>
        <v/>
      </c>
      <c r="M1069" s="5">
        <f t="shared" si="99"/>
        <v>0.16666667419485748</v>
      </c>
      <c r="N1069" s="3">
        <f t="shared" si="100"/>
        <v>6</v>
      </c>
    </row>
    <row r="1070" spans="1:14">
      <c r="A1070" s="3">
        <v>98235094</v>
      </c>
      <c r="B1070" s="3" t="s">
        <v>8</v>
      </c>
      <c r="C1070" s="3" t="s">
        <v>16</v>
      </c>
      <c r="D1070" s="3">
        <v>1.33202902596578E+17</v>
      </c>
      <c r="E1070" s="4">
        <v>44965.359479166669</v>
      </c>
      <c r="F1070" s="3" t="s">
        <v>10</v>
      </c>
      <c r="G1070" s="3">
        <v>1</v>
      </c>
      <c r="H1070" s="3" t="s">
        <v>15</v>
      </c>
      <c r="I1070" s="4">
        <v>44965.359479166669</v>
      </c>
      <c r="J1070" s="3" t="str">
        <f t="shared" si="102"/>
        <v>运行</v>
      </c>
      <c r="K1070" s="3" t="str">
        <f t="shared" si="101"/>
        <v/>
      </c>
      <c r="L1070" t="str">
        <f t="shared" si="98"/>
        <v>结束</v>
      </c>
      <c r="M1070" s="5">
        <f t="shared" si="99"/>
        <v>0</v>
      </c>
      <c r="N1070" s="3">
        <f t="shared" si="100"/>
        <v>6</v>
      </c>
    </row>
    <row r="1071" spans="1:14">
      <c r="A1071" s="3">
        <v>98235186</v>
      </c>
      <c r="B1071" s="3" t="s">
        <v>8</v>
      </c>
      <c r="C1071" s="3" t="s">
        <v>9</v>
      </c>
      <c r="D1071" s="3">
        <v>1.33202903077478E+17</v>
      </c>
      <c r="E1071" s="4">
        <v>44965.360034722224</v>
      </c>
      <c r="F1071" s="3" t="s">
        <v>10</v>
      </c>
      <c r="G1071" s="3">
        <v>1</v>
      </c>
      <c r="H1071" s="3" t="s">
        <v>15</v>
      </c>
      <c r="I1071" s="4">
        <v>44965.360034722224</v>
      </c>
      <c r="J1071" s="3" t="str">
        <f t="shared" si="102"/>
        <v>运行</v>
      </c>
      <c r="K1071" s="3" t="str">
        <f t="shared" si="101"/>
        <v/>
      </c>
      <c r="L1071" t="str">
        <f t="shared" si="98"/>
        <v>结束</v>
      </c>
      <c r="M1071" s="5">
        <f t="shared" si="99"/>
        <v>0</v>
      </c>
      <c r="N1071" s="3">
        <f t="shared" si="100"/>
        <v>6</v>
      </c>
    </row>
    <row r="1072" spans="1:14">
      <c r="A1072" s="3">
        <v>98236543</v>
      </c>
      <c r="B1072" s="3" t="s">
        <v>8</v>
      </c>
      <c r="C1072" s="3" t="s">
        <v>9</v>
      </c>
      <c r="D1072" s="3">
        <v>1.3320290920444301E+17</v>
      </c>
      <c r="E1072" s="4">
        <v>44965.367129629631</v>
      </c>
      <c r="F1072" s="3" t="s">
        <v>10</v>
      </c>
      <c r="G1072" s="3">
        <v>1</v>
      </c>
      <c r="H1072" s="3" t="s">
        <v>15</v>
      </c>
      <c r="I1072" s="4">
        <v>44965.367129629631</v>
      </c>
      <c r="J1072" s="3" t="str">
        <f t="shared" si="102"/>
        <v>运行</v>
      </c>
      <c r="K1072" s="3" t="str">
        <f t="shared" si="101"/>
        <v/>
      </c>
      <c r="L1072" t="str">
        <f t="shared" ref="L1072:L1135" si="103">IF(J1072="运行","结束","")</f>
        <v>结束</v>
      </c>
      <c r="M1072" s="5">
        <f t="shared" ref="M1072:M1135" si="104">IF(K1072="开始",((IF(L1073="结束",INDEX(I1073,,),0)-IF(K1072="开始",INDEX(I1072,,),0)))*24*60,0)</f>
        <v>0</v>
      </c>
      <c r="N1072" s="3">
        <f t="shared" ref="N1072:N1135" si="105">WEEKNUM(I1072)</f>
        <v>6</v>
      </c>
    </row>
    <row r="1073" spans="1:14">
      <c r="A1073" s="3">
        <v>98238218</v>
      </c>
      <c r="B1073" s="3" t="s">
        <v>8</v>
      </c>
      <c r="C1073" s="3" t="s">
        <v>9</v>
      </c>
      <c r="D1073" s="3">
        <v>1.33202915898692E+17</v>
      </c>
      <c r="E1073" s="4">
        <v>44965.374872685185</v>
      </c>
      <c r="F1073" s="3" t="s">
        <v>10</v>
      </c>
      <c r="G1073" s="3">
        <v>1</v>
      </c>
      <c r="H1073" s="3" t="s">
        <v>15</v>
      </c>
      <c r="I1073" s="4">
        <v>44965.374872685185</v>
      </c>
      <c r="J1073" s="3" t="str">
        <f t="shared" si="102"/>
        <v>运行</v>
      </c>
      <c r="K1073" s="3" t="str">
        <f t="shared" si="101"/>
        <v/>
      </c>
      <c r="L1073" t="str">
        <f t="shared" si="103"/>
        <v>结束</v>
      </c>
      <c r="M1073" s="5">
        <f t="shared" si="104"/>
        <v>0</v>
      </c>
      <c r="N1073" s="3">
        <f t="shared" si="105"/>
        <v>6</v>
      </c>
    </row>
    <row r="1074" spans="1:14">
      <c r="A1074" s="3">
        <v>98238606</v>
      </c>
      <c r="B1074" s="3" t="s">
        <v>8</v>
      </c>
      <c r="C1074" s="3" t="s">
        <v>9</v>
      </c>
      <c r="D1074" s="3">
        <v>1.3320291751928499E+17</v>
      </c>
      <c r="E1074" s="4">
        <v>44965.376747685186</v>
      </c>
      <c r="F1074" s="3" t="s">
        <v>10</v>
      </c>
      <c r="G1074" s="3">
        <v>60070922002</v>
      </c>
      <c r="H1074" s="3" t="s">
        <v>11</v>
      </c>
      <c r="I1074" s="4">
        <v>44965.376747685186</v>
      </c>
      <c r="J1074" s="3" t="str">
        <f t="shared" si="102"/>
        <v>报警</v>
      </c>
      <c r="K1074" s="3" t="str">
        <f t="shared" si="101"/>
        <v>开始</v>
      </c>
      <c r="L1074" t="str">
        <f t="shared" si="103"/>
        <v/>
      </c>
      <c r="M1074" s="5">
        <f t="shared" si="104"/>
        <v>0.15000000363215804</v>
      </c>
      <c r="N1074" s="3">
        <f t="shared" si="105"/>
        <v>6</v>
      </c>
    </row>
    <row r="1075" spans="1:14">
      <c r="A1075" s="3">
        <v>98238626</v>
      </c>
      <c r="B1075" s="3" t="s">
        <v>8</v>
      </c>
      <c r="C1075" s="3" t="s">
        <v>9</v>
      </c>
      <c r="D1075" s="3">
        <v>1.3320291760307101E+17</v>
      </c>
      <c r="E1075" s="4">
        <v>44965.376851851855</v>
      </c>
      <c r="F1075" s="3" t="s">
        <v>10</v>
      </c>
      <c r="G1075" s="3">
        <v>1</v>
      </c>
      <c r="H1075" s="3" t="s">
        <v>15</v>
      </c>
      <c r="I1075" s="4">
        <v>44965.376851851855</v>
      </c>
      <c r="J1075" s="3" t="str">
        <f t="shared" si="102"/>
        <v>运行</v>
      </c>
      <c r="K1075" s="3" t="str">
        <f t="shared" si="101"/>
        <v/>
      </c>
      <c r="L1075" t="str">
        <f t="shared" si="103"/>
        <v>结束</v>
      </c>
      <c r="M1075" s="5">
        <f t="shared" si="104"/>
        <v>0</v>
      </c>
      <c r="N1075" s="3">
        <f t="shared" si="105"/>
        <v>6</v>
      </c>
    </row>
    <row r="1076" spans="1:14">
      <c r="A1076" s="3">
        <v>98239395</v>
      </c>
      <c r="B1076" s="3" t="s">
        <v>8</v>
      </c>
      <c r="C1076" s="3" t="s">
        <v>9</v>
      </c>
      <c r="D1076" s="3">
        <v>1.3320292030978499E+17</v>
      </c>
      <c r="E1076" s="4">
        <v>44965.379976851851</v>
      </c>
      <c r="F1076" s="3" t="s">
        <v>10</v>
      </c>
      <c r="G1076" s="3">
        <v>1</v>
      </c>
      <c r="H1076" s="3" t="s">
        <v>15</v>
      </c>
      <c r="I1076" s="4">
        <v>44965.379976851851</v>
      </c>
      <c r="J1076" s="3" t="str">
        <f t="shared" si="102"/>
        <v>运行</v>
      </c>
      <c r="K1076" s="3" t="str">
        <f t="shared" si="101"/>
        <v/>
      </c>
      <c r="L1076" t="str">
        <f t="shared" si="103"/>
        <v>结束</v>
      </c>
      <c r="M1076" s="5">
        <f t="shared" si="104"/>
        <v>0</v>
      </c>
      <c r="N1076" s="3">
        <f t="shared" si="105"/>
        <v>6</v>
      </c>
    </row>
    <row r="1077" spans="1:14">
      <c r="A1077" s="3">
        <v>98241453</v>
      </c>
      <c r="B1077" s="3" t="s">
        <v>8</v>
      </c>
      <c r="C1077" s="3" t="s">
        <v>9</v>
      </c>
      <c r="D1077" s="3">
        <v>1.33202926993832E+17</v>
      </c>
      <c r="E1077" s="4">
        <v>44965.387719907405</v>
      </c>
      <c r="F1077" s="3" t="s">
        <v>10</v>
      </c>
      <c r="G1077" s="3">
        <v>1</v>
      </c>
      <c r="H1077" s="3" t="s">
        <v>15</v>
      </c>
      <c r="I1077" s="4">
        <v>44965.387719907405</v>
      </c>
      <c r="J1077" s="3" t="str">
        <f t="shared" si="102"/>
        <v>运行</v>
      </c>
      <c r="K1077" s="3" t="str">
        <f t="shared" si="101"/>
        <v/>
      </c>
      <c r="L1077" t="str">
        <f t="shared" si="103"/>
        <v>结束</v>
      </c>
      <c r="M1077" s="5">
        <f t="shared" si="104"/>
        <v>0</v>
      </c>
      <c r="N1077" s="3">
        <f t="shared" si="105"/>
        <v>6</v>
      </c>
    </row>
    <row r="1078" spans="1:14">
      <c r="A1078" s="3">
        <v>98242929</v>
      </c>
      <c r="B1078" s="3" t="s">
        <v>8</v>
      </c>
      <c r="C1078" s="3" t="s">
        <v>16</v>
      </c>
      <c r="D1078" s="3">
        <v>1.3320293343455299E+17</v>
      </c>
      <c r="E1078" s="4">
        <v>44965.395173611112</v>
      </c>
      <c r="F1078" s="3" t="s">
        <v>10</v>
      </c>
      <c r="G1078" s="3">
        <v>1</v>
      </c>
      <c r="H1078" s="3" t="s">
        <v>15</v>
      </c>
      <c r="I1078" s="4">
        <v>44965.395173611112</v>
      </c>
      <c r="J1078" s="3" t="str">
        <f t="shared" si="102"/>
        <v>运行</v>
      </c>
      <c r="K1078" s="3" t="str">
        <f t="shared" si="101"/>
        <v/>
      </c>
      <c r="L1078" t="str">
        <f t="shared" si="103"/>
        <v>结束</v>
      </c>
      <c r="M1078" s="5">
        <f t="shared" si="104"/>
        <v>0</v>
      </c>
      <c r="N1078" s="3">
        <f t="shared" si="105"/>
        <v>6</v>
      </c>
    </row>
    <row r="1079" spans="1:14">
      <c r="A1079" s="3">
        <v>98242984</v>
      </c>
      <c r="B1079" s="3" t="s">
        <v>8</v>
      </c>
      <c r="C1079" s="3" t="s">
        <v>9</v>
      </c>
      <c r="D1079" s="3">
        <v>1.33202933687214E+17</v>
      </c>
      <c r="E1079" s="4">
        <v>44965.395462962966</v>
      </c>
      <c r="F1079" s="3" t="s">
        <v>10</v>
      </c>
      <c r="G1079" s="3">
        <v>1</v>
      </c>
      <c r="H1079" s="3" t="s">
        <v>15</v>
      </c>
      <c r="I1079" s="4">
        <v>44965.395462962966</v>
      </c>
      <c r="J1079" s="3" t="str">
        <f t="shared" si="102"/>
        <v>运行</v>
      </c>
      <c r="K1079" s="3" t="str">
        <f t="shared" si="101"/>
        <v/>
      </c>
      <c r="L1079" t="str">
        <f t="shared" si="103"/>
        <v>结束</v>
      </c>
      <c r="M1079" s="5">
        <f t="shared" si="104"/>
        <v>0</v>
      </c>
      <c r="N1079" s="3">
        <f t="shared" si="105"/>
        <v>6</v>
      </c>
    </row>
    <row r="1080" spans="1:14">
      <c r="A1080" s="3">
        <v>98244418</v>
      </c>
      <c r="B1080" s="3" t="s">
        <v>8</v>
      </c>
      <c r="C1080" s="3" t="s">
        <v>16</v>
      </c>
      <c r="D1080" s="3">
        <v>1.3320294003804899E+17</v>
      </c>
      <c r="E1080" s="4">
        <v>44965.402812499997</v>
      </c>
      <c r="F1080" s="3" t="s">
        <v>10</v>
      </c>
      <c r="G1080" s="3">
        <v>60070922002</v>
      </c>
      <c r="H1080" s="3" t="s">
        <v>11</v>
      </c>
      <c r="I1080" s="4">
        <v>44965.402812499997</v>
      </c>
      <c r="J1080" s="3" t="str">
        <f t="shared" si="102"/>
        <v>报警</v>
      </c>
      <c r="K1080" s="3" t="str">
        <f t="shared" si="101"/>
        <v>开始</v>
      </c>
      <c r="L1080" t="str">
        <f t="shared" si="103"/>
        <v/>
      </c>
      <c r="M1080" s="5">
        <f t="shared" si="104"/>
        <v>0.35000000847503543</v>
      </c>
      <c r="N1080" s="3">
        <f t="shared" si="105"/>
        <v>6</v>
      </c>
    </row>
    <row r="1081" spans="1:14">
      <c r="A1081" s="3">
        <v>98244468</v>
      </c>
      <c r="B1081" s="3" t="s">
        <v>8</v>
      </c>
      <c r="C1081" s="3" t="s">
        <v>16</v>
      </c>
      <c r="D1081" s="3">
        <v>1.3320294024424701E+17</v>
      </c>
      <c r="E1081" s="4">
        <v>44965.403055555558</v>
      </c>
      <c r="F1081" s="3" t="s">
        <v>10</v>
      </c>
      <c r="G1081" s="3">
        <v>1</v>
      </c>
      <c r="H1081" s="3" t="s">
        <v>15</v>
      </c>
      <c r="I1081" s="4">
        <v>44965.403055555558</v>
      </c>
      <c r="J1081" s="3" t="str">
        <f t="shared" ref="J1081:J1129" si="106">RIGHT(H1081,2)</f>
        <v>运行</v>
      </c>
      <c r="K1081" s="3" t="str">
        <f t="shared" si="101"/>
        <v/>
      </c>
      <c r="L1081" t="str">
        <f t="shared" si="103"/>
        <v>结束</v>
      </c>
      <c r="M1081" s="5">
        <f t="shared" si="104"/>
        <v>0</v>
      </c>
      <c r="N1081" s="3">
        <f t="shared" si="105"/>
        <v>6</v>
      </c>
    </row>
    <row r="1082" spans="1:14">
      <c r="A1082" s="3">
        <v>98244496</v>
      </c>
      <c r="B1082" s="3" t="s">
        <v>8</v>
      </c>
      <c r="C1082" s="3" t="s">
        <v>9</v>
      </c>
      <c r="D1082" s="3">
        <v>1.3320294037505101E+17</v>
      </c>
      <c r="E1082" s="4">
        <v>44965.40320601852</v>
      </c>
      <c r="F1082" s="3" t="s">
        <v>10</v>
      </c>
      <c r="G1082" s="3">
        <v>1</v>
      </c>
      <c r="H1082" s="3" t="s">
        <v>15</v>
      </c>
      <c r="I1082" s="4">
        <v>44965.40320601852</v>
      </c>
      <c r="J1082" s="3" t="str">
        <f t="shared" si="106"/>
        <v>运行</v>
      </c>
      <c r="K1082" s="3" t="str">
        <f t="shared" si="101"/>
        <v/>
      </c>
      <c r="L1082" t="str">
        <f t="shared" si="103"/>
        <v>结束</v>
      </c>
      <c r="M1082" s="5">
        <f t="shared" si="104"/>
        <v>0</v>
      </c>
      <c r="N1082" s="3">
        <f t="shared" si="105"/>
        <v>6</v>
      </c>
    </row>
    <row r="1083" spans="1:14">
      <c r="A1083" s="3">
        <v>98246335</v>
      </c>
      <c r="B1083" s="3" t="s">
        <v>8</v>
      </c>
      <c r="C1083" s="3" t="s">
        <v>9</v>
      </c>
      <c r="D1083" s="3">
        <v>1.3320294706530301E+17</v>
      </c>
      <c r="E1083" s="4">
        <v>44965.410949074074</v>
      </c>
      <c r="F1083" s="3" t="s">
        <v>10</v>
      </c>
      <c r="G1083" s="3">
        <v>1</v>
      </c>
      <c r="H1083" s="3" t="s">
        <v>15</v>
      </c>
      <c r="I1083" s="4">
        <v>44965.410949074074</v>
      </c>
      <c r="J1083" s="3" t="str">
        <f t="shared" si="106"/>
        <v>运行</v>
      </c>
      <c r="K1083" s="3" t="str">
        <f t="shared" si="101"/>
        <v/>
      </c>
      <c r="L1083" t="str">
        <f t="shared" si="103"/>
        <v>结束</v>
      </c>
      <c r="M1083" s="5">
        <f t="shared" si="104"/>
        <v>0</v>
      </c>
      <c r="N1083" s="3">
        <f t="shared" si="105"/>
        <v>6</v>
      </c>
    </row>
    <row r="1084" spans="1:14">
      <c r="A1084" s="3">
        <v>98247745</v>
      </c>
      <c r="B1084" s="3" t="s">
        <v>8</v>
      </c>
      <c r="C1084" s="3" t="s">
        <v>9</v>
      </c>
      <c r="D1084" s="3">
        <v>1.3320295376252E+17</v>
      </c>
      <c r="E1084" s="4">
        <v>44965.418703703705</v>
      </c>
      <c r="F1084" s="3" t="s">
        <v>10</v>
      </c>
      <c r="G1084" s="3">
        <v>1</v>
      </c>
      <c r="H1084" s="3" t="s">
        <v>15</v>
      </c>
      <c r="I1084" s="4">
        <v>44965.418703703705</v>
      </c>
      <c r="J1084" s="3" t="str">
        <f t="shared" si="106"/>
        <v>运行</v>
      </c>
      <c r="K1084" s="3" t="str">
        <f t="shared" si="101"/>
        <v/>
      </c>
      <c r="L1084" t="str">
        <f t="shared" si="103"/>
        <v>结束</v>
      </c>
      <c r="M1084" s="5">
        <f t="shared" si="104"/>
        <v>0</v>
      </c>
      <c r="N1084" s="3">
        <f t="shared" si="105"/>
        <v>6</v>
      </c>
    </row>
    <row r="1085" spans="1:14">
      <c r="A1085" s="3">
        <v>98248589</v>
      </c>
      <c r="B1085" s="3" t="s">
        <v>8</v>
      </c>
      <c r="C1085" s="3" t="s">
        <v>9</v>
      </c>
      <c r="D1085" s="3">
        <v>1.3320296046022099E+17</v>
      </c>
      <c r="E1085" s="4">
        <v>44965.426458333335</v>
      </c>
      <c r="F1085" s="3" t="s">
        <v>10</v>
      </c>
      <c r="G1085" s="3">
        <v>1</v>
      </c>
      <c r="H1085" s="3" t="s">
        <v>15</v>
      </c>
      <c r="I1085" s="4">
        <v>44965.426458333335</v>
      </c>
      <c r="J1085" s="3" t="str">
        <f t="shared" si="106"/>
        <v>运行</v>
      </c>
      <c r="K1085" s="3" t="str">
        <f t="shared" ref="K1085:K1148" si="107">IF(AND(J1084="运行",J1085&lt;&gt;"运行"),"开始","")</f>
        <v/>
      </c>
      <c r="L1085" t="str">
        <f t="shared" si="103"/>
        <v>结束</v>
      </c>
      <c r="M1085" s="5">
        <f t="shared" si="104"/>
        <v>0</v>
      </c>
      <c r="N1085" s="3">
        <f t="shared" si="105"/>
        <v>6</v>
      </c>
    </row>
    <row r="1086" spans="1:14">
      <c r="A1086" s="3">
        <v>98249401</v>
      </c>
      <c r="B1086" s="3" t="s">
        <v>8</v>
      </c>
      <c r="C1086" s="3" t="s">
        <v>9</v>
      </c>
      <c r="D1086" s="3">
        <v>1.3320297089435901E+17</v>
      </c>
      <c r="E1086" s="4">
        <v>44965.438530092593</v>
      </c>
      <c r="F1086" s="3" t="s">
        <v>10</v>
      </c>
      <c r="G1086" s="3">
        <v>1</v>
      </c>
      <c r="H1086" s="3" t="s">
        <v>15</v>
      </c>
      <c r="I1086" s="4">
        <v>44965.438530092593</v>
      </c>
      <c r="J1086" s="3" t="str">
        <f t="shared" si="106"/>
        <v>运行</v>
      </c>
      <c r="K1086" s="3" t="str">
        <f t="shared" si="107"/>
        <v/>
      </c>
      <c r="L1086" t="str">
        <f t="shared" si="103"/>
        <v>结束</v>
      </c>
      <c r="M1086" s="5">
        <f t="shared" si="104"/>
        <v>0</v>
      </c>
      <c r="N1086" s="3">
        <f t="shared" si="105"/>
        <v>6</v>
      </c>
    </row>
    <row r="1087" spans="1:14">
      <c r="A1087" s="3">
        <v>98249886</v>
      </c>
      <c r="B1087" s="3" t="s">
        <v>8</v>
      </c>
      <c r="C1087" s="3" t="s">
        <v>9</v>
      </c>
      <c r="D1087" s="3">
        <v>1.33202981378662E+17</v>
      </c>
      <c r="E1087" s="4">
        <v>44965.450659722221</v>
      </c>
      <c r="F1087" s="3" t="s">
        <v>10</v>
      </c>
      <c r="G1087" s="3">
        <v>1</v>
      </c>
      <c r="H1087" s="3" t="s">
        <v>15</v>
      </c>
      <c r="I1087" s="4">
        <v>44965.450659722221</v>
      </c>
      <c r="J1087" s="3" t="str">
        <f t="shared" si="106"/>
        <v>运行</v>
      </c>
      <c r="K1087" s="3" t="str">
        <f t="shared" si="107"/>
        <v/>
      </c>
      <c r="L1087" t="str">
        <f t="shared" si="103"/>
        <v>结束</v>
      </c>
      <c r="M1087" s="5">
        <f t="shared" si="104"/>
        <v>0</v>
      </c>
      <c r="N1087" s="3">
        <f t="shared" si="105"/>
        <v>6</v>
      </c>
    </row>
    <row r="1088" spans="1:14">
      <c r="A1088" s="3">
        <v>98250688</v>
      </c>
      <c r="B1088" s="3" t="s">
        <v>8</v>
      </c>
      <c r="C1088" s="3" t="s">
        <v>9</v>
      </c>
      <c r="D1088" s="3">
        <v>1.33202988076744E+17</v>
      </c>
      <c r="E1088" s="4">
        <v>44965.458414351851</v>
      </c>
      <c r="F1088" s="3" t="s">
        <v>10</v>
      </c>
      <c r="G1088" s="3">
        <v>1</v>
      </c>
      <c r="H1088" s="3" t="s">
        <v>15</v>
      </c>
      <c r="I1088" s="4">
        <v>44965.458414351851</v>
      </c>
      <c r="J1088" s="3" t="str">
        <f t="shared" si="106"/>
        <v>运行</v>
      </c>
      <c r="K1088" s="3" t="str">
        <f t="shared" si="107"/>
        <v/>
      </c>
      <c r="L1088" t="str">
        <f t="shared" si="103"/>
        <v>结束</v>
      </c>
      <c r="M1088" s="5">
        <f t="shared" si="104"/>
        <v>0</v>
      </c>
      <c r="N1088" s="3">
        <f t="shared" si="105"/>
        <v>6</v>
      </c>
    </row>
    <row r="1089" spans="1:14">
      <c r="A1089" s="3">
        <v>98251835</v>
      </c>
      <c r="B1089" s="3" t="s">
        <v>8</v>
      </c>
      <c r="C1089" s="3" t="s">
        <v>9</v>
      </c>
      <c r="D1089" s="3">
        <v>1.3320299476005299E+17</v>
      </c>
      <c r="E1089" s="4">
        <v>44965.466157407405</v>
      </c>
      <c r="F1089" s="3" t="s">
        <v>10</v>
      </c>
      <c r="G1089" s="3">
        <v>1</v>
      </c>
      <c r="H1089" s="3" t="s">
        <v>15</v>
      </c>
      <c r="I1089" s="4">
        <v>44965.466157407405</v>
      </c>
      <c r="J1089" s="3" t="str">
        <f t="shared" si="106"/>
        <v>运行</v>
      </c>
      <c r="K1089" s="3" t="str">
        <f t="shared" si="107"/>
        <v/>
      </c>
      <c r="L1089" t="str">
        <f t="shared" si="103"/>
        <v>结束</v>
      </c>
      <c r="M1089" s="5">
        <f t="shared" si="104"/>
        <v>0</v>
      </c>
      <c r="N1089" s="3">
        <f t="shared" si="105"/>
        <v>6</v>
      </c>
    </row>
    <row r="1090" spans="1:14">
      <c r="A1090" s="3">
        <v>98253351</v>
      </c>
      <c r="B1090" s="3" t="s">
        <v>8</v>
      </c>
      <c r="C1090" s="3" t="s">
        <v>9</v>
      </c>
      <c r="D1090" s="3">
        <v>1.33203001440436E+17</v>
      </c>
      <c r="E1090" s="4">
        <v>44965.47388888889</v>
      </c>
      <c r="F1090" s="3" t="s">
        <v>10</v>
      </c>
      <c r="G1090" s="3">
        <v>1</v>
      </c>
      <c r="H1090" s="3" t="s">
        <v>15</v>
      </c>
      <c r="I1090" s="4">
        <v>44965.47388888889</v>
      </c>
      <c r="J1090" s="3" t="str">
        <f t="shared" si="106"/>
        <v>运行</v>
      </c>
      <c r="K1090" s="3" t="str">
        <f t="shared" si="107"/>
        <v/>
      </c>
      <c r="L1090" t="str">
        <f t="shared" si="103"/>
        <v>结束</v>
      </c>
      <c r="M1090" s="5">
        <f t="shared" si="104"/>
        <v>0</v>
      </c>
      <c r="N1090" s="3">
        <f t="shared" si="105"/>
        <v>6</v>
      </c>
    </row>
    <row r="1091" spans="1:14">
      <c r="A1091" s="3">
        <v>98254960</v>
      </c>
      <c r="B1091" s="3" t="s">
        <v>8</v>
      </c>
      <c r="C1091" s="3" t="s">
        <v>9</v>
      </c>
      <c r="D1091" s="3">
        <v>1.3320300812655299E+17</v>
      </c>
      <c r="E1091" s="4">
        <v>44965.481620370374</v>
      </c>
      <c r="F1091" s="3" t="s">
        <v>10</v>
      </c>
      <c r="G1091" s="3">
        <v>1</v>
      </c>
      <c r="H1091" s="3" t="s">
        <v>15</v>
      </c>
      <c r="I1091" s="4">
        <v>44965.481620370374</v>
      </c>
      <c r="J1091" s="3" t="str">
        <f t="shared" si="106"/>
        <v>运行</v>
      </c>
      <c r="K1091" s="3" t="str">
        <f t="shared" si="107"/>
        <v/>
      </c>
      <c r="L1091" t="str">
        <f t="shared" si="103"/>
        <v>结束</v>
      </c>
      <c r="M1091" s="5">
        <f t="shared" si="104"/>
        <v>0</v>
      </c>
      <c r="N1091" s="3">
        <f t="shared" si="105"/>
        <v>6</v>
      </c>
    </row>
    <row r="1092" spans="1:14">
      <c r="A1092" s="3">
        <v>98256759</v>
      </c>
      <c r="B1092" s="3" t="s">
        <v>8</v>
      </c>
      <c r="C1092" s="3" t="s">
        <v>9</v>
      </c>
      <c r="D1092" s="3">
        <v>1.33203014813196E+17</v>
      </c>
      <c r="E1092" s="4">
        <v>44965.489363425928</v>
      </c>
      <c r="F1092" s="3" t="s">
        <v>10</v>
      </c>
      <c r="G1092" s="3">
        <v>1</v>
      </c>
      <c r="H1092" s="3" t="s">
        <v>15</v>
      </c>
      <c r="I1092" s="4">
        <v>44965.489363425928</v>
      </c>
      <c r="J1092" s="3" t="str">
        <f t="shared" si="106"/>
        <v>运行</v>
      </c>
      <c r="K1092" s="3" t="str">
        <f t="shared" si="107"/>
        <v/>
      </c>
      <c r="L1092" t="str">
        <f t="shared" si="103"/>
        <v>结束</v>
      </c>
      <c r="M1092" s="5">
        <f t="shared" si="104"/>
        <v>0</v>
      </c>
      <c r="N1092" s="3">
        <f t="shared" si="105"/>
        <v>6</v>
      </c>
    </row>
    <row r="1093" spans="1:14">
      <c r="A1093" s="3">
        <v>98258323</v>
      </c>
      <c r="B1093" s="3" t="s">
        <v>8</v>
      </c>
      <c r="C1093" s="3" t="s">
        <v>9</v>
      </c>
      <c r="D1093" s="3">
        <v>1.3320302150385699E+17</v>
      </c>
      <c r="E1093" s="4">
        <v>44965.497106481482</v>
      </c>
      <c r="F1093" s="3" t="s">
        <v>10</v>
      </c>
      <c r="G1093" s="3">
        <v>1</v>
      </c>
      <c r="H1093" s="3" t="s">
        <v>15</v>
      </c>
      <c r="I1093" s="4">
        <v>44965.497106481482</v>
      </c>
      <c r="J1093" s="3" t="str">
        <f t="shared" si="106"/>
        <v>运行</v>
      </c>
      <c r="K1093" s="3" t="str">
        <f t="shared" si="107"/>
        <v/>
      </c>
      <c r="L1093" t="str">
        <f t="shared" si="103"/>
        <v>结束</v>
      </c>
      <c r="M1093" s="5">
        <f t="shared" si="104"/>
        <v>0</v>
      </c>
      <c r="N1093" s="3">
        <f t="shared" si="105"/>
        <v>6</v>
      </c>
    </row>
    <row r="1094" spans="1:14">
      <c r="A1094" s="3">
        <v>98259829</v>
      </c>
      <c r="B1094" s="3" t="s">
        <v>8</v>
      </c>
      <c r="C1094" s="3" t="s">
        <v>9</v>
      </c>
      <c r="D1094" s="3">
        <v>1.3320302819064701E+17</v>
      </c>
      <c r="E1094" s="4">
        <v>44965.504849537036</v>
      </c>
      <c r="F1094" s="3" t="s">
        <v>10</v>
      </c>
      <c r="G1094" s="3">
        <v>1</v>
      </c>
      <c r="H1094" s="3" t="s">
        <v>15</v>
      </c>
      <c r="I1094" s="4">
        <v>44965.504849537036</v>
      </c>
      <c r="J1094" s="3" t="str">
        <f t="shared" si="106"/>
        <v>运行</v>
      </c>
      <c r="K1094" s="3" t="str">
        <f t="shared" si="107"/>
        <v/>
      </c>
      <c r="L1094" t="str">
        <f t="shared" si="103"/>
        <v>结束</v>
      </c>
      <c r="M1094" s="5">
        <f t="shared" si="104"/>
        <v>0</v>
      </c>
      <c r="N1094" s="3">
        <f t="shared" si="105"/>
        <v>6</v>
      </c>
    </row>
    <row r="1095" spans="1:14">
      <c r="A1095" s="3">
        <v>98261589</v>
      </c>
      <c r="B1095" s="3" t="s">
        <v>8</v>
      </c>
      <c r="C1095" s="3" t="s">
        <v>9</v>
      </c>
      <c r="D1095" s="3">
        <v>1.33203034878114E+17</v>
      </c>
      <c r="E1095" s="4">
        <v>44965.51258101852</v>
      </c>
      <c r="F1095" s="3" t="s">
        <v>10</v>
      </c>
      <c r="G1095" s="3">
        <v>1</v>
      </c>
      <c r="H1095" s="3" t="s">
        <v>15</v>
      </c>
      <c r="I1095" s="4">
        <v>44965.51258101852</v>
      </c>
      <c r="J1095" s="3" t="str">
        <f t="shared" si="106"/>
        <v>运行</v>
      </c>
      <c r="K1095" s="3" t="str">
        <f t="shared" si="107"/>
        <v/>
      </c>
      <c r="L1095" t="str">
        <f t="shared" si="103"/>
        <v>结束</v>
      </c>
      <c r="M1095" s="5">
        <f t="shared" si="104"/>
        <v>0</v>
      </c>
      <c r="N1095" s="3">
        <f t="shared" si="105"/>
        <v>6</v>
      </c>
    </row>
    <row r="1096" spans="1:14">
      <c r="A1096" s="3">
        <v>98263215</v>
      </c>
      <c r="B1096" s="3" t="s">
        <v>8</v>
      </c>
      <c r="C1096" s="3" t="s">
        <v>9</v>
      </c>
      <c r="D1096" s="3">
        <v>1.3320304156584E+17</v>
      </c>
      <c r="E1096" s="4">
        <v>44965.520324074074</v>
      </c>
      <c r="F1096" s="3" t="s">
        <v>10</v>
      </c>
      <c r="G1096" s="3">
        <v>1</v>
      </c>
      <c r="H1096" s="3" t="s">
        <v>15</v>
      </c>
      <c r="I1096" s="4">
        <v>44965.520324074074</v>
      </c>
      <c r="J1096" s="3" t="str">
        <f t="shared" si="106"/>
        <v>运行</v>
      </c>
      <c r="K1096" s="3" t="str">
        <f t="shared" si="107"/>
        <v/>
      </c>
      <c r="L1096" t="str">
        <f t="shared" si="103"/>
        <v>结束</v>
      </c>
      <c r="M1096" s="5">
        <f t="shared" si="104"/>
        <v>0</v>
      </c>
      <c r="N1096" s="3">
        <f t="shared" si="105"/>
        <v>6</v>
      </c>
    </row>
    <row r="1097" spans="1:14">
      <c r="A1097" s="3">
        <v>98264763</v>
      </c>
      <c r="B1097" s="3" t="s">
        <v>8</v>
      </c>
      <c r="C1097" s="3" t="s">
        <v>9</v>
      </c>
      <c r="D1097" s="3">
        <v>1.3320304825195901E+17</v>
      </c>
      <c r="E1097" s="4">
        <v>44965.528067129628</v>
      </c>
      <c r="F1097" s="3" t="s">
        <v>10</v>
      </c>
      <c r="G1097" s="3">
        <v>1</v>
      </c>
      <c r="H1097" s="3" t="s">
        <v>15</v>
      </c>
      <c r="I1097" s="4">
        <v>44965.528067129628</v>
      </c>
      <c r="J1097" s="3" t="str">
        <f t="shared" si="106"/>
        <v>运行</v>
      </c>
      <c r="K1097" s="3" t="str">
        <f t="shared" si="107"/>
        <v/>
      </c>
      <c r="L1097" t="str">
        <f t="shared" si="103"/>
        <v>结束</v>
      </c>
      <c r="M1097" s="5">
        <f t="shared" si="104"/>
        <v>0</v>
      </c>
      <c r="N1097" s="3">
        <f t="shared" si="105"/>
        <v>6</v>
      </c>
    </row>
    <row r="1098" spans="1:14">
      <c r="A1098" s="3">
        <v>98266347</v>
      </c>
      <c r="B1098" s="3" t="s">
        <v>8</v>
      </c>
      <c r="C1098" s="3" t="s">
        <v>9</v>
      </c>
      <c r="D1098" s="3">
        <v>1.3320305405687101E+17</v>
      </c>
      <c r="E1098" s="4">
        <v>44965.534780092596</v>
      </c>
      <c r="F1098" s="3" t="s">
        <v>10</v>
      </c>
      <c r="G1098" s="3">
        <v>80010922003</v>
      </c>
      <c r="H1098" s="3" t="s">
        <v>21</v>
      </c>
      <c r="I1098" s="4">
        <v>44965.534780092596</v>
      </c>
      <c r="J1098" s="3" t="str">
        <f t="shared" si="106"/>
        <v>报警</v>
      </c>
      <c r="K1098" s="3" t="str">
        <f t="shared" si="107"/>
        <v>开始</v>
      </c>
      <c r="L1098" t="str">
        <f t="shared" si="103"/>
        <v/>
      </c>
      <c r="M1098" s="5">
        <f t="shared" si="104"/>
        <v>1.2333333282731473</v>
      </c>
      <c r="N1098" s="3">
        <f t="shared" si="105"/>
        <v>6</v>
      </c>
    </row>
    <row r="1099" spans="1:14">
      <c r="A1099" s="3">
        <v>98266572</v>
      </c>
      <c r="B1099" s="3" t="s">
        <v>8</v>
      </c>
      <c r="C1099" s="3" t="s">
        <v>9</v>
      </c>
      <c r="D1099" s="3">
        <v>1.3320305479149901E+17</v>
      </c>
      <c r="E1099" s="4">
        <v>44965.535636574074</v>
      </c>
      <c r="F1099" s="3" t="s">
        <v>10</v>
      </c>
      <c r="G1099" s="3">
        <v>1</v>
      </c>
      <c r="H1099" s="3" t="s">
        <v>15</v>
      </c>
      <c r="I1099" s="4">
        <v>44965.535636574074</v>
      </c>
      <c r="J1099" s="3" t="str">
        <f t="shared" si="106"/>
        <v>运行</v>
      </c>
      <c r="K1099" s="3" t="str">
        <f t="shared" si="107"/>
        <v/>
      </c>
      <c r="L1099" t="str">
        <f t="shared" si="103"/>
        <v>结束</v>
      </c>
      <c r="M1099" s="5">
        <f t="shared" si="104"/>
        <v>0</v>
      </c>
      <c r="N1099" s="3">
        <f t="shared" si="105"/>
        <v>6</v>
      </c>
    </row>
    <row r="1100" spans="1:14">
      <c r="A1100" s="3">
        <v>98267323</v>
      </c>
      <c r="B1100" s="3" t="s">
        <v>8</v>
      </c>
      <c r="C1100" s="3" t="s">
        <v>9</v>
      </c>
      <c r="D1100" s="3">
        <v>1.33203057301244E+17</v>
      </c>
      <c r="E1100" s="4">
        <v>44965.538541666669</v>
      </c>
      <c r="F1100" s="3" t="s">
        <v>10</v>
      </c>
      <c r="G1100" s="3">
        <v>60070922002</v>
      </c>
      <c r="H1100" s="3" t="s">
        <v>11</v>
      </c>
      <c r="I1100" s="4">
        <v>44965.538541666669</v>
      </c>
      <c r="J1100" s="3" t="str">
        <f t="shared" si="106"/>
        <v>报警</v>
      </c>
      <c r="K1100" s="3" t="str">
        <f t="shared" si="107"/>
        <v>开始</v>
      </c>
      <c r="L1100" t="str">
        <f t="shared" si="103"/>
        <v/>
      </c>
      <c r="M1100" s="5">
        <f t="shared" si="104"/>
        <v>0.28333332622423768</v>
      </c>
      <c r="N1100" s="3">
        <f t="shared" si="105"/>
        <v>6</v>
      </c>
    </row>
    <row r="1101" spans="1:14">
      <c r="A1101" s="3">
        <v>98267372</v>
      </c>
      <c r="B1101" s="3" t="s">
        <v>8</v>
      </c>
      <c r="C1101" s="3" t="s">
        <v>9</v>
      </c>
      <c r="D1101" s="3">
        <v>1.3320305747385299E+17</v>
      </c>
      <c r="E1101" s="4">
        <v>44965.538738425923</v>
      </c>
      <c r="F1101" s="3" t="s">
        <v>10</v>
      </c>
      <c r="G1101" s="3">
        <v>1</v>
      </c>
      <c r="H1101" s="3" t="s">
        <v>15</v>
      </c>
      <c r="I1101" s="4">
        <v>44965.538738425923</v>
      </c>
      <c r="J1101" s="3" t="str">
        <f t="shared" si="106"/>
        <v>运行</v>
      </c>
      <c r="K1101" s="3" t="str">
        <f t="shared" si="107"/>
        <v/>
      </c>
      <c r="L1101" t="str">
        <f t="shared" si="103"/>
        <v>结束</v>
      </c>
      <c r="M1101" s="5">
        <f t="shared" si="104"/>
        <v>0</v>
      </c>
      <c r="N1101" s="3">
        <f t="shared" si="105"/>
        <v>6</v>
      </c>
    </row>
    <row r="1102" spans="1:14">
      <c r="A1102" s="3">
        <v>98268950</v>
      </c>
      <c r="B1102" s="3" t="s">
        <v>8</v>
      </c>
      <c r="C1102" s="3" t="s">
        <v>9</v>
      </c>
      <c r="D1102" s="3">
        <v>1.3320306415934301E+17</v>
      </c>
      <c r="E1102" s="4">
        <v>44965.546469907407</v>
      </c>
      <c r="F1102" s="3" t="s">
        <v>10</v>
      </c>
      <c r="G1102" s="3">
        <v>1</v>
      </c>
      <c r="H1102" s="3" t="s">
        <v>15</v>
      </c>
      <c r="I1102" s="4">
        <v>44965.546469907407</v>
      </c>
      <c r="J1102" s="3" t="str">
        <f t="shared" si="106"/>
        <v>运行</v>
      </c>
      <c r="K1102" s="3" t="str">
        <f t="shared" si="107"/>
        <v/>
      </c>
      <c r="L1102" t="str">
        <f t="shared" si="103"/>
        <v>结束</v>
      </c>
      <c r="M1102" s="5">
        <f t="shared" si="104"/>
        <v>0</v>
      </c>
      <c r="N1102" s="3">
        <f t="shared" si="105"/>
        <v>6</v>
      </c>
    </row>
    <row r="1103" spans="1:14">
      <c r="A1103" s="3">
        <v>98269428</v>
      </c>
      <c r="B1103" s="3" t="s">
        <v>8</v>
      </c>
      <c r="C1103" s="3" t="s">
        <v>9</v>
      </c>
      <c r="D1103" s="3">
        <v>1.3320306580361E+17</v>
      </c>
      <c r="E1103" s="4">
        <v>44965.548379629632</v>
      </c>
      <c r="F1103" s="3" t="s">
        <v>10</v>
      </c>
      <c r="G1103" s="3">
        <v>50010922015</v>
      </c>
      <c r="H1103" s="3" t="s">
        <v>31</v>
      </c>
      <c r="I1103" s="4">
        <v>44965.548379629632</v>
      </c>
      <c r="J1103" s="3" t="str">
        <f t="shared" si="106"/>
        <v>NA</v>
      </c>
      <c r="K1103" s="3" t="str">
        <f t="shared" si="107"/>
        <v>开始</v>
      </c>
      <c r="L1103" t="str">
        <f t="shared" si="103"/>
        <v/>
      </c>
      <c r="M1103" s="5">
        <f t="shared" si="104"/>
        <v>1.1166666657663882</v>
      </c>
      <c r="N1103" s="3">
        <f t="shared" si="105"/>
        <v>6</v>
      </c>
    </row>
    <row r="1104" spans="1:14">
      <c r="A1104" s="3">
        <v>98269604</v>
      </c>
      <c r="B1104" s="3" t="s">
        <v>8</v>
      </c>
      <c r="C1104" s="3" t="s">
        <v>9</v>
      </c>
      <c r="D1104" s="3">
        <v>1.3320306647844701E+17</v>
      </c>
      <c r="E1104" s="4">
        <v>44965.549155092594</v>
      </c>
      <c r="F1104" s="3" t="s">
        <v>10</v>
      </c>
      <c r="G1104" s="3">
        <v>1</v>
      </c>
      <c r="H1104" s="3" t="s">
        <v>15</v>
      </c>
      <c r="I1104" s="4">
        <v>44965.549155092594</v>
      </c>
      <c r="J1104" s="3" t="str">
        <f t="shared" si="106"/>
        <v>运行</v>
      </c>
      <c r="K1104" s="3" t="str">
        <f t="shared" si="107"/>
        <v/>
      </c>
      <c r="L1104" t="str">
        <f t="shared" si="103"/>
        <v>结束</v>
      </c>
      <c r="M1104" s="5">
        <f t="shared" si="104"/>
        <v>0</v>
      </c>
      <c r="N1104" s="3">
        <f t="shared" si="105"/>
        <v>6</v>
      </c>
    </row>
    <row r="1105" spans="1:14">
      <c r="A1105" s="3">
        <v>98269706</v>
      </c>
      <c r="B1105" s="3" t="s">
        <v>8</v>
      </c>
      <c r="C1105" s="3" t="s">
        <v>9</v>
      </c>
      <c r="D1105" s="3">
        <v>1.33203066736418E+17</v>
      </c>
      <c r="E1105" s="4">
        <v>44965.549456018518</v>
      </c>
      <c r="F1105" s="3" t="s">
        <v>10</v>
      </c>
      <c r="G1105" s="3">
        <v>60070922002</v>
      </c>
      <c r="H1105" s="3" t="s">
        <v>11</v>
      </c>
      <c r="I1105" s="4">
        <v>44965.549456018518</v>
      </c>
      <c r="J1105" s="3" t="str">
        <f t="shared" si="106"/>
        <v>报警</v>
      </c>
      <c r="K1105" s="3" t="str">
        <f t="shared" si="107"/>
        <v>开始</v>
      </c>
      <c r="L1105" t="str">
        <f t="shared" si="103"/>
        <v/>
      </c>
      <c r="M1105" s="5">
        <f t="shared" si="104"/>
        <v>0.11666666250675917</v>
      </c>
      <c r="N1105" s="3">
        <f t="shared" si="105"/>
        <v>6</v>
      </c>
    </row>
    <row r="1106" spans="1:14">
      <c r="A1106" s="3">
        <v>98269729</v>
      </c>
      <c r="B1106" s="3" t="s">
        <v>8</v>
      </c>
      <c r="C1106" s="3" t="s">
        <v>9</v>
      </c>
      <c r="D1106" s="3">
        <v>1.33203066800098E+17</v>
      </c>
      <c r="E1106" s="4">
        <v>44965.549537037034</v>
      </c>
      <c r="F1106" s="3" t="s">
        <v>10</v>
      </c>
      <c r="G1106" s="3">
        <v>1</v>
      </c>
      <c r="H1106" s="3" t="s">
        <v>15</v>
      </c>
      <c r="I1106" s="4">
        <v>44965.549537037034</v>
      </c>
      <c r="J1106" s="3" t="str">
        <f t="shared" si="106"/>
        <v>运行</v>
      </c>
      <c r="K1106" s="3" t="str">
        <f t="shared" si="107"/>
        <v/>
      </c>
      <c r="L1106" t="str">
        <f t="shared" si="103"/>
        <v>结束</v>
      </c>
      <c r="M1106" s="5">
        <f t="shared" si="104"/>
        <v>0</v>
      </c>
      <c r="N1106" s="3">
        <f t="shared" si="105"/>
        <v>6</v>
      </c>
    </row>
    <row r="1107" spans="1:14">
      <c r="A1107" s="3">
        <v>98271146</v>
      </c>
      <c r="B1107" s="3" t="s">
        <v>8</v>
      </c>
      <c r="C1107" s="3" t="s">
        <v>9</v>
      </c>
      <c r="D1107" s="3">
        <v>1.3320307298689901E+17</v>
      </c>
      <c r="E1107" s="4">
        <v>44965.556689814817</v>
      </c>
      <c r="F1107" s="3" t="s">
        <v>10</v>
      </c>
      <c r="G1107" s="3">
        <v>80010922001</v>
      </c>
      <c r="H1107" s="3" t="s">
        <v>20</v>
      </c>
      <c r="I1107" s="4">
        <v>44965.556689814817</v>
      </c>
      <c r="J1107" s="3" t="str">
        <f t="shared" si="106"/>
        <v>报警</v>
      </c>
      <c r="K1107" s="3" t="str">
        <f t="shared" si="107"/>
        <v>开始</v>
      </c>
      <c r="L1107" t="str">
        <f t="shared" si="103"/>
        <v/>
      </c>
      <c r="M1107" s="5">
        <f t="shared" si="104"/>
        <v>0.48333333106711507</v>
      </c>
      <c r="N1107" s="3">
        <f t="shared" si="105"/>
        <v>6</v>
      </c>
    </row>
    <row r="1108" spans="1:14">
      <c r="A1108" s="3">
        <v>98271203</v>
      </c>
      <c r="B1108" s="3" t="s">
        <v>8</v>
      </c>
      <c r="C1108" s="3" t="s">
        <v>9</v>
      </c>
      <c r="D1108" s="3">
        <v>1.3320307327278499E+17</v>
      </c>
      <c r="E1108" s="4">
        <v>44965.557025462964</v>
      </c>
      <c r="F1108" s="3" t="s">
        <v>10</v>
      </c>
      <c r="G1108" s="3">
        <v>1</v>
      </c>
      <c r="H1108" s="3" t="s">
        <v>15</v>
      </c>
      <c r="I1108" s="4">
        <v>44965.557025462964</v>
      </c>
      <c r="J1108" s="3" t="str">
        <f t="shared" si="106"/>
        <v>运行</v>
      </c>
      <c r="K1108" s="3" t="str">
        <f t="shared" si="107"/>
        <v/>
      </c>
      <c r="L1108" t="str">
        <f t="shared" si="103"/>
        <v>结束</v>
      </c>
      <c r="M1108" s="5">
        <f t="shared" si="104"/>
        <v>0</v>
      </c>
      <c r="N1108" s="3">
        <f t="shared" si="105"/>
        <v>6</v>
      </c>
    </row>
    <row r="1109" spans="1:14">
      <c r="A1109" s="3">
        <v>98272326</v>
      </c>
      <c r="B1109" s="3" t="s">
        <v>8</v>
      </c>
      <c r="C1109" s="3" t="s">
        <v>16</v>
      </c>
      <c r="D1109" s="3">
        <v>1.33203078824018E+17</v>
      </c>
      <c r="E1109" s="4">
        <v>44965.563449074078</v>
      </c>
      <c r="F1109" s="3" t="s">
        <v>10</v>
      </c>
      <c r="G1109" s="3">
        <v>1</v>
      </c>
      <c r="H1109" s="3" t="s">
        <v>15</v>
      </c>
      <c r="I1109" s="4">
        <v>44965.563449074078</v>
      </c>
      <c r="J1109" s="3" t="str">
        <f t="shared" si="106"/>
        <v>运行</v>
      </c>
      <c r="K1109" s="3" t="str">
        <f t="shared" si="107"/>
        <v/>
      </c>
      <c r="L1109" t="str">
        <f t="shared" si="103"/>
        <v>结束</v>
      </c>
      <c r="M1109" s="5">
        <f t="shared" si="104"/>
        <v>0</v>
      </c>
      <c r="N1109" s="3">
        <f t="shared" si="105"/>
        <v>6</v>
      </c>
    </row>
    <row r="1110" spans="1:14">
      <c r="A1110" s="3">
        <v>98272556</v>
      </c>
      <c r="B1110" s="3" t="s">
        <v>8</v>
      </c>
      <c r="C1110" s="3" t="s">
        <v>9</v>
      </c>
      <c r="D1110" s="3">
        <v>1.3320307995085299E+17</v>
      </c>
      <c r="E1110" s="4">
        <v>44965.564756944441</v>
      </c>
      <c r="F1110" s="3" t="s">
        <v>10</v>
      </c>
      <c r="G1110" s="3">
        <v>1</v>
      </c>
      <c r="H1110" s="3" t="s">
        <v>15</v>
      </c>
      <c r="I1110" s="4">
        <v>44965.564756944441</v>
      </c>
      <c r="J1110" s="3" t="str">
        <f t="shared" si="106"/>
        <v>运行</v>
      </c>
      <c r="K1110" s="3" t="str">
        <f t="shared" si="107"/>
        <v/>
      </c>
      <c r="L1110" t="str">
        <f t="shared" si="103"/>
        <v>结束</v>
      </c>
      <c r="M1110" s="5">
        <f t="shared" si="104"/>
        <v>0</v>
      </c>
      <c r="N1110" s="3">
        <f t="shared" si="105"/>
        <v>6</v>
      </c>
    </row>
    <row r="1111" spans="1:14">
      <c r="A1111" s="3">
        <v>98272816</v>
      </c>
      <c r="B1111" s="3" t="s">
        <v>8</v>
      </c>
      <c r="C1111" s="3" t="s">
        <v>9</v>
      </c>
      <c r="D1111" s="3">
        <v>1.3320308101133E+17</v>
      </c>
      <c r="E1111" s="4">
        <v>44965.565983796296</v>
      </c>
      <c r="F1111" s="3" t="s">
        <v>10</v>
      </c>
      <c r="G1111" s="3">
        <v>3</v>
      </c>
      <c r="H1111" s="3" t="s">
        <v>14</v>
      </c>
      <c r="I1111" s="4">
        <v>44965.565983796296</v>
      </c>
      <c r="J1111" s="3" t="str">
        <f t="shared" si="106"/>
        <v>改！</v>
      </c>
      <c r="K1111" s="3" t="str">
        <f t="shared" si="107"/>
        <v>开始</v>
      </c>
      <c r="L1111" t="str">
        <f t="shared" si="103"/>
        <v/>
      </c>
      <c r="M1111" s="5">
        <f t="shared" si="104"/>
        <v>9.3666666664648801</v>
      </c>
      <c r="N1111" s="3">
        <f t="shared" si="105"/>
        <v>6</v>
      </c>
    </row>
    <row r="1112" spans="1:14">
      <c r="A1112" s="3">
        <v>98274347</v>
      </c>
      <c r="B1112" s="3" t="s">
        <v>8</v>
      </c>
      <c r="C1112" s="3" t="s">
        <v>9</v>
      </c>
      <c r="D1112" s="3">
        <v>1.33203086633572E+17</v>
      </c>
      <c r="E1112" s="4">
        <v>44965.572488425925</v>
      </c>
      <c r="F1112" s="3" t="s">
        <v>10</v>
      </c>
      <c r="G1112" s="3">
        <v>1</v>
      </c>
      <c r="H1112" s="3" t="s">
        <v>15</v>
      </c>
      <c r="I1112" s="4">
        <v>44965.572488425925</v>
      </c>
      <c r="J1112" s="3" t="str">
        <f t="shared" si="106"/>
        <v>运行</v>
      </c>
      <c r="K1112" s="3" t="str">
        <f t="shared" si="107"/>
        <v/>
      </c>
      <c r="L1112" t="str">
        <f t="shared" si="103"/>
        <v>结束</v>
      </c>
      <c r="M1112" s="5">
        <f t="shared" si="104"/>
        <v>0</v>
      </c>
      <c r="N1112" s="3">
        <f t="shared" si="105"/>
        <v>6</v>
      </c>
    </row>
    <row r="1113" spans="1:14">
      <c r="A1113" s="3">
        <v>98274769</v>
      </c>
      <c r="B1113" s="3" t="s">
        <v>8</v>
      </c>
      <c r="C1113" s="3" t="s">
        <v>16</v>
      </c>
      <c r="D1113" s="3">
        <v>1.3320308824417501E+17</v>
      </c>
      <c r="E1113" s="4">
        <v>44965.57435185185</v>
      </c>
      <c r="F1113" s="3" t="s">
        <v>10</v>
      </c>
      <c r="G1113" s="3">
        <v>60070922002</v>
      </c>
      <c r="H1113" s="3" t="s">
        <v>11</v>
      </c>
      <c r="I1113" s="4">
        <v>44965.57435185185</v>
      </c>
      <c r="J1113" s="3" t="str">
        <f t="shared" si="106"/>
        <v>报警</v>
      </c>
      <c r="K1113" s="3" t="str">
        <f t="shared" si="107"/>
        <v>开始</v>
      </c>
      <c r="L1113" t="str">
        <f t="shared" si="103"/>
        <v/>
      </c>
      <c r="M1113" s="5">
        <f t="shared" si="104"/>
        <v>2.4666666670236737</v>
      </c>
      <c r="N1113" s="3">
        <f t="shared" si="105"/>
        <v>6</v>
      </c>
    </row>
    <row r="1114" spans="1:14">
      <c r="A1114" s="3">
        <v>98275150</v>
      </c>
      <c r="B1114" s="3" t="s">
        <v>8</v>
      </c>
      <c r="C1114" s="3" t="s">
        <v>16</v>
      </c>
      <c r="D1114" s="3">
        <v>1.33203089725066E+17</v>
      </c>
      <c r="E1114" s="4">
        <v>44965.576064814813</v>
      </c>
      <c r="F1114" s="3" t="s">
        <v>10</v>
      </c>
      <c r="G1114" s="3">
        <v>1</v>
      </c>
      <c r="H1114" s="3" t="s">
        <v>15</v>
      </c>
      <c r="I1114" s="4">
        <v>44965.576064814813</v>
      </c>
      <c r="J1114" s="3" t="str">
        <f t="shared" si="106"/>
        <v>运行</v>
      </c>
      <c r="K1114" s="3" t="str">
        <f t="shared" si="107"/>
        <v/>
      </c>
      <c r="L1114" t="str">
        <f t="shared" si="103"/>
        <v>结束</v>
      </c>
      <c r="M1114" s="5">
        <f t="shared" si="104"/>
        <v>0</v>
      </c>
      <c r="N1114" s="3">
        <f t="shared" si="105"/>
        <v>6</v>
      </c>
    </row>
    <row r="1115" spans="1:14">
      <c r="A1115" s="3">
        <v>98275966</v>
      </c>
      <c r="B1115" s="3" t="s">
        <v>8</v>
      </c>
      <c r="C1115" s="3" t="s">
        <v>9</v>
      </c>
      <c r="D1115" s="3">
        <v>1.3320309331756701E+17</v>
      </c>
      <c r="E1115" s="4">
        <v>44965.58021990741</v>
      </c>
      <c r="F1115" s="3" t="s">
        <v>10</v>
      </c>
      <c r="G1115" s="3">
        <v>1</v>
      </c>
      <c r="H1115" s="3" t="s">
        <v>15</v>
      </c>
      <c r="I1115" s="4">
        <v>44965.58021990741</v>
      </c>
      <c r="J1115" s="3" t="str">
        <f t="shared" si="106"/>
        <v>运行</v>
      </c>
      <c r="K1115" s="3" t="str">
        <f t="shared" si="107"/>
        <v/>
      </c>
      <c r="L1115" t="str">
        <f t="shared" si="103"/>
        <v>结束</v>
      </c>
      <c r="M1115" s="5">
        <f t="shared" si="104"/>
        <v>0</v>
      </c>
      <c r="N1115" s="3">
        <f t="shared" si="105"/>
        <v>6</v>
      </c>
    </row>
    <row r="1116" spans="1:14">
      <c r="A1116" s="3">
        <v>98276510</v>
      </c>
      <c r="B1116" s="3" t="s">
        <v>8</v>
      </c>
      <c r="C1116" s="3" t="s">
        <v>16</v>
      </c>
      <c r="D1116" s="3">
        <v>1.3320309594351501E+17</v>
      </c>
      <c r="E1116" s="4">
        <v>44965.58326388889</v>
      </c>
      <c r="F1116" s="3" t="s">
        <v>10</v>
      </c>
      <c r="G1116" s="3">
        <v>60070922002</v>
      </c>
      <c r="H1116" s="3" t="s">
        <v>11</v>
      </c>
      <c r="I1116" s="4">
        <v>44965.58326388889</v>
      </c>
      <c r="J1116" s="3" t="str">
        <f t="shared" si="106"/>
        <v>报警</v>
      </c>
      <c r="K1116" s="3" t="str">
        <f t="shared" si="107"/>
        <v>开始</v>
      </c>
      <c r="L1116" t="str">
        <f t="shared" si="103"/>
        <v/>
      </c>
      <c r="M1116" s="5">
        <f t="shared" si="104"/>
        <v>0.71666666655801237</v>
      </c>
      <c r="N1116" s="3">
        <f t="shared" si="105"/>
        <v>6</v>
      </c>
    </row>
    <row r="1117" spans="1:14">
      <c r="A1117" s="3">
        <v>98276621</v>
      </c>
      <c r="B1117" s="3" t="s">
        <v>8</v>
      </c>
      <c r="C1117" s="3" t="s">
        <v>16</v>
      </c>
      <c r="D1117" s="3">
        <v>1.33203096377244E+17</v>
      </c>
      <c r="E1117" s="4">
        <v>44965.583761574075</v>
      </c>
      <c r="F1117" s="3" t="s">
        <v>10</v>
      </c>
      <c r="G1117" s="3">
        <v>1</v>
      </c>
      <c r="H1117" s="3" t="s">
        <v>15</v>
      </c>
      <c r="I1117" s="4">
        <v>44965.583761574075</v>
      </c>
      <c r="J1117" s="3" t="str">
        <f t="shared" si="106"/>
        <v>运行</v>
      </c>
      <c r="K1117" s="3" t="str">
        <f t="shared" si="107"/>
        <v/>
      </c>
      <c r="L1117" t="str">
        <f t="shared" si="103"/>
        <v>结束</v>
      </c>
      <c r="M1117" s="5">
        <f t="shared" si="104"/>
        <v>0</v>
      </c>
      <c r="N1117" s="3">
        <f t="shared" si="105"/>
        <v>6</v>
      </c>
    </row>
    <row r="1118" spans="1:14">
      <c r="A1118" s="3">
        <v>98277007</v>
      </c>
      <c r="B1118" s="3" t="s">
        <v>8</v>
      </c>
      <c r="C1118" s="3" t="s">
        <v>9</v>
      </c>
      <c r="D1118" s="3">
        <v>1.3320309817732301E+17</v>
      </c>
      <c r="E1118" s="4">
        <v>44965.585844907408</v>
      </c>
      <c r="F1118" s="3" t="s">
        <v>10</v>
      </c>
      <c r="G1118" s="3">
        <v>50010922020</v>
      </c>
      <c r="H1118" s="3" t="s">
        <v>28</v>
      </c>
      <c r="I1118" s="4">
        <v>44965.585844907408</v>
      </c>
      <c r="J1118" s="3" t="str">
        <f t="shared" si="106"/>
        <v>报警</v>
      </c>
      <c r="K1118" s="3" t="str">
        <f t="shared" si="107"/>
        <v>开始</v>
      </c>
      <c r="L1118" t="str">
        <f t="shared" si="103"/>
        <v/>
      </c>
      <c r="M1118" s="5">
        <f t="shared" si="104"/>
        <v>0.2333333354908973</v>
      </c>
      <c r="N1118" s="3">
        <f t="shared" si="105"/>
        <v>6</v>
      </c>
    </row>
    <row r="1119" spans="1:14">
      <c r="A1119" s="3">
        <v>98277033</v>
      </c>
      <c r="B1119" s="3" t="s">
        <v>8</v>
      </c>
      <c r="C1119" s="3" t="s">
        <v>9</v>
      </c>
      <c r="D1119" s="3">
        <v>1.3320309831289299E+17</v>
      </c>
      <c r="E1119" s="4">
        <v>44965.586006944446</v>
      </c>
      <c r="F1119" s="3" t="s">
        <v>10</v>
      </c>
      <c r="G1119" s="3">
        <v>1</v>
      </c>
      <c r="H1119" s="3" t="s">
        <v>15</v>
      </c>
      <c r="I1119" s="4">
        <v>44965.586006944446</v>
      </c>
      <c r="J1119" s="3" t="str">
        <f t="shared" si="106"/>
        <v>运行</v>
      </c>
      <c r="K1119" s="3" t="str">
        <f t="shared" si="107"/>
        <v/>
      </c>
      <c r="L1119" t="str">
        <f t="shared" si="103"/>
        <v>结束</v>
      </c>
      <c r="M1119" s="5">
        <f t="shared" si="104"/>
        <v>0</v>
      </c>
      <c r="N1119" s="3">
        <f t="shared" si="105"/>
        <v>6</v>
      </c>
    </row>
    <row r="1120" spans="1:14">
      <c r="A1120" s="3">
        <v>98278612</v>
      </c>
      <c r="B1120" s="3" t="s">
        <v>8</v>
      </c>
      <c r="C1120" s="3" t="s">
        <v>9</v>
      </c>
      <c r="D1120" s="3">
        <v>1.3320310499752899E+17</v>
      </c>
      <c r="E1120" s="4">
        <v>44965.593738425923</v>
      </c>
      <c r="F1120" s="3" t="s">
        <v>10</v>
      </c>
      <c r="G1120" s="3">
        <v>1</v>
      </c>
      <c r="H1120" s="3" t="s">
        <v>15</v>
      </c>
      <c r="I1120" s="4">
        <v>44965.593738425923</v>
      </c>
      <c r="J1120" s="3" t="str">
        <f t="shared" si="106"/>
        <v>运行</v>
      </c>
      <c r="K1120" s="3" t="str">
        <f t="shared" si="107"/>
        <v/>
      </c>
      <c r="L1120" t="str">
        <f t="shared" si="103"/>
        <v>结束</v>
      </c>
      <c r="M1120" s="5">
        <f t="shared" si="104"/>
        <v>0</v>
      </c>
      <c r="N1120" s="3">
        <f t="shared" si="105"/>
        <v>6</v>
      </c>
    </row>
    <row r="1121" spans="1:14">
      <c r="A1121" s="3">
        <v>98279697</v>
      </c>
      <c r="B1121" s="3" t="s">
        <v>8</v>
      </c>
      <c r="C1121" s="3" t="s">
        <v>16</v>
      </c>
      <c r="D1121" s="3">
        <v>1.33203110460974E+17</v>
      </c>
      <c r="E1121" s="4">
        <v>44965.600069444445</v>
      </c>
      <c r="F1121" s="3" t="s">
        <v>10</v>
      </c>
      <c r="G1121" s="3">
        <v>60070922002</v>
      </c>
      <c r="H1121" s="3" t="s">
        <v>11</v>
      </c>
      <c r="I1121" s="4">
        <v>44965.600069444445</v>
      </c>
      <c r="J1121" s="3" t="str">
        <f t="shared" si="106"/>
        <v>报警</v>
      </c>
      <c r="K1121" s="3" t="str">
        <f t="shared" si="107"/>
        <v>开始</v>
      </c>
      <c r="L1121" t="str">
        <f t="shared" si="103"/>
        <v/>
      </c>
      <c r="M1121" s="5">
        <f t="shared" si="104"/>
        <v>0.45000000041909516</v>
      </c>
      <c r="N1121" s="3">
        <f t="shared" si="105"/>
        <v>6</v>
      </c>
    </row>
    <row r="1122" spans="1:14">
      <c r="A1122" s="3">
        <v>98279752</v>
      </c>
      <c r="B1122" s="3" t="s">
        <v>8</v>
      </c>
      <c r="C1122" s="3" t="s">
        <v>16</v>
      </c>
      <c r="D1122" s="3">
        <v>1.33203110739454E+17</v>
      </c>
      <c r="E1122" s="4">
        <v>44965.600381944445</v>
      </c>
      <c r="F1122" s="3" t="s">
        <v>10</v>
      </c>
      <c r="G1122" s="3">
        <v>1</v>
      </c>
      <c r="H1122" s="3" t="s">
        <v>15</v>
      </c>
      <c r="I1122" s="4">
        <v>44965.600381944445</v>
      </c>
      <c r="J1122" s="3" t="str">
        <f t="shared" si="106"/>
        <v>运行</v>
      </c>
      <c r="K1122" s="3" t="str">
        <f t="shared" si="107"/>
        <v/>
      </c>
      <c r="L1122" t="str">
        <f t="shared" si="103"/>
        <v>结束</v>
      </c>
      <c r="M1122" s="5">
        <f t="shared" si="104"/>
        <v>0</v>
      </c>
      <c r="N1122" s="3">
        <f t="shared" si="105"/>
        <v>6</v>
      </c>
    </row>
    <row r="1123" spans="1:14">
      <c r="A1123" s="3">
        <v>98279901</v>
      </c>
      <c r="B1123" s="3" t="s">
        <v>8</v>
      </c>
      <c r="C1123" s="3" t="s">
        <v>9</v>
      </c>
      <c r="D1123" s="3">
        <v>1.33203111675906E+17</v>
      </c>
      <c r="E1123" s="4">
        <v>44965.601469907408</v>
      </c>
      <c r="F1123" s="3" t="s">
        <v>10</v>
      </c>
      <c r="G1123" s="3">
        <v>1</v>
      </c>
      <c r="H1123" s="3" t="s">
        <v>15</v>
      </c>
      <c r="I1123" s="4">
        <v>44965.601469907408</v>
      </c>
      <c r="J1123" s="3" t="str">
        <f t="shared" si="106"/>
        <v>运行</v>
      </c>
      <c r="K1123" s="3" t="str">
        <f t="shared" si="107"/>
        <v/>
      </c>
      <c r="L1123" t="str">
        <f t="shared" si="103"/>
        <v>结束</v>
      </c>
      <c r="M1123" s="5">
        <f t="shared" si="104"/>
        <v>0</v>
      </c>
      <c r="N1123" s="3">
        <f t="shared" si="105"/>
        <v>6</v>
      </c>
    </row>
    <row r="1124" spans="1:14">
      <c r="A1124" s="3">
        <v>98280265</v>
      </c>
      <c r="B1124" s="3" t="s">
        <v>8</v>
      </c>
      <c r="C1124" s="3" t="s">
        <v>16</v>
      </c>
      <c r="D1124" s="3">
        <v>1.3320311375961299E+17</v>
      </c>
      <c r="E1124" s="4">
        <v>44965.603877314818</v>
      </c>
      <c r="F1124" s="3" t="s">
        <v>10</v>
      </c>
      <c r="G1124" s="3">
        <v>80010922003</v>
      </c>
      <c r="H1124" s="3" t="s">
        <v>21</v>
      </c>
      <c r="I1124" s="4">
        <v>44965.603877314818</v>
      </c>
      <c r="J1124" s="3" t="str">
        <f t="shared" si="106"/>
        <v>报警</v>
      </c>
      <c r="K1124" s="3" t="str">
        <f t="shared" si="107"/>
        <v>开始</v>
      </c>
      <c r="L1124" t="str">
        <f t="shared" si="103"/>
        <v/>
      </c>
      <c r="M1124" s="5">
        <f t="shared" si="104"/>
        <v>9.999999194405973E-2</v>
      </c>
      <c r="N1124" s="3">
        <f t="shared" si="105"/>
        <v>6</v>
      </c>
    </row>
    <row r="1125" spans="1:14">
      <c r="A1125" s="3">
        <v>98280277</v>
      </c>
      <c r="B1125" s="3" t="s">
        <v>8</v>
      </c>
      <c r="C1125" s="3" t="s">
        <v>16</v>
      </c>
      <c r="D1125" s="3">
        <v>1.3320311381705101E+17</v>
      </c>
      <c r="E1125" s="4">
        <v>44965.603946759256</v>
      </c>
      <c r="F1125" s="3" t="s">
        <v>10</v>
      </c>
      <c r="G1125" s="3">
        <v>1</v>
      </c>
      <c r="H1125" s="3" t="s">
        <v>15</v>
      </c>
      <c r="I1125" s="4">
        <v>44965.603946759256</v>
      </c>
      <c r="J1125" s="3" t="str">
        <f t="shared" si="106"/>
        <v>运行</v>
      </c>
      <c r="K1125" s="3" t="str">
        <f t="shared" si="107"/>
        <v/>
      </c>
      <c r="L1125" t="str">
        <f t="shared" si="103"/>
        <v>结束</v>
      </c>
      <c r="M1125" s="5">
        <f t="shared" si="104"/>
        <v>0</v>
      </c>
      <c r="N1125" s="3">
        <f t="shared" si="105"/>
        <v>6</v>
      </c>
    </row>
    <row r="1126" spans="1:14">
      <c r="A1126" s="3">
        <v>98281289</v>
      </c>
      <c r="B1126" s="3" t="s">
        <v>8</v>
      </c>
      <c r="C1126" s="3" t="s">
        <v>9</v>
      </c>
      <c r="D1126" s="3">
        <v>1.3320311836449101E+17</v>
      </c>
      <c r="E1126" s="4">
        <v>44965.609212962961</v>
      </c>
      <c r="F1126" s="3" t="s">
        <v>10</v>
      </c>
      <c r="G1126" s="3">
        <v>1</v>
      </c>
      <c r="H1126" s="3" t="s">
        <v>15</v>
      </c>
      <c r="I1126" s="4">
        <v>44965.609212962961</v>
      </c>
      <c r="J1126" s="3" t="str">
        <f t="shared" si="106"/>
        <v>运行</v>
      </c>
      <c r="K1126" s="3" t="str">
        <f t="shared" si="107"/>
        <v/>
      </c>
      <c r="L1126" t="str">
        <f t="shared" si="103"/>
        <v>结束</v>
      </c>
      <c r="M1126" s="5">
        <f t="shared" si="104"/>
        <v>0</v>
      </c>
      <c r="N1126" s="3">
        <f t="shared" si="105"/>
        <v>6</v>
      </c>
    </row>
    <row r="1127" spans="1:14">
      <c r="A1127" s="3">
        <v>98282256</v>
      </c>
      <c r="B1127" s="3" t="s">
        <v>8</v>
      </c>
      <c r="C1127" s="3" t="s">
        <v>9</v>
      </c>
      <c r="D1127" s="3">
        <v>1.3320312231598301E+17</v>
      </c>
      <c r="E1127" s="4">
        <v>44965.61378472222</v>
      </c>
      <c r="F1127" s="3" t="s">
        <v>10</v>
      </c>
      <c r="G1127" s="3">
        <v>60070922002</v>
      </c>
      <c r="H1127" s="3" t="s">
        <v>11</v>
      </c>
      <c r="I1127" s="4">
        <v>44965.61378472222</v>
      </c>
      <c r="J1127" s="3" t="str">
        <f t="shared" si="106"/>
        <v>报警</v>
      </c>
      <c r="K1127" s="3" t="str">
        <f t="shared" si="107"/>
        <v>开始</v>
      </c>
      <c r="L1127" t="str">
        <f t="shared" si="103"/>
        <v/>
      </c>
      <c r="M1127" s="5">
        <f t="shared" si="104"/>
        <v>0.1333333330694586</v>
      </c>
      <c r="N1127" s="3">
        <f t="shared" si="105"/>
        <v>6</v>
      </c>
    </row>
    <row r="1128" spans="1:14">
      <c r="A1128" s="3">
        <v>98282269</v>
      </c>
      <c r="B1128" s="3" t="s">
        <v>8</v>
      </c>
      <c r="C1128" s="3" t="s">
        <v>9</v>
      </c>
      <c r="D1128" s="3">
        <v>1.3320312239977901E+17</v>
      </c>
      <c r="E1128" s="4">
        <v>44965.613877314812</v>
      </c>
      <c r="F1128" s="3" t="s">
        <v>10</v>
      </c>
      <c r="G1128" s="3">
        <v>1</v>
      </c>
      <c r="H1128" s="3" t="s">
        <v>15</v>
      </c>
      <c r="I1128" s="4">
        <v>44965.613877314812</v>
      </c>
      <c r="J1128" s="3" t="str">
        <f t="shared" si="106"/>
        <v>运行</v>
      </c>
      <c r="K1128" s="3" t="str">
        <f t="shared" si="107"/>
        <v/>
      </c>
      <c r="L1128" t="str">
        <f t="shared" si="103"/>
        <v>结束</v>
      </c>
      <c r="M1128" s="5">
        <f t="shared" si="104"/>
        <v>0</v>
      </c>
      <c r="N1128" s="3">
        <f t="shared" si="105"/>
        <v>6</v>
      </c>
    </row>
    <row r="1129" spans="1:14">
      <c r="A1129" s="3">
        <v>98282888</v>
      </c>
      <c r="B1129" s="3" t="s">
        <v>8</v>
      </c>
      <c r="C1129" s="3" t="s">
        <v>16</v>
      </c>
      <c r="D1129" s="3">
        <v>1.3320312439751299E+17</v>
      </c>
      <c r="E1129" s="4">
        <v>44965.61619212963</v>
      </c>
      <c r="F1129" s="3" t="s">
        <v>10</v>
      </c>
      <c r="G1129" s="3">
        <v>80010922003</v>
      </c>
      <c r="H1129" s="3" t="s">
        <v>21</v>
      </c>
      <c r="I1129" s="4">
        <v>44965.61619212963</v>
      </c>
      <c r="J1129" s="3" t="str">
        <f t="shared" si="106"/>
        <v>报警</v>
      </c>
      <c r="K1129" s="3" t="str">
        <f t="shared" si="107"/>
        <v>开始</v>
      </c>
      <c r="L1129" t="str">
        <f t="shared" si="103"/>
        <v/>
      </c>
      <c r="M1129" s="5">
        <f t="shared" si="104"/>
        <v>0.78333333833143115</v>
      </c>
      <c r="N1129" s="3">
        <f t="shared" si="105"/>
        <v>6</v>
      </c>
    </row>
    <row r="1130" spans="1:14">
      <c r="A1130" s="3">
        <v>98282987</v>
      </c>
      <c r="B1130" s="3" t="s">
        <v>8</v>
      </c>
      <c r="C1130" s="3" t="s">
        <v>16</v>
      </c>
      <c r="D1130" s="3">
        <v>1.33203124862386E+17</v>
      </c>
      <c r="E1130" s="4">
        <v>44965.616736111115</v>
      </c>
      <c r="F1130" s="3" t="s">
        <v>10</v>
      </c>
      <c r="G1130" s="3">
        <v>1</v>
      </c>
      <c r="H1130" s="3" t="s">
        <v>15</v>
      </c>
      <c r="I1130" s="4">
        <v>44965.616736111115</v>
      </c>
      <c r="J1130" s="3" t="str">
        <f t="shared" ref="J1130:J1167" si="108">RIGHT(H1130,2)</f>
        <v>运行</v>
      </c>
      <c r="K1130" s="3" t="str">
        <f t="shared" si="107"/>
        <v/>
      </c>
      <c r="L1130" t="str">
        <f t="shared" si="103"/>
        <v>结束</v>
      </c>
      <c r="M1130" s="5">
        <f t="shared" si="104"/>
        <v>0</v>
      </c>
      <c r="N1130" s="3">
        <f t="shared" si="105"/>
        <v>6</v>
      </c>
    </row>
    <row r="1131" spans="1:14">
      <c r="A1131" s="3">
        <v>98283355</v>
      </c>
      <c r="B1131" s="3" t="s">
        <v>8</v>
      </c>
      <c r="C1131" s="3" t="s">
        <v>16</v>
      </c>
      <c r="D1131" s="3">
        <v>1.33203126520084E+17</v>
      </c>
      <c r="E1131" s="4">
        <v>44965.618657407409</v>
      </c>
      <c r="F1131" s="3" t="s">
        <v>10</v>
      </c>
      <c r="G1131" s="3">
        <v>60070922002</v>
      </c>
      <c r="H1131" s="3" t="s">
        <v>11</v>
      </c>
      <c r="I1131" s="4">
        <v>44965.618657407409</v>
      </c>
      <c r="J1131" s="3" t="str">
        <f t="shared" si="108"/>
        <v>报警</v>
      </c>
      <c r="K1131" s="3" t="str">
        <f t="shared" si="107"/>
        <v>开始</v>
      </c>
      <c r="L1131" t="str">
        <f t="shared" si="103"/>
        <v/>
      </c>
      <c r="M1131" s="5">
        <f t="shared" si="104"/>
        <v>0.78333332785405219</v>
      </c>
      <c r="N1131" s="3">
        <f t="shared" si="105"/>
        <v>6</v>
      </c>
    </row>
    <row r="1132" spans="1:14">
      <c r="A1132" s="3">
        <v>98283450</v>
      </c>
      <c r="B1132" s="3" t="s">
        <v>8</v>
      </c>
      <c r="C1132" s="3" t="s">
        <v>16</v>
      </c>
      <c r="D1132" s="3">
        <v>1.33203126994492E+17</v>
      </c>
      <c r="E1132" s="4">
        <v>44965.619201388887</v>
      </c>
      <c r="F1132" s="3" t="s">
        <v>10</v>
      </c>
      <c r="G1132" s="3">
        <v>1</v>
      </c>
      <c r="H1132" s="3" t="s">
        <v>15</v>
      </c>
      <c r="I1132" s="4">
        <v>44965.619201388887</v>
      </c>
      <c r="J1132" s="3" t="str">
        <f t="shared" si="108"/>
        <v>运行</v>
      </c>
      <c r="K1132" s="3" t="str">
        <f t="shared" si="107"/>
        <v/>
      </c>
      <c r="L1132" t="str">
        <f t="shared" si="103"/>
        <v>结束</v>
      </c>
      <c r="M1132" s="5">
        <f t="shared" si="104"/>
        <v>0</v>
      </c>
      <c r="N1132" s="3">
        <f t="shared" si="105"/>
        <v>6</v>
      </c>
    </row>
    <row r="1133" spans="1:14">
      <c r="A1133" s="3">
        <v>98283947</v>
      </c>
      <c r="B1133" s="3" t="s">
        <v>8</v>
      </c>
      <c r="C1133" s="3" t="s">
        <v>9</v>
      </c>
      <c r="D1133" s="3">
        <v>1.3320312908448701E+17</v>
      </c>
      <c r="E1133" s="4">
        <v>44965.621620370373</v>
      </c>
      <c r="F1133" s="3" t="s">
        <v>10</v>
      </c>
      <c r="G1133" s="3">
        <v>1</v>
      </c>
      <c r="H1133" s="3" t="s">
        <v>15</v>
      </c>
      <c r="I1133" s="4">
        <v>44965.621620370373</v>
      </c>
      <c r="J1133" s="3" t="str">
        <f t="shared" si="108"/>
        <v>运行</v>
      </c>
      <c r="K1133" s="3" t="str">
        <f t="shared" si="107"/>
        <v/>
      </c>
      <c r="L1133" t="str">
        <f t="shared" si="103"/>
        <v>结束</v>
      </c>
      <c r="M1133" s="5">
        <f t="shared" si="104"/>
        <v>0</v>
      </c>
      <c r="N1133" s="3">
        <f t="shared" si="105"/>
        <v>6</v>
      </c>
    </row>
    <row r="1134" spans="1:14">
      <c r="A1134" s="3">
        <v>98285491</v>
      </c>
      <c r="B1134" s="3" t="s">
        <v>8</v>
      </c>
      <c r="C1134" s="3" t="s">
        <v>9</v>
      </c>
      <c r="D1134" s="3">
        <v>1.33203135762314E+17</v>
      </c>
      <c r="E1134" s="4">
        <v>44965.629351851851</v>
      </c>
      <c r="F1134" s="3" t="s">
        <v>10</v>
      </c>
      <c r="G1134" s="3">
        <v>1</v>
      </c>
      <c r="H1134" s="3" t="s">
        <v>15</v>
      </c>
      <c r="I1134" s="4">
        <v>44965.629351851851</v>
      </c>
      <c r="J1134" s="3" t="str">
        <f t="shared" si="108"/>
        <v>运行</v>
      </c>
      <c r="K1134" s="3" t="str">
        <f t="shared" si="107"/>
        <v/>
      </c>
      <c r="L1134" t="str">
        <f t="shared" si="103"/>
        <v>结束</v>
      </c>
      <c r="M1134" s="5">
        <f t="shared" si="104"/>
        <v>0</v>
      </c>
      <c r="N1134" s="3">
        <f t="shared" si="105"/>
        <v>6</v>
      </c>
    </row>
    <row r="1135" spans="1:14">
      <c r="A1135" s="3">
        <v>98285592</v>
      </c>
      <c r="B1135" s="3" t="s">
        <v>8</v>
      </c>
      <c r="C1135" s="3" t="s">
        <v>16</v>
      </c>
      <c r="D1135" s="3">
        <v>1.3320313630970899E+17</v>
      </c>
      <c r="E1135" s="4">
        <v>44965.629976851851</v>
      </c>
      <c r="F1135" s="3" t="s">
        <v>10</v>
      </c>
      <c r="G1135" s="3">
        <v>60070922002</v>
      </c>
      <c r="H1135" s="3" t="s">
        <v>11</v>
      </c>
      <c r="I1135" s="4">
        <v>44965.629976851851</v>
      </c>
      <c r="J1135" s="3" t="str">
        <f t="shared" si="108"/>
        <v>报警</v>
      </c>
      <c r="K1135" s="3" t="str">
        <f t="shared" si="107"/>
        <v>开始</v>
      </c>
      <c r="L1135" t="str">
        <f t="shared" si="103"/>
        <v/>
      </c>
      <c r="M1135" s="5">
        <f t="shared" si="104"/>
        <v>0.26666666613891721</v>
      </c>
      <c r="N1135" s="3">
        <f t="shared" si="105"/>
        <v>6</v>
      </c>
    </row>
    <row r="1136" spans="1:14">
      <c r="A1136" s="3">
        <v>98285633</v>
      </c>
      <c r="B1136" s="3" t="s">
        <v>8</v>
      </c>
      <c r="C1136" s="3" t="s">
        <v>16</v>
      </c>
      <c r="D1136" s="3">
        <v>1.3320313646978301E+17</v>
      </c>
      <c r="E1136" s="4">
        <v>44965.630162037036</v>
      </c>
      <c r="F1136" s="3" t="s">
        <v>10</v>
      </c>
      <c r="G1136" s="3">
        <v>1</v>
      </c>
      <c r="H1136" s="3" t="s">
        <v>15</v>
      </c>
      <c r="I1136" s="4">
        <v>44965.630162037036</v>
      </c>
      <c r="J1136" s="3" t="str">
        <f t="shared" si="108"/>
        <v>运行</v>
      </c>
      <c r="K1136" s="3" t="str">
        <f t="shared" si="107"/>
        <v/>
      </c>
      <c r="L1136" t="str">
        <f t="shared" ref="L1136:L1199" si="109">IF(J1136="运行","结束","")</f>
        <v>结束</v>
      </c>
      <c r="M1136" s="5">
        <f t="shared" ref="M1136:M1199" si="110">IF(K1136="开始",((IF(L1137="结束",INDEX(I1137,,),0)-IF(K1136="开始",INDEX(I1136,,),0)))*24*60,0)</f>
        <v>0</v>
      </c>
      <c r="N1136" s="3">
        <f t="shared" ref="N1136:N1199" si="111">WEEKNUM(I1136)</f>
        <v>6</v>
      </c>
    </row>
    <row r="1137" spans="1:14">
      <c r="A1137" s="3">
        <v>98286569</v>
      </c>
      <c r="B1137" s="3" t="s">
        <v>8</v>
      </c>
      <c r="C1137" s="3" t="s">
        <v>9</v>
      </c>
      <c r="D1137" s="3">
        <v>1.33203140022748E+17</v>
      </c>
      <c r="E1137" s="4">
        <v>44965.634282407409</v>
      </c>
      <c r="F1137" s="3" t="s">
        <v>10</v>
      </c>
      <c r="G1137" s="3">
        <v>50010922003</v>
      </c>
      <c r="H1137" s="3" t="s">
        <v>32</v>
      </c>
      <c r="I1137" s="4">
        <v>44965.634282407409</v>
      </c>
      <c r="J1137" s="3" t="str">
        <f t="shared" si="108"/>
        <v>报警</v>
      </c>
      <c r="K1137" s="3" t="str">
        <f t="shared" si="107"/>
        <v>开始</v>
      </c>
      <c r="L1137" t="str">
        <f t="shared" si="109"/>
        <v/>
      </c>
      <c r="M1137" s="5">
        <f t="shared" si="110"/>
        <v>1.4166666625533253</v>
      </c>
      <c r="N1137" s="3">
        <f t="shared" si="111"/>
        <v>6</v>
      </c>
    </row>
    <row r="1138" spans="1:14">
      <c r="A1138" s="3">
        <v>98286745</v>
      </c>
      <c r="B1138" s="3" t="s">
        <v>8</v>
      </c>
      <c r="C1138" s="3" t="s">
        <v>9</v>
      </c>
      <c r="D1138" s="3">
        <v>1.33203140870168E+17</v>
      </c>
      <c r="E1138" s="4">
        <v>44965.635266203702</v>
      </c>
      <c r="F1138" s="3" t="s">
        <v>10</v>
      </c>
      <c r="G1138" s="3">
        <v>1</v>
      </c>
      <c r="H1138" s="3" t="s">
        <v>15</v>
      </c>
      <c r="I1138" s="4">
        <v>44965.635266203702</v>
      </c>
      <c r="J1138" s="3" t="str">
        <f t="shared" si="108"/>
        <v>运行</v>
      </c>
      <c r="K1138" s="3" t="str">
        <f t="shared" si="107"/>
        <v/>
      </c>
      <c r="L1138" t="str">
        <f t="shared" si="109"/>
        <v>结束</v>
      </c>
      <c r="M1138" s="5">
        <f t="shared" si="110"/>
        <v>0</v>
      </c>
      <c r="N1138" s="3">
        <f t="shared" si="111"/>
        <v>6</v>
      </c>
    </row>
    <row r="1139" spans="1:14">
      <c r="A1139" s="3">
        <v>98288147</v>
      </c>
      <c r="B1139" s="3" t="s">
        <v>8</v>
      </c>
      <c r="C1139" s="3" t="s">
        <v>9</v>
      </c>
      <c r="D1139" s="3">
        <v>1.3320314754924899E+17</v>
      </c>
      <c r="E1139" s="4">
        <v>44965.64298611111</v>
      </c>
      <c r="F1139" s="3" t="s">
        <v>10</v>
      </c>
      <c r="G1139" s="3">
        <v>1</v>
      </c>
      <c r="H1139" s="3" t="s">
        <v>15</v>
      </c>
      <c r="I1139" s="4">
        <v>44965.64298611111</v>
      </c>
      <c r="J1139" s="3" t="str">
        <f t="shared" si="108"/>
        <v>运行</v>
      </c>
      <c r="K1139" s="3" t="str">
        <f t="shared" si="107"/>
        <v/>
      </c>
      <c r="L1139" t="str">
        <f t="shared" si="109"/>
        <v>结束</v>
      </c>
      <c r="M1139" s="5">
        <f t="shared" si="110"/>
        <v>0</v>
      </c>
      <c r="N1139" s="3">
        <f t="shared" si="111"/>
        <v>6</v>
      </c>
    </row>
    <row r="1140" spans="1:14">
      <c r="A1140" s="3">
        <v>98289628</v>
      </c>
      <c r="B1140" s="3" t="s">
        <v>8</v>
      </c>
      <c r="C1140" s="3" t="s">
        <v>9</v>
      </c>
      <c r="D1140" s="3">
        <v>1.33203154224854E+17</v>
      </c>
      <c r="E1140" s="4">
        <v>44965.650717592594</v>
      </c>
      <c r="F1140" s="3" t="s">
        <v>10</v>
      </c>
      <c r="G1140" s="3">
        <v>1</v>
      </c>
      <c r="H1140" s="3" t="s">
        <v>15</v>
      </c>
      <c r="I1140" s="4">
        <v>44965.650717592594</v>
      </c>
      <c r="J1140" s="3" t="str">
        <f t="shared" si="108"/>
        <v>运行</v>
      </c>
      <c r="K1140" s="3" t="str">
        <f t="shared" si="107"/>
        <v/>
      </c>
      <c r="L1140" t="str">
        <f t="shared" si="109"/>
        <v>结束</v>
      </c>
      <c r="M1140" s="5">
        <f t="shared" si="110"/>
        <v>0</v>
      </c>
      <c r="N1140" s="3">
        <f t="shared" si="111"/>
        <v>6</v>
      </c>
    </row>
    <row r="1141" spans="1:14">
      <c r="A1141" s="3">
        <v>98291449</v>
      </c>
      <c r="B1141" s="3" t="s">
        <v>8</v>
      </c>
      <c r="C1141" s="3" t="s">
        <v>9</v>
      </c>
      <c r="D1141" s="3">
        <v>1.33203160897132E+17</v>
      </c>
      <c r="E1141" s="4">
        <v>44965.658437500002</v>
      </c>
      <c r="F1141" s="3" t="s">
        <v>10</v>
      </c>
      <c r="G1141" s="3">
        <v>1</v>
      </c>
      <c r="H1141" s="3" t="s">
        <v>15</v>
      </c>
      <c r="I1141" s="4">
        <v>44965.658437500002</v>
      </c>
      <c r="J1141" s="3" t="str">
        <f t="shared" si="108"/>
        <v>运行</v>
      </c>
      <c r="K1141" s="3" t="str">
        <f t="shared" si="107"/>
        <v/>
      </c>
      <c r="L1141" t="str">
        <f t="shared" si="109"/>
        <v>结束</v>
      </c>
      <c r="M1141" s="5">
        <f t="shared" si="110"/>
        <v>0</v>
      </c>
      <c r="N1141" s="3">
        <f t="shared" si="111"/>
        <v>6</v>
      </c>
    </row>
    <row r="1142" spans="1:14">
      <c r="A1142" s="3">
        <v>98292020</v>
      </c>
      <c r="B1142" s="3" t="s">
        <v>8</v>
      </c>
      <c r="C1142" s="3" t="s">
        <v>9</v>
      </c>
      <c r="D1142" s="3">
        <v>1.3320316308652E+17</v>
      </c>
      <c r="E1142" s="4">
        <v>44965.66097222222</v>
      </c>
      <c r="F1142" s="3" t="s">
        <v>10</v>
      </c>
      <c r="G1142" s="3">
        <v>50010922020</v>
      </c>
      <c r="H1142" s="3" t="s">
        <v>28</v>
      </c>
      <c r="I1142" s="4">
        <v>44965.66097222222</v>
      </c>
      <c r="J1142" s="3" t="str">
        <f t="shared" si="108"/>
        <v>报警</v>
      </c>
      <c r="K1142" s="3" t="str">
        <f t="shared" si="107"/>
        <v>开始</v>
      </c>
      <c r="L1142" t="str">
        <f t="shared" si="109"/>
        <v/>
      </c>
      <c r="M1142" s="5">
        <f t="shared" si="110"/>
        <v>0.28333333670161664</v>
      </c>
      <c r="N1142" s="3">
        <f t="shared" si="111"/>
        <v>6</v>
      </c>
    </row>
    <row r="1143" spans="1:14">
      <c r="A1143" s="3">
        <v>98292060</v>
      </c>
      <c r="B1143" s="3" t="s">
        <v>8</v>
      </c>
      <c r="C1143" s="3" t="s">
        <v>9</v>
      </c>
      <c r="D1143" s="3">
        <v>1.33203163254642E+17</v>
      </c>
      <c r="E1143" s="4">
        <v>44965.661168981482</v>
      </c>
      <c r="F1143" s="3" t="s">
        <v>10</v>
      </c>
      <c r="G1143" s="3">
        <v>1</v>
      </c>
      <c r="H1143" s="3" t="s">
        <v>15</v>
      </c>
      <c r="I1143" s="4">
        <v>44965.661168981482</v>
      </c>
      <c r="J1143" s="3" t="str">
        <f t="shared" si="108"/>
        <v>运行</v>
      </c>
      <c r="K1143" s="3" t="str">
        <f t="shared" si="107"/>
        <v/>
      </c>
      <c r="L1143" t="str">
        <f t="shared" si="109"/>
        <v>结束</v>
      </c>
      <c r="M1143" s="5">
        <f t="shared" si="110"/>
        <v>0</v>
      </c>
      <c r="N1143" s="3">
        <f t="shared" si="111"/>
        <v>6</v>
      </c>
    </row>
    <row r="1144" spans="1:14">
      <c r="A1144" s="3">
        <v>98292514</v>
      </c>
      <c r="B1144" s="3" t="s">
        <v>8</v>
      </c>
      <c r="C1144" s="3" t="s">
        <v>9</v>
      </c>
      <c r="D1144" s="3">
        <v>1.3320316498135501E+17</v>
      </c>
      <c r="E1144" s="4">
        <v>44965.663171296299</v>
      </c>
      <c r="F1144" s="3" t="s">
        <v>10</v>
      </c>
      <c r="G1144" s="3">
        <v>50010922020</v>
      </c>
      <c r="H1144" s="3" t="s">
        <v>28</v>
      </c>
      <c r="I1144" s="4">
        <v>44965.663171296299</v>
      </c>
      <c r="J1144" s="3" t="str">
        <f t="shared" si="108"/>
        <v>报警</v>
      </c>
      <c r="K1144" s="3" t="str">
        <f t="shared" si="107"/>
        <v>开始</v>
      </c>
      <c r="L1144" t="str">
        <f t="shared" si="109"/>
        <v/>
      </c>
      <c r="M1144" s="5">
        <f t="shared" si="110"/>
        <v>1.9666666653938591</v>
      </c>
      <c r="N1144" s="3">
        <f t="shared" si="111"/>
        <v>6</v>
      </c>
    </row>
    <row r="1145" spans="1:14">
      <c r="A1145" s="3">
        <v>98292880</v>
      </c>
      <c r="B1145" s="3" t="s">
        <v>8</v>
      </c>
      <c r="C1145" s="3" t="s">
        <v>9</v>
      </c>
      <c r="D1145" s="3">
        <v>1.33203166160608E+17</v>
      </c>
      <c r="E1145" s="4">
        <v>44965.664537037039</v>
      </c>
      <c r="F1145" s="3" t="s">
        <v>10</v>
      </c>
      <c r="G1145" s="3">
        <v>1</v>
      </c>
      <c r="H1145" s="3" t="s">
        <v>15</v>
      </c>
      <c r="I1145" s="4">
        <v>44965.664537037039</v>
      </c>
      <c r="J1145" s="3" t="str">
        <f t="shared" si="108"/>
        <v>运行</v>
      </c>
      <c r="K1145" s="3" t="str">
        <f t="shared" si="107"/>
        <v/>
      </c>
      <c r="L1145" t="str">
        <f t="shared" si="109"/>
        <v>结束</v>
      </c>
      <c r="M1145" s="5">
        <f t="shared" si="110"/>
        <v>0</v>
      </c>
      <c r="N1145" s="3">
        <f t="shared" si="111"/>
        <v>6</v>
      </c>
    </row>
    <row r="1146" spans="1:14">
      <c r="A1146" s="3">
        <v>98292960</v>
      </c>
      <c r="B1146" s="3" t="s">
        <v>8</v>
      </c>
      <c r="C1146" s="3" t="s">
        <v>9</v>
      </c>
      <c r="D1146" s="3">
        <v>1.3320316643977299E+17</v>
      </c>
      <c r="E1146" s="4">
        <v>44965.664849537039</v>
      </c>
      <c r="F1146" s="3" t="s">
        <v>10</v>
      </c>
      <c r="G1146" s="3">
        <v>60070922002</v>
      </c>
      <c r="H1146" s="3" t="s">
        <v>11</v>
      </c>
      <c r="I1146" s="4">
        <v>44965.664849537039</v>
      </c>
      <c r="J1146" s="3" t="str">
        <f t="shared" si="108"/>
        <v>报警</v>
      </c>
      <c r="K1146" s="3" t="str">
        <f t="shared" si="107"/>
        <v>开始</v>
      </c>
      <c r="L1146" t="str">
        <f t="shared" si="109"/>
        <v/>
      </c>
      <c r="M1146" s="5">
        <f t="shared" si="110"/>
        <v>0.24999999557621777</v>
      </c>
      <c r="N1146" s="3">
        <f t="shared" si="111"/>
        <v>6</v>
      </c>
    </row>
    <row r="1147" spans="1:14">
      <c r="A1147" s="3">
        <v>98292996</v>
      </c>
      <c r="B1147" s="3" t="s">
        <v>8</v>
      </c>
      <c r="C1147" s="3" t="s">
        <v>9</v>
      </c>
      <c r="D1147" s="3">
        <v>1.33203166585274E+17</v>
      </c>
      <c r="E1147" s="4">
        <v>44965.665023148147</v>
      </c>
      <c r="F1147" s="3" t="s">
        <v>10</v>
      </c>
      <c r="G1147" s="3">
        <v>1</v>
      </c>
      <c r="H1147" s="3" t="s">
        <v>15</v>
      </c>
      <c r="I1147" s="4">
        <v>44965.665023148147</v>
      </c>
      <c r="J1147" s="3" t="str">
        <f t="shared" si="108"/>
        <v>运行</v>
      </c>
      <c r="K1147" s="3" t="str">
        <f t="shared" si="107"/>
        <v/>
      </c>
      <c r="L1147" t="str">
        <f t="shared" si="109"/>
        <v>结束</v>
      </c>
      <c r="M1147" s="5">
        <f t="shared" si="110"/>
        <v>0</v>
      </c>
      <c r="N1147" s="3">
        <f t="shared" si="111"/>
        <v>6</v>
      </c>
    </row>
    <row r="1148" spans="1:14">
      <c r="A1148" s="3">
        <v>98293150</v>
      </c>
      <c r="B1148" s="3" t="s">
        <v>8</v>
      </c>
      <c r="C1148" s="3" t="s">
        <v>9</v>
      </c>
      <c r="D1148" s="3">
        <v>1.3320316704049E+17</v>
      </c>
      <c r="E1148" s="4">
        <v>44965.665555555555</v>
      </c>
      <c r="F1148" s="3" t="s">
        <v>10</v>
      </c>
      <c r="G1148" s="3">
        <v>50010922020</v>
      </c>
      <c r="H1148" s="3" t="s">
        <v>28</v>
      </c>
      <c r="I1148" s="4">
        <v>44965.665555555555</v>
      </c>
      <c r="J1148" s="3" t="str">
        <f t="shared" si="108"/>
        <v>报警</v>
      </c>
      <c r="K1148" s="3" t="str">
        <f t="shared" si="107"/>
        <v>开始</v>
      </c>
      <c r="L1148" t="str">
        <f t="shared" si="109"/>
        <v/>
      </c>
      <c r="M1148" s="5">
        <f t="shared" si="110"/>
        <v>0.1333333330694586</v>
      </c>
      <c r="N1148" s="3">
        <f t="shared" si="111"/>
        <v>6</v>
      </c>
    </row>
    <row r="1149" spans="1:14">
      <c r="A1149" s="3">
        <v>98293214</v>
      </c>
      <c r="B1149" s="3" t="s">
        <v>8</v>
      </c>
      <c r="C1149" s="3" t="s">
        <v>9</v>
      </c>
      <c r="D1149" s="3">
        <v>1.33203167129542E+17</v>
      </c>
      <c r="E1149" s="4">
        <v>44965.665648148148</v>
      </c>
      <c r="F1149" s="3" t="s">
        <v>10</v>
      </c>
      <c r="G1149" s="3">
        <v>1</v>
      </c>
      <c r="H1149" s="3" t="s">
        <v>15</v>
      </c>
      <c r="I1149" s="4">
        <v>44965.665648148148</v>
      </c>
      <c r="J1149" s="3" t="str">
        <f t="shared" si="108"/>
        <v>运行</v>
      </c>
      <c r="K1149" s="3" t="str">
        <f t="shared" ref="K1149:K1212" si="112">IF(AND(J1148="运行",J1149&lt;&gt;"运行"),"开始","")</f>
        <v/>
      </c>
      <c r="L1149" t="str">
        <f t="shared" si="109"/>
        <v>结束</v>
      </c>
      <c r="M1149" s="5">
        <f t="shared" si="110"/>
        <v>0</v>
      </c>
      <c r="N1149" s="3">
        <f t="shared" si="111"/>
        <v>6</v>
      </c>
    </row>
    <row r="1150" spans="1:14">
      <c r="A1150" s="3">
        <v>98293215</v>
      </c>
      <c r="B1150" s="3" t="s">
        <v>8</v>
      </c>
      <c r="C1150" s="3" t="s">
        <v>9</v>
      </c>
      <c r="D1150" s="3">
        <v>1.3320316714129101E+17</v>
      </c>
      <c r="E1150" s="4">
        <v>44965.665671296294</v>
      </c>
      <c r="F1150" s="3" t="s">
        <v>10</v>
      </c>
      <c r="G1150" s="3">
        <v>60070922002</v>
      </c>
      <c r="H1150" s="3" t="s">
        <v>11</v>
      </c>
      <c r="I1150" s="4">
        <v>44965.665671296294</v>
      </c>
      <c r="J1150" s="3" t="str">
        <f t="shared" si="108"/>
        <v>报警</v>
      </c>
      <c r="K1150" s="3" t="str">
        <f t="shared" si="112"/>
        <v>开始</v>
      </c>
      <c r="L1150" t="str">
        <f t="shared" si="109"/>
        <v/>
      </c>
      <c r="M1150" s="5">
        <f t="shared" si="110"/>
        <v>1.6666670562699437E-2</v>
      </c>
      <c r="N1150" s="3">
        <f t="shared" si="111"/>
        <v>6</v>
      </c>
    </row>
    <row r="1151" spans="1:14">
      <c r="A1151" s="3">
        <v>98293217</v>
      </c>
      <c r="B1151" s="3" t="s">
        <v>8</v>
      </c>
      <c r="C1151" s="3" t="s">
        <v>9</v>
      </c>
      <c r="D1151" s="3">
        <v>1.33203167158594E+17</v>
      </c>
      <c r="E1151" s="4">
        <v>44965.665682870371</v>
      </c>
      <c r="F1151" s="3" t="s">
        <v>10</v>
      </c>
      <c r="G1151" s="3">
        <v>1</v>
      </c>
      <c r="H1151" s="3" t="s">
        <v>15</v>
      </c>
      <c r="I1151" s="4">
        <v>44965.665682870371</v>
      </c>
      <c r="J1151" s="3" t="str">
        <f t="shared" si="108"/>
        <v>运行</v>
      </c>
      <c r="K1151" s="3" t="str">
        <f t="shared" si="112"/>
        <v/>
      </c>
      <c r="L1151" t="str">
        <f t="shared" si="109"/>
        <v>结束</v>
      </c>
      <c r="M1151" s="5">
        <f t="shared" si="110"/>
        <v>0</v>
      </c>
      <c r="N1151" s="3">
        <f t="shared" si="111"/>
        <v>6</v>
      </c>
    </row>
    <row r="1152" spans="1:14">
      <c r="A1152" s="3">
        <v>98293218</v>
      </c>
      <c r="B1152" s="3" t="s">
        <v>8</v>
      </c>
      <c r="C1152" s="3" t="s">
        <v>9</v>
      </c>
      <c r="D1152" s="3">
        <v>1.33203167183408E+17</v>
      </c>
      <c r="E1152" s="4">
        <v>44965.665717592594</v>
      </c>
      <c r="F1152" s="3" t="s">
        <v>10</v>
      </c>
      <c r="G1152" s="3">
        <v>60070922002</v>
      </c>
      <c r="H1152" s="3" t="s">
        <v>11</v>
      </c>
      <c r="I1152" s="4">
        <v>44965.665717592594</v>
      </c>
      <c r="J1152" s="3" t="str">
        <f t="shared" si="108"/>
        <v>报警</v>
      </c>
      <c r="K1152" s="3" t="str">
        <f t="shared" si="112"/>
        <v>开始</v>
      </c>
      <c r="L1152" t="str">
        <f t="shared" si="109"/>
        <v/>
      </c>
      <c r="M1152" s="5">
        <f t="shared" si="110"/>
        <v>0.53333333227783442</v>
      </c>
      <c r="N1152" s="3">
        <f t="shared" si="111"/>
        <v>6</v>
      </c>
    </row>
    <row r="1153" spans="1:14">
      <c r="A1153" s="3">
        <v>98293318</v>
      </c>
      <c r="B1153" s="3" t="s">
        <v>8</v>
      </c>
      <c r="C1153" s="3" t="s">
        <v>9</v>
      </c>
      <c r="D1153" s="3">
        <v>1.3320316750609699E+17</v>
      </c>
      <c r="E1153" s="4">
        <v>44965.666087962964</v>
      </c>
      <c r="F1153" s="3" t="s">
        <v>10</v>
      </c>
      <c r="G1153" s="3">
        <v>1</v>
      </c>
      <c r="H1153" s="3" t="s">
        <v>15</v>
      </c>
      <c r="I1153" s="4">
        <v>44965.666087962964</v>
      </c>
      <c r="J1153" s="3" t="str">
        <f t="shared" si="108"/>
        <v>运行</v>
      </c>
      <c r="K1153" s="3" t="str">
        <f t="shared" si="112"/>
        <v/>
      </c>
      <c r="L1153" t="str">
        <f t="shared" si="109"/>
        <v>结束</v>
      </c>
      <c r="M1153" s="5">
        <f t="shared" si="110"/>
        <v>0</v>
      </c>
      <c r="N1153" s="3">
        <f t="shared" si="111"/>
        <v>6</v>
      </c>
    </row>
    <row r="1154" spans="1:14">
      <c r="A1154" s="3">
        <v>98293383</v>
      </c>
      <c r="B1154" s="3" t="s">
        <v>8</v>
      </c>
      <c r="C1154" s="3" t="s">
        <v>9</v>
      </c>
      <c r="D1154" s="3">
        <v>1.3320316761540499E+17</v>
      </c>
      <c r="E1154" s="4">
        <v>44965.666215277779</v>
      </c>
      <c r="F1154" s="3" t="s">
        <v>10</v>
      </c>
      <c r="G1154" s="3">
        <v>3</v>
      </c>
      <c r="H1154" s="3" t="s">
        <v>14</v>
      </c>
      <c r="I1154" s="4">
        <v>44965.666215277779</v>
      </c>
      <c r="J1154" s="3" t="str">
        <f t="shared" si="108"/>
        <v>改！</v>
      </c>
      <c r="K1154" s="3" t="str">
        <f t="shared" si="112"/>
        <v>开始</v>
      </c>
      <c r="L1154" t="str">
        <f t="shared" si="109"/>
        <v/>
      </c>
      <c r="M1154" s="5">
        <f t="shared" si="110"/>
        <v>2.6666666613891721</v>
      </c>
      <c r="N1154" s="3">
        <f t="shared" si="111"/>
        <v>6</v>
      </c>
    </row>
    <row r="1155" spans="1:14">
      <c r="A1155" s="3">
        <v>98293815</v>
      </c>
      <c r="B1155" s="3" t="s">
        <v>8</v>
      </c>
      <c r="C1155" s="3" t="s">
        <v>9</v>
      </c>
      <c r="D1155" s="3">
        <v>1.33203169215146E+17</v>
      </c>
      <c r="E1155" s="4">
        <v>44965.668067129627</v>
      </c>
      <c r="F1155" s="3" t="s">
        <v>10</v>
      </c>
      <c r="G1155" s="3">
        <v>1</v>
      </c>
      <c r="H1155" s="3" t="s">
        <v>15</v>
      </c>
      <c r="I1155" s="4">
        <v>44965.668067129627</v>
      </c>
      <c r="J1155" s="3" t="str">
        <f t="shared" si="108"/>
        <v>运行</v>
      </c>
      <c r="K1155" s="3" t="str">
        <f t="shared" si="112"/>
        <v/>
      </c>
      <c r="L1155" t="str">
        <f t="shared" si="109"/>
        <v>结束</v>
      </c>
      <c r="M1155" s="5">
        <f t="shared" si="110"/>
        <v>0</v>
      </c>
      <c r="N1155" s="3">
        <f t="shared" si="111"/>
        <v>6</v>
      </c>
    </row>
    <row r="1156" spans="1:14">
      <c r="A1156" s="3">
        <v>98293832</v>
      </c>
      <c r="B1156" s="3" t="s">
        <v>8</v>
      </c>
      <c r="C1156" s="3" t="s">
        <v>9</v>
      </c>
      <c r="D1156" s="3">
        <v>1.33203169256934E+17</v>
      </c>
      <c r="E1156" s="4">
        <v>44965.668113425927</v>
      </c>
      <c r="F1156" s="3" t="s">
        <v>10</v>
      </c>
      <c r="G1156" s="3">
        <v>60070922002</v>
      </c>
      <c r="H1156" s="3" t="s">
        <v>11</v>
      </c>
      <c r="I1156" s="4">
        <v>44965.668113425927</v>
      </c>
      <c r="J1156" s="3" t="str">
        <f t="shared" si="108"/>
        <v>报警</v>
      </c>
      <c r="K1156" s="3" t="str">
        <f t="shared" si="112"/>
        <v>开始</v>
      </c>
      <c r="L1156" t="str">
        <f t="shared" si="109"/>
        <v/>
      </c>
      <c r="M1156" s="5">
        <f t="shared" si="110"/>
        <v>0.31666666734963655</v>
      </c>
      <c r="N1156" s="3">
        <f t="shared" si="111"/>
        <v>6</v>
      </c>
    </row>
    <row r="1157" spans="1:14">
      <c r="A1157" s="3">
        <v>98293883</v>
      </c>
      <c r="B1157" s="3" t="s">
        <v>8</v>
      </c>
      <c r="C1157" s="3" t="s">
        <v>9</v>
      </c>
      <c r="D1157" s="3">
        <v>1.3320316944029501E+17</v>
      </c>
      <c r="E1157" s="4">
        <v>44965.668333333335</v>
      </c>
      <c r="F1157" s="3" t="s">
        <v>10</v>
      </c>
      <c r="G1157" s="3">
        <v>1</v>
      </c>
      <c r="H1157" s="3" t="s">
        <v>15</v>
      </c>
      <c r="I1157" s="4">
        <v>44965.668333333335</v>
      </c>
      <c r="J1157" s="3" t="str">
        <f t="shared" si="108"/>
        <v>运行</v>
      </c>
      <c r="K1157" s="3" t="str">
        <f t="shared" si="112"/>
        <v/>
      </c>
      <c r="L1157" t="str">
        <f t="shared" si="109"/>
        <v>结束</v>
      </c>
      <c r="M1157" s="5">
        <f t="shared" si="110"/>
        <v>0</v>
      </c>
      <c r="N1157" s="3">
        <f t="shared" si="111"/>
        <v>6</v>
      </c>
    </row>
    <row r="1158" spans="1:14">
      <c r="A1158" s="3">
        <v>98293909</v>
      </c>
      <c r="B1158" s="3" t="s">
        <v>8</v>
      </c>
      <c r="C1158" s="3" t="s">
        <v>9</v>
      </c>
      <c r="D1158" s="3">
        <v>1.3320316953374499E+17</v>
      </c>
      <c r="E1158" s="4">
        <v>44965.668437499997</v>
      </c>
      <c r="F1158" s="3" t="s">
        <v>10</v>
      </c>
      <c r="G1158" s="3">
        <v>60070922002</v>
      </c>
      <c r="H1158" s="3" t="s">
        <v>11</v>
      </c>
      <c r="I1158" s="4">
        <v>44965.668437499997</v>
      </c>
      <c r="J1158" s="3" t="str">
        <f t="shared" si="108"/>
        <v>报警</v>
      </c>
      <c r="K1158" s="3" t="str">
        <f t="shared" si="112"/>
        <v>开始</v>
      </c>
      <c r="L1158" t="str">
        <f t="shared" si="109"/>
        <v/>
      </c>
      <c r="M1158" s="5">
        <f t="shared" si="110"/>
        <v>0.81666666897945106</v>
      </c>
      <c r="N1158" s="3">
        <f t="shared" si="111"/>
        <v>6</v>
      </c>
    </row>
    <row r="1159" spans="1:14">
      <c r="A1159" s="3">
        <v>98294017</v>
      </c>
      <c r="B1159" s="3" t="s">
        <v>8</v>
      </c>
      <c r="C1159" s="3" t="s">
        <v>9</v>
      </c>
      <c r="D1159" s="3">
        <v>1.3320317002314899E+17</v>
      </c>
      <c r="E1159" s="4">
        <v>44965.669004629628</v>
      </c>
      <c r="F1159" s="3" t="s">
        <v>10</v>
      </c>
      <c r="G1159" s="3">
        <v>1</v>
      </c>
      <c r="H1159" s="3" t="s">
        <v>15</v>
      </c>
      <c r="I1159" s="4">
        <v>44965.669004629628</v>
      </c>
      <c r="J1159" s="3" t="str">
        <f t="shared" si="108"/>
        <v>运行</v>
      </c>
      <c r="K1159" s="3" t="str">
        <f t="shared" si="112"/>
        <v/>
      </c>
      <c r="L1159" t="str">
        <f t="shared" si="109"/>
        <v>结束</v>
      </c>
      <c r="M1159" s="5">
        <f t="shared" si="110"/>
        <v>0</v>
      </c>
      <c r="N1159" s="3">
        <f t="shared" si="111"/>
        <v>6</v>
      </c>
    </row>
    <row r="1160" spans="1:14">
      <c r="A1160" s="3">
        <v>98295390</v>
      </c>
      <c r="B1160" s="3" t="s">
        <v>8</v>
      </c>
      <c r="C1160" s="3" t="s">
        <v>9</v>
      </c>
      <c r="D1160" s="3">
        <v>1.3320317625239101E+17</v>
      </c>
      <c r="E1160" s="4">
        <v>44965.676215277781</v>
      </c>
      <c r="F1160" s="3" t="s">
        <v>10</v>
      </c>
      <c r="G1160" s="3">
        <v>80010922003</v>
      </c>
      <c r="H1160" s="3" t="s">
        <v>21</v>
      </c>
      <c r="I1160" s="4">
        <v>44965.676215277781</v>
      </c>
      <c r="J1160" s="3" t="str">
        <f t="shared" si="108"/>
        <v>报警</v>
      </c>
      <c r="K1160" s="3" t="str">
        <f t="shared" si="112"/>
        <v>开始</v>
      </c>
      <c r="L1160" t="str">
        <f t="shared" si="109"/>
        <v/>
      </c>
      <c r="M1160" s="5">
        <f t="shared" si="110"/>
        <v>0.51666666171513498</v>
      </c>
      <c r="N1160" s="3">
        <f t="shared" si="111"/>
        <v>6</v>
      </c>
    </row>
    <row r="1161" spans="1:14">
      <c r="A1161" s="3">
        <v>98295453</v>
      </c>
      <c r="B1161" s="3" t="s">
        <v>8</v>
      </c>
      <c r="C1161" s="3" t="s">
        <v>9</v>
      </c>
      <c r="D1161" s="3">
        <v>1.3320317656761E+17</v>
      </c>
      <c r="E1161" s="4">
        <v>44965.676574074074</v>
      </c>
      <c r="F1161" s="3" t="s">
        <v>10</v>
      </c>
      <c r="G1161" s="3">
        <v>1</v>
      </c>
      <c r="H1161" s="3" t="s">
        <v>15</v>
      </c>
      <c r="I1161" s="4">
        <v>44965.676574074074</v>
      </c>
      <c r="J1161" s="3" t="str">
        <f t="shared" si="108"/>
        <v>运行</v>
      </c>
      <c r="K1161" s="3" t="str">
        <f t="shared" si="112"/>
        <v/>
      </c>
      <c r="L1161" t="str">
        <f t="shared" si="109"/>
        <v>结束</v>
      </c>
      <c r="M1161" s="5">
        <f t="shared" si="110"/>
        <v>0</v>
      </c>
      <c r="N1161" s="3">
        <f t="shared" si="111"/>
        <v>6</v>
      </c>
    </row>
    <row r="1162" spans="1:14">
      <c r="A1162" s="3">
        <v>98295517</v>
      </c>
      <c r="B1162" s="3" t="s">
        <v>8</v>
      </c>
      <c r="C1162" s="3" t="s">
        <v>9</v>
      </c>
      <c r="D1162" s="3">
        <v>1.3320317698826701E+17</v>
      </c>
      <c r="E1162" s="4">
        <v>44965.677060185182</v>
      </c>
      <c r="F1162" s="3" t="s">
        <v>10</v>
      </c>
      <c r="G1162" s="3">
        <v>80010922003</v>
      </c>
      <c r="H1162" s="3" t="s">
        <v>21</v>
      </c>
      <c r="I1162" s="4">
        <v>44965.677060185182</v>
      </c>
      <c r="J1162" s="3" t="str">
        <f t="shared" si="108"/>
        <v>报警</v>
      </c>
      <c r="K1162" s="3" t="str">
        <f t="shared" si="112"/>
        <v>开始</v>
      </c>
      <c r="L1162" t="str">
        <f t="shared" si="109"/>
        <v/>
      </c>
      <c r="M1162" s="5">
        <f t="shared" si="110"/>
        <v>1.4833333343267441</v>
      </c>
      <c r="N1162" s="3">
        <f t="shared" si="111"/>
        <v>6</v>
      </c>
    </row>
    <row r="1163" spans="1:14">
      <c r="A1163" s="3">
        <v>98295622</v>
      </c>
      <c r="B1163" s="3" t="s">
        <v>8</v>
      </c>
      <c r="C1163" s="3" t="s">
        <v>9</v>
      </c>
      <c r="D1163" s="3">
        <v>1.3320317787078099E+17</v>
      </c>
      <c r="E1163" s="4">
        <v>44965.678090277775</v>
      </c>
      <c r="F1163" s="3" t="s">
        <v>10</v>
      </c>
      <c r="G1163" s="3">
        <v>1</v>
      </c>
      <c r="H1163" s="3" t="s">
        <v>15</v>
      </c>
      <c r="I1163" s="4">
        <v>44965.678090277775</v>
      </c>
      <c r="J1163" s="3" t="str">
        <f t="shared" si="108"/>
        <v>运行</v>
      </c>
      <c r="K1163" s="3" t="str">
        <f t="shared" si="112"/>
        <v/>
      </c>
      <c r="L1163" t="str">
        <f t="shared" si="109"/>
        <v>结束</v>
      </c>
      <c r="M1163" s="5">
        <f t="shared" si="110"/>
        <v>0</v>
      </c>
      <c r="N1163" s="3">
        <f t="shared" si="111"/>
        <v>6</v>
      </c>
    </row>
    <row r="1164" spans="1:14">
      <c r="A1164" s="3">
        <v>98295639</v>
      </c>
      <c r="B1164" s="3" t="s">
        <v>8</v>
      </c>
      <c r="C1164" s="3" t="s">
        <v>9</v>
      </c>
      <c r="D1164" s="3">
        <v>1.33203177980608E+17</v>
      </c>
      <c r="E1164" s="4">
        <v>44965.678217592591</v>
      </c>
      <c r="F1164" s="3" t="s">
        <v>10</v>
      </c>
      <c r="G1164" s="3">
        <v>60070922002</v>
      </c>
      <c r="H1164" s="3" t="s">
        <v>11</v>
      </c>
      <c r="I1164" s="4">
        <v>44965.678217592591</v>
      </c>
      <c r="J1164" s="3" t="str">
        <f t="shared" si="108"/>
        <v>报警</v>
      </c>
      <c r="K1164" s="3" t="str">
        <f t="shared" si="112"/>
        <v>开始</v>
      </c>
      <c r="L1164" t="str">
        <f t="shared" si="109"/>
        <v/>
      </c>
      <c r="M1164" s="5">
        <f t="shared" si="110"/>
        <v>1.2499999988358468</v>
      </c>
      <c r="N1164" s="3">
        <f t="shared" si="111"/>
        <v>6</v>
      </c>
    </row>
    <row r="1165" spans="1:14">
      <c r="A1165" s="3">
        <v>98295754</v>
      </c>
      <c r="B1165" s="3" t="s">
        <v>8</v>
      </c>
      <c r="C1165" s="3" t="s">
        <v>9</v>
      </c>
      <c r="D1165" s="3">
        <v>1.3320317873086499E+17</v>
      </c>
      <c r="E1165" s="4">
        <v>44965.679085648146</v>
      </c>
      <c r="F1165" s="3" t="s">
        <v>10</v>
      </c>
      <c r="G1165" s="3">
        <v>1</v>
      </c>
      <c r="H1165" s="3" t="s">
        <v>15</v>
      </c>
      <c r="I1165" s="4">
        <v>44965.679085648146</v>
      </c>
      <c r="J1165" s="3" t="str">
        <f t="shared" si="108"/>
        <v>运行</v>
      </c>
      <c r="K1165" s="3" t="str">
        <f t="shared" si="112"/>
        <v/>
      </c>
      <c r="L1165" t="str">
        <f t="shared" si="109"/>
        <v>结束</v>
      </c>
      <c r="M1165" s="5">
        <f t="shared" si="110"/>
        <v>0</v>
      </c>
      <c r="N1165" s="3">
        <f t="shared" si="111"/>
        <v>6</v>
      </c>
    </row>
    <row r="1166" spans="1:14">
      <c r="A1166" s="3">
        <v>98295773</v>
      </c>
      <c r="B1166" s="3" t="s">
        <v>8</v>
      </c>
      <c r="C1166" s="3" t="s">
        <v>9</v>
      </c>
      <c r="D1166" s="3">
        <v>1.33203178824086E+17</v>
      </c>
      <c r="E1166" s="4">
        <v>44965.679189814815</v>
      </c>
      <c r="F1166" s="3" t="s">
        <v>10</v>
      </c>
      <c r="G1166" s="3">
        <v>60070922002</v>
      </c>
      <c r="H1166" s="3" t="s">
        <v>11</v>
      </c>
      <c r="I1166" s="4">
        <v>44965.679189814815</v>
      </c>
      <c r="J1166" s="3" t="str">
        <f t="shared" si="108"/>
        <v>报警</v>
      </c>
      <c r="K1166" s="3" t="str">
        <f t="shared" si="112"/>
        <v>开始</v>
      </c>
      <c r="L1166" t="str">
        <f t="shared" si="109"/>
        <v/>
      </c>
      <c r="M1166" s="5">
        <f t="shared" si="110"/>
        <v>0.53333333227783442</v>
      </c>
      <c r="N1166" s="3">
        <f t="shared" si="111"/>
        <v>6</v>
      </c>
    </row>
    <row r="1167" spans="1:14">
      <c r="A1167" s="3">
        <v>98295830</v>
      </c>
      <c r="B1167" s="3" t="s">
        <v>8</v>
      </c>
      <c r="C1167" s="3" t="s">
        <v>9</v>
      </c>
      <c r="D1167" s="3">
        <v>1.3320317914894899E+17</v>
      </c>
      <c r="E1167" s="4">
        <v>44965.679560185185</v>
      </c>
      <c r="F1167" s="3" t="s">
        <v>10</v>
      </c>
      <c r="G1167" s="3">
        <v>1</v>
      </c>
      <c r="H1167" s="3" t="s">
        <v>15</v>
      </c>
      <c r="I1167" s="4">
        <v>44965.679560185185</v>
      </c>
      <c r="J1167" s="3" t="str">
        <f t="shared" si="108"/>
        <v>运行</v>
      </c>
      <c r="K1167" s="3" t="str">
        <f t="shared" si="112"/>
        <v/>
      </c>
      <c r="L1167" t="str">
        <f t="shared" si="109"/>
        <v>结束</v>
      </c>
      <c r="M1167" s="5">
        <f t="shared" si="110"/>
        <v>0</v>
      </c>
      <c r="N1167" s="3">
        <f t="shared" si="111"/>
        <v>6</v>
      </c>
    </row>
    <row r="1168" spans="1:14">
      <c r="A1168" s="3">
        <v>98295843</v>
      </c>
      <c r="B1168" s="3" t="s">
        <v>8</v>
      </c>
      <c r="C1168" s="3" t="s">
        <v>9</v>
      </c>
      <c r="D1168" s="3">
        <v>1.33203179228048E+17</v>
      </c>
      <c r="E1168" s="4">
        <v>44965.679652777777</v>
      </c>
      <c r="F1168" s="3" t="s">
        <v>10</v>
      </c>
      <c r="G1168" s="3">
        <v>60070922002</v>
      </c>
      <c r="H1168" s="3" t="s">
        <v>11</v>
      </c>
      <c r="I1168" s="4">
        <v>44965.679652777777</v>
      </c>
      <c r="J1168" s="3" t="str">
        <f t="shared" ref="J1168:J1202" si="113">RIGHT(H1168,2)</f>
        <v>报警</v>
      </c>
      <c r="K1168" s="3" t="str">
        <f t="shared" si="112"/>
        <v>开始</v>
      </c>
      <c r="L1168" t="str">
        <f t="shared" si="109"/>
        <v/>
      </c>
      <c r="M1168" s="5">
        <f t="shared" si="110"/>
        <v>0.33333333791233599</v>
      </c>
      <c r="N1168" s="3">
        <f t="shared" si="111"/>
        <v>6</v>
      </c>
    </row>
    <row r="1169" spans="1:14">
      <c r="A1169" s="3">
        <v>98295891</v>
      </c>
      <c r="B1169" s="3" t="s">
        <v>8</v>
      </c>
      <c r="C1169" s="3" t="s">
        <v>9</v>
      </c>
      <c r="D1169" s="3">
        <v>1.3320317942768499E+17</v>
      </c>
      <c r="E1169" s="4">
        <v>44965.679884259262</v>
      </c>
      <c r="F1169" s="3" t="s">
        <v>10</v>
      </c>
      <c r="G1169" s="3">
        <v>1</v>
      </c>
      <c r="H1169" s="3" t="s">
        <v>15</v>
      </c>
      <c r="I1169" s="4">
        <v>44965.679884259262</v>
      </c>
      <c r="J1169" s="3" t="str">
        <f t="shared" si="113"/>
        <v>运行</v>
      </c>
      <c r="K1169" s="3" t="str">
        <f t="shared" si="112"/>
        <v/>
      </c>
      <c r="L1169" t="str">
        <f t="shared" si="109"/>
        <v>结束</v>
      </c>
      <c r="M1169" s="5">
        <f t="shared" si="110"/>
        <v>0</v>
      </c>
      <c r="N1169" s="3">
        <f t="shared" si="111"/>
        <v>6</v>
      </c>
    </row>
    <row r="1170" spans="1:14">
      <c r="A1170" s="3">
        <v>98295905</v>
      </c>
      <c r="B1170" s="3" t="s">
        <v>8</v>
      </c>
      <c r="C1170" s="3" t="s">
        <v>9</v>
      </c>
      <c r="D1170" s="3">
        <v>1.3320317949961299E+17</v>
      </c>
      <c r="E1170" s="4">
        <v>44965.679965277777</v>
      </c>
      <c r="F1170" s="3" t="s">
        <v>10</v>
      </c>
      <c r="G1170" s="3">
        <v>60070922002</v>
      </c>
      <c r="H1170" s="3" t="s">
        <v>11</v>
      </c>
      <c r="I1170" s="4">
        <v>44965.679965277777</v>
      </c>
      <c r="J1170" s="3" t="str">
        <f t="shared" si="113"/>
        <v>报警</v>
      </c>
      <c r="K1170" s="3" t="str">
        <f t="shared" si="112"/>
        <v>开始</v>
      </c>
      <c r="L1170" t="str">
        <f t="shared" si="109"/>
        <v/>
      </c>
      <c r="M1170" s="5">
        <f t="shared" si="110"/>
        <v>0.45000000041909516</v>
      </c>
      <c r="N1170" s="3">
        <f t="shared" si="111"/>
        <v>6</v>
      </c>
    </row>
    <row r="1171" spans="1:14">
      <c r="A1171" s="3">
        <v>98295973</v>
      </c>
      <c r="B1171" s="3" t="s">
        <v>8</v>
      </c>
      <c r="C1171" s="3" t="s">
        <v>9</v>
      </c>
      <c r="D1171" s="3">
        <v>1.33203179764266E+17</v>
      </c>
      <c r="E1171" s="4">
        <v>44965.680277777778</v>
      </c>
      <c r="F1171" s="3" t="s">
        <v>10</v>
      </c>
      <c r="G1171" s="3">
        <v>1</v>
      </c>
      <c r="H1171" s="3" t="s">
        <v>15</v>
      </c>
      <c r="I1171" s="4">
        <v>44965.680277777778</v>
      </c>
      <c r="J1171" s="3" t="str">
        <f t="shared" si="113"/>
        <v>运行</v>
      </c>
      <c r="K1171" s="3" t="str">
        <f t="shared" si="112"/>
        <v/>
      </c>
      <c r="L1171" t="str">
        <f t="shared" si="109"/>
        <v>结束</v>
      </c>
      <c r="M1171" s="5">
        <f t="shared" si="110"/>
        <v>0</v>
      </c>
      <c r="N1171" s="3">
        <f t="shared" si="111"/>
        <v>6</v>
      </c>
    </row>
    <row r="1172" spans="1:14">
      <c r="A1172" s="3">
        <v>98295996</v>
      </c>
      <c r="B1172" s="3" t="s">
        <v>8</v>
      </c>
      <c r="C1172" s="3" t="s">
        <v>9</v>
      </c>
      <c r="D1172" s="3">
        <v>1.33203179877474E+17</v>
      </c>
      <c r="E1172" s="4">
        <v>44965.680405092593</v>
      </c>
      <c r="F1172" s="3" t="s">
        <v>10</v>
      </c>
      <c r="G1172" s="3">
        <v>60070922002</v>
      </c>
      <c r="H1172" s="3" t="s">
        <v>11</v>
      </c>
      <c r="I1172" s="4">
        <v>44965.680405092593</v>
      </c>
      <c r="J1172" s="3" t="str">
        <f t="shared" si="113"/>
        <v>报警</v>
      </c>
      <c r="K1172" s="3" t="str">
        <f t="shared" si="112"/>
        <v>开始</v>
      </c>
      <c r="L1172" t="str">
        <f t="shared" si="109"/>
        <v/>
      </c>
      <c r="M1172" s="5">
        <f t="shared" si="110"/>
        <v>0.2333333354908973</v>
      </c>
      <c r="N1172" s="3">
        <f t="shared" si="111"/>
        <v>6</v>
      </c>
    </row>
    <row r="1173" spans="1:14">
      <c r="A1173" s="3">
        <v>98296036</v>
      </c>
      <c r="B1173" s="3" t="s">
        <v>8</v>
      </c>
      <c r="C1173" s="3" t="s">
        <v>9</v>
      </c>
      <c r="D1173" s="3">
        <v>1.3320318001193501E+17</v>
      </c>
      <c r="E1173" s="4">
        <v>44965.680567129632</v>
      </c>
      <c r="F1173" s="3" t="s">
        <v>10</v>
      </c>
      <c r="G1173" s="3">
        <v>1</v>
      </c>
      <c r="H1173" s="3" t="s">
        <v>15</v>
      </c>
      <c r="I1173" s="4">
        <v>44965.680567129632</v>
      </c>
      <c r="J1173" s="3" t="str">
        <f t="shared" si="113"/>
        <v>运行</v>
      </c>
      <c r="K1173" s="3" t="str">
        <f t="shared" si="112"/>
        <v/>
      </c>
      <c r="L1173" t="str">
        <f t="shared" si="109"/>
        <v>结束</v>
      </c>
      <c r="M1173" s="5">
        <f t="shared" si="110"/>
        <v>0</v>
      </c>
      <c r="N1173" s="3">
        <f t="shared" si="111"/>
        <v>6</v>
      </c>
    </row>
    <row r="1174" spans="1:14">
      <c r="A1174" s="3">
        <v>98296037</v>
      </c>
      <c r="B1174" s="3" t="s">
        <v>8</v>
      </c>
      <c r="C1174" s="3" t="s">
        <v>9</v>
      </c>
      <c r="D1174" s="3">
        <v>1.3320318001931501E+17</v>
      </c>
      <c r="E1174" s="4">
        <v>44965.680567129632</v>
      </c>
      <c r="F1174" s="3" t="s">
        <v>10</v>
      </c>
      <c r="G1174" s="3">
        <v>3</v>
      </c>
      <c r="H1174" s="3" t="s">
        <v>14</v>
      </c>
      <c r="I1174" s="4">
        <v>44965.680567129632</v>
      </c>
      <c r="J1174" s="3" t="str">
        <f t="shared" si="113"/>
        <v>改！</v>
      </c>
      <c r="K1174" s="3" t="str">
        <f t="shared" si="112"/>
        <v>开始</v>
      </c>
      <c r="L1174" t="str">
        <f t="shared" si="109"/>
        <v/>
      </c>
      <c r="M1174" s="5">
        <f t="shared" si="110"/>
        <v>0.73333332664333284</v>
      </c>
      <c r="N1174" s="3">
        <f t="shared" si="111"/>
        <v>6</v>
      </c>
    </row>
    <row r="1175" spans="1:14">
      <c r="A1175" s="3">
        <v>98296138</v>
      </c>
      <c r="B1175" s="3" t="s">
        <v>8</v>
      </c>
      <c r="C1175" s="3" t="s">
        <v>9</v>
      </c>
      <c r="D1175" s="3">
        <v>1.33203180450654E+17</v>
      </c>
      <c r="E1175" s="4">
        <v>44965.681076388886</v>
      </c>
      <c r="F1175" s="3" t="s">
        <v>10</v>
      </c>
      <c r="G1175" s="3">
        <v>1</v>
      </c>
      <c r="H1175" s="3" t="s">
        <v>15</v>
      </c>
      <c r="I1175" s="4">
        <v>44965.681076388886</v>
      </c>
      <c r="J1175" s="3" t="str">
        <f t="shared" si="113"/>
        <v>运行</v>
      </c>
      <c r="K1175" s="3" t="str">
        <f t="shared" si="112"/>
        <v/>
      </c>
      <c r="L1175" t="str">
        <f t="shared" si="109"/>
        <v>结束</v>
      </c>
      <c r="M1175" s="5">
        <f t="shared" si="110"/>
        <v>0</v>
      </c>
      <c r="N1175" s="3">
        <f t="shared" si="111"/>
        <v>6</v>
      </c>
    </row>
    <row r="1176" spans="1:14">
      <c r="A1176" s="3">
        <v>98296152</v>
      </c>
      <c r="B1176" s="3" t="s">
        <v>8</v>
      </c>
      <c r="C1176" s="3" t="s">
        <v>9</v>
      </c>
      <c r="D1176" s="3">
        <v>1.3320318049576301E+17</v>
      </c>
      <c r="E1176" s="4">
        <v>44965.681122685186</v>
      </c>
      <c r="F1176" s="3" t="s">
        <v>10</v>
      </c>
      <c r="G1176" s="3">
        <v>60070922002</v>
      </c>
      <c r="H1176" s="3" t="s">
        <v>11</v>
      </c>
      <c r="I1176" s="4">
        <v>44965.681122685186</v>
      </c>
      <c r="J1176" s="3" t="str">
        <f t="shared" si="113"/>
        <v>报警</v>
      </c>
      <c r="K1176" s="3" t="str">
        <f t="shared" si="112"/>
        <v>开始</v>
      </c>
      <c r="L1176" t="str">
        <f t="shared" si="109"/>
        <v/>
      </c>
      <c r="M1176" s="5">
        <f t="shared" si="110"/>
        <v>5.0000001210719347E-2</v>
      </c>
      <c r="N1176" s="3">
        <f t="shared" si="111"/>
        <v>6</v>
      </c>
    </row>
    <row r="1177" spans="1:14">
      <c r="A1177" s="3">
        <v>98296154</v>
      </c>
      <c r="B1177" s="3" t="s">
        <v>8</v>
      </c>
      <c r="C1177" s="3" t="s">
        <v>9</v>
      </c>
      <c r="D1177" s="3">
        <v>1.3320318052675101E+17</v>
      </c>
      <c r="E1177" s="4">
        <v>44965.681157407409</v>
      </c>
      <c r="F1177" s="3" t="s">
        <v>10</v>
      </c>
      <c r="G1177" s="3">
        <v>1</v>
      </c>
      <c r="H1177" s="3" t="s">
        <v>15</v>
      </c>
      <c r="I1177" s="4">
        <v>44965.681157407409</v>
      </c>
      <c r="J1177" s="3" t="str">
        <f t="shared" si="113"/>
        <v>运行</v>
      </c>
      <c r="K1177" s="3" t="str">
        <f t="shared" si="112"/>
        <v/>
      </c>
      <c r="L1177" t="str">
        <f t="shared" si="109"/>
        <v>结束</v>
      </c>
      <c r="M1177" s="5">
        <f t="shared" si="110"/>
        <v>0</v>
      </c>
      <c r="N1177" s="3">
        <f t="shared" si="111"/>
        <v>6</v>
      </c>
    </row>
    <row r="1178" spans="1:14">
      <c r="A1178" s="3">
        <v>98296166</v>
      </c>
      <c r="B1178" s="3" t="s">
        <v>8</v>
      </c>
      <c r="C1178" s="3" t="s">
        <v>9</v>
      </c>
      <c r="D1178" s="3">
        <v>1.3320318055823699E+17</v>
      </c>
      <c r="E1178" s="4">
        <v>44965.681192129632</v>
      </c>
      <c r="F1178" s="3" t="s">
        <v>10</v>
      </c>
      <c r="G1178" s="3">
        <v>60070922002</v>
      </c>
      <c r="H1178" s="3" t="s">
        <v>11</v>
      </c>
      <c r="I1178" s="4">
        <v>44965.681192129632</v>
      </c>
      <c r="J1178" s="3" t="str">
        <f t="shared" si="113"/>
        <v>报警</v>
      </c>
      <c r="K1178" s="3" t="str">
        <f t="shared" si="112"/>
        <v>开始</v>
      </c>
      <c r="L1178" t="str">
        <f t="shared" si="109"/>
        <v/>
      </c>
      <c r="M1178" s="5">
        <f t="shared" si="110"/>
        <v>0.8166666585020721</v>
      </c>
      <c r="N1178" s="3">
        <f t="shared" si="111"/>
        <v>6</v>
      </c>
    </row>
    <row r="1179" spans="1:14">
      <c r="A1179" s="3">
        <v>98296279</v>
      </c>
      <c r="B1179" s="3" t="s">
        <v>8</v>
      </c>
      <c r="C1179" s="3" t="s">
        <v>9</v>
      </c>
      <c r="D1179" s="3">
        <v>1.3320318104960499E+17</v>
      </c>
      <c r="E1179" s="4">
        <v>44965.681759259256</v>
      </c>
      <c r="F1179" s="3" t="s">
        <v>10</v>
      </c>
      <c r="G1179" s="3">
        <v>1</v>
      </c>
      <c r="H1179" s="3" t="s">
        <v>15</v>
      </c>
      <c r="I1179" s="4">
        <v>44965.681759259256</v>
      </c>
      <c r="J1179" s="3" t="str">
        <f t="shared" si="113"/>
        <v>运行</v>
      </c>
      <c r="K1179" s="3" t="str">
        <f t="shared" si="112"/>
        <v/>
      </c>
      <c r="L1179" t="str">
        <f t="shared" si="109"/>
        <v>结束</v>
      </c>
      <c r="M1179" s="5">
        <f t="shared" si="110"/>
        <v>0</v>
      </c>
      <c r="N1179" s="3">
        <f t="shared" si="111"/>
        <v>6</v>
      </c>
    </row>
    <row r="1180" spans="1:14">
      <c r="A1180" s="3">
        <v>98296293</v>
      </c>
      <c r="B1180" s="3" t="s">
        <v>8</v>
      </c>
      <c r="C1180" s="3" t="s">
        <v>9</v>
      </c>
      <c r="D1180" s="3">
        <v>1.3320318113811901E+17</v>
      </c>
      <c r="E1180" s="4">
        <v>44965.681863425925</v>
      </c>
      <c r="F1180" s="3" t="s">
        <v>10</v>
      </c>
      <c r="G1180" s="3">
        <v>60070922002</v>
      </c>
      <c r="H1180" s="3" t="s">
        <v>11</v>
      </c>
      <c r="I1180" s="4">
        <v>44965.681863425925</v>
      </c>
      <c r="J1180" s="3" t="str">
        <f t="shared" si="113"/>
        <v>报警</v>
      </c>
      <c r="K1180" s="3" t="str">
        <f t="shared" si="112"/>
        <v>开始</v>
      </c>
      <c r="L1180" t="str">
        <f t="shared" si="109"/>
        <v/>
      </c>
      <c r="M1180" s="5">
        <f t="shared" si="110"/>
        <v>0.1333333330694586</v>
      </c>
      <c r="N1180" s="3">
        <f t="shared" si="111"/>
        <v>6</v>
      </c>
    </row>
    <row r="1181" spans="1:14">
      <c r="A1181" s="3">
        <v>98296310</v>
      </c>
      <c r="B1181" s="3" t="s">
        <v>8</v>
      </c>
      <c r="C1181" s="3" t="s">
        <v>9</v>
      </c>
      <c r="D1181" s="3">
        <v>1.3320318121898301E+17</v>
      </c>
      <c r="E1181" s="4">
        <v>44965.681956018518</v>
      </c>
      <c r="F1181" s="3" t="s">
        <v>10</v>
      </c>
      <c r="G1181" s="3">
        <v>1</v>
      </c>
      <c r="H1181" s="3" t="s">
        <v>15</v>
      </c>
      <c r="I1181" s="4">
        <v>44965.681956018518</v>
      </c>
      <c r="J1181" s="3" t="str">
        <f t="shared" si="113"/>
        <v>运行</v>
      </c>
      <c r="K1181" s="3" t="str">
        <f t="shared" si="112"/>
        <v/>
      </c>
      <c r="L1181" t="str">
        <f t="shared" si="109"/>
        <v>结束</v>
      </c>
      <c r="M1181" s="5">
        <f t="shared" si="110"/>
        <v>0</v>
      </c>
      <c r="N1181" s="3">
        <f t="shared" si="111"/>
        <v>6</v>
      </c>
    </row>
    <row r="1182" spans="1:14">
      <c r="A1182" s="3">
        <v>98296311</v>
      </c>
      <c r="B1182" s="3" t="s">
        <v>8</v>
      </c>
      <c r="C1182" s="3" t="s">
        <v>9</v>
      </c>
      <c r="D1182" s="3">
        <v>1.33203181252024E+17</v>
      </c>
      <c r="E1182" s="4">
        <v>44965.682002314818</v>
      </c>
      <c r="F1182" s="3" t="s">
        <v>10</v>
      </c>
      <c r="G1182" s="3">
        <v>50010922020</v>
      </c>
      <c r="H1182" s="3" t="s">
        <v>28</v>
      </c>
      <c r="I1182" s="4">
        <v>44965.682002314818</v>
      </c>
      <c r="J1182" s="3" t="str">
        <f t="shared" si="113"/>
        <v>报警</v>
      </c>
      <c r="K1182" s="3" t="str">
        <f t="shared" si="112"/>
        <v>开始</v>
      </c>
      <c r="L1182" t="str">
        <f t="shared" si="109"/>
        <v/>
      </c>
      <c r="M1182" s="5">
        <f t="shared" si="110"/>
        <v>0.69999999599531293</v>
      </c>
      <c r="N1182" s="3">
        <f t="shared" si="111"/>
        <v>6</v>
      </c>
    </row>
    <row r="1183" spans="1:14">
      <c r="A1183" s="3">
        <v>98296373</v>
      </c>
      <c r="B1183" s="3" t="s">
        <v>8</v>
      </c>
      <c r="C1183" s="3" t="s">
        <v>9</v>
      </c>
      <c r="D1183" s="3">
        <v>1.33203181673908E+17</v>
      </c>
      <c r="E1183" s="4">
        <v>44965.682488425926</v>
      </c>
      <c r="F1183" s="3" t="s">
        <v>10</v>
      </c>
      <c r="G1183" s="3">
        <v>1</v>
      </c>
      <c r="H1183" s="3" t="s">
        <v>15</v>
      </c>
      <c r="I1183" s="4">
        <v>44965.682488425926</v>
      </c>
      <c r="J1183" s="3" t="str">
        <f t="shared" si="113"/>
        <v>运行</v>
      </c>
      <c r="K1183" s="3" t="str">
        <f t="shared" si="112"/>
        <v/>
      </c>
      <c r="L1183" t="str">
        <f t="shared" si="109"/>
        <v>结束</v>
      </c>
      <c r="M1183" s="5">
        <f t="shared" si="110"/>
        <v>0</v>
      </c>
      <c r="N1183" s="3">
        <f t="shared" si="111"/>
        <v>6</v>
      </c>
    </row>
    <row r="1184" spans="1:14">
      <c r="A1184" s="3">
        <v>98296395</v>
      </c>
      <c r="B1184" s="3" t="s">
        <v>8</v>
      </c>
      <c r="C1184" s="3" t="s">
        <v>9</v>
      </c>
      <c r="D1184" s="3">
        <v>1.33203181798276E+17</v>
      </c>
      <c r="E1184" s="4">
        <v>44965.682638888888</v>
      </c>
      <c r="F1184" s="3" t="s">
        <v>10</v>
      </c>
      <c r="G1184" s="3">
        <v>60070922002</v>
      </c>
      <c r="H1184" s="3" t="s">
        <v>11</v>
      </c>
      <c r="I1184" s="4">
        <v>44965.682638888888</v>
      </c>
      <c r="J1184" s="3" t="str">
        <f t="shared" si="113"/>
        <v>报警</v>
      </c>
      <c r="K1184" s="3" t="str">
        <f t="shared" si="112"/>
        <v>开始</v>
      </c>
      <c r="L1184" t="str">
        <f t="shared" si="109"/>
        <v/>
      </c>
      <c r="M1184" s="5">
        <f t="shared" si="110"/>
        <v>1.6666670562699437E-2</v>
      </c>
      <c r="N1184" s="3">
        <f t="shared" si="111"/>
        <v>6</v>
      </c>
    </row>
    <row r="1185" spans="1:14">
      <c r="A1185" s="3">
        <v>98296397</v>
      </c>
      <c r="B1185" s="3" t="s">
        <v>8</v>
      </c>
      <c r="C1185" s="3" t="s">
        <v>9</v>
      </c>
      <c r="D1185" s="3">
        <v>1.33203181817066E+17</v>
      </c>
      <c r="E1185" s="4">
        <v>44965.682650462964</v>
      </c>
      <c r="F1185" s="3" t="s">
        <v>10</v>
      </c>
      <c r="G1185" s="3">
        <v>1</v>
      </c>
      <c r="H1185" s="3" t="s">
        <v>15</v>
      </c>
      <c r="I1185" s="4">
        <v>44965.682650462964</v>
      </c>
      <c r="J1185" s="3" t="str">
        <f t="shared" si="113"/>
        <v>运行</v>
      </c>
      <c r="K1185" s="3" t="str">
        <f t="shared" si="112"/>
        <v/>
      </c>
      <c r="L1185" t="str">
        <f t="shared" si="109"/>
        <v>结束</v>
      </c>
      <c r="M1185" s="5">
        <f t="shared" si="110"/>
        <v>0</v>
      </c>
      <c r="N1185" s="3">
        <f t="shared" si="111"/>
        <v>6</v>
      </c>
    </row>
    <row r="1186" spans="1:14">
      <c r="A1186" s="3">
        <v>98296408</v>
      </c>
      <c r="B1186" s="3" t="s">
        <v>8</v>
      </c>
      <c r="C1186" s="3" t="s">
        <v>9</v>
      </c>
      <c r="D1186" s="3">
        <v>1.33203181848492E+17</v>
      </c>
      <c r="E1186" s="4">
        <v>44965.682685185187</v>
      </c>
      <c r="F1186" s="3" t="s">
        <v>10</v>
      </c>
      <c r="G1186" s="3">
        <v>60070922002</v>
      </c>
      <c r="H1186" s="3" t="s">
        <v>11</v>
      </c>
      <c r="I1186" s="4">
        <v>44965.682685185187</v>
      </c>
      <c r="J1186" s="3" t="str">
        <f t="shared" si="113"/>
        <v>报警</v>
      </c>
      <c r="K1186" s="3" t="str">
        <f t="shared" si="112"/>
        <v>开始</v>
      </c>
      <c r="L1186" t="str">
        <f t="shared" si="109"/>
        <v/>
      </c>
      <c r="M1186" s="5">
        <f t="shared" si="110"/>
        <v>0.53333333227783442</v>
      </c>
      <c r="N1186" s="3">
        <f t="shared" si="111"/>
        <v>6</v>
      </c>
    </row>
    <row r="1187" spans="1:14">
      <c r="A1187" s="3">
        <v>98296449</v>
      </c>
      <c r="B1187" s="3" t="s">
        <v>8</v>
      </c>
      <c r="C1187" s="3" t="s">
        <v>9</v>
      </c>
      <c r="D1187" s="3">
        <v>1.33203182160918E+17</v>
      </c>
      <c r="E1187" s="4">
        <v>44965.683055555557</v>
      </c>
      <c r="F1187" s="3" t="s">
        <v>10</v>
      </c>
      <c r="G1187" s="3">
        <v>1</v>
      </c>
      <c r="H1187" s="3" t="s">
        <v>15</v>
      </c>
      <c r="I1187" s="4">
        <v>44965.683055555557</v>
      </c>
      <c r="J1187" s="3" t="str">
        <f t="shared" si="113"/>
        <v>运行</v>
      </c>
      <c r="K1187" s="3" t="str">
        <f t="shared" si="112"/>
        <v/>
      </c>
      <c r="L1187" t="str">
        <f t="shared" si="109"/>
        <v>结束</v>
      </c>
      <c r="M1187" s="5">
        <f t="shared" si="110"/>
        <v>0</v>
      </c>
      <c r="N1187" s="3">
        <f t="shared" si="111"/>
        <v>6</v>
      </c>
    </row>
    <row r="1188" spans="1:14">
      <c r="A1188" s="3">
        <v>98296684</v>
      </c>
      <c r="B1188" s="3" t="s">
        <v>8</v>
      </c>
      <c r="C1188" s="3" t="s">
        <v>9</v>
      </c>
      <c r="D1188" s="3">
        <v>1.3320318885282099E+17</v>
      </c>
      <c r="E1188" s="4">
        <v>44965.690798611111</v>
      </c>
      <c r="F1188" s="3" t="s">
        <v>10</v>
      </c>
      <c r="G1188" s="3">
        <v>1</v>
      </c>
      <c r="H1188" s="3" t="s">
        <v>15</v>
      </c>
      <c r="I1188" s="4">
        <v>44965.690798611111</v>
      </c>
      <c r="J1188" s="3" t="str">
        <f t="shared" si="113"/>
        <v>运行</v>
      </c>
      <c r="K1188" s="3" t="str">
        <f t="shared" si="112"/>
        <v/>
      </c>
      <c r="L1188" t="str">
        <f t="shared" si="109"/>
        <v>结束</v>
      </c>
      <c r="M1188" s="5">
        <f t="shared" si="110"/>
        <v>0</v>
      </c>
      <c r="N1188" s="3">
        <f t="shared" si="111"/>
        <v>6</v>
      </c>
    </row>
    <row r="1189" spans="1:14">
      <c r="A1189" s="3">
        <v>98296985</v>
      </c>
      <c r="B1189" s="3" t="s">
        <v>8</v>
      </c>
      <c r="C1189" s="3" t="s">
        <v>9</v>
      </c>
      <c r="D1189" s="3">
        <v>1.3320320795745299E+17</v>
      </c>
      <c r="E1189" s="4">
        <v>44965.712905092594</v>
      </c>
      <c r="F1189" s="3" t="s">
        <v>10</v>
      </c>
      <c r="G1189" s="3">
        <v>1</v>
      </c>
      <c r="H1189" s="3" t="s">
        <v>15</v>
      </c>
      <c r="I1189" s="4">
        <v>44965.712905092594</v>
      </c>
      <c r="J1189" s="3" t="str">
        <f t="shared" si="113"/>
        <v>运行</v>
      </c>
      <c r="K1189" s="3" t="str">
        <f t="shared" si="112"/>
        <v/>
      </c>
      <c r="L1189" t="str">
        <f t="shared" si="109"/>
        <v>结束</v>
      </c>
      <c r="M1189" s="5">
        <f t="shared" si="110"/>
        <v>0</v>
      </c>
      <c r="N1189" s="3">
        <f t="shared" si="111"/>
        <v>6</v>
      </c>
    </row>
    <row r="1190" spans="1:14">
      <c r="A1190" s="3">
        <v>98297474</v>
      </c>
      <c r="B1190" s="3" t="s">
        <v>8</v>
      </c>
      <c r="C1190" s="3" t="s">
        <v>9</v>
      </c>
      <c r="D1190" s="3">
        <v>1.33203210962168E+17</v>
      </c>
      <c r="E1190" s="4">
        <v>44965.71638888889</v>
      </c>
      <c r="F1190" s="3" t="s">
        <v>10</v>
      </c>
      <c r="G1190" s="3">
        <v>80010922003</v>
      </c>
      <c r="H1190" s="3" t="s">
        <v>21</v>
      </c>
      <c r="I1190" s="4">
        <v>44965.71638888889</v>
      </c>
      <c r="J1190" s="3" t="str">
        <f t="shared" si="113"/>
        <v>报警</v>
      </c>
      <c r="K1190" s="3" t="str">
        <f t="shared" si="112"/>
        <v>开始</v>
      </c>
      <c r="L1190" t="str">
        <f t="shared" si="109"/>
        <v/>
      </c>
      <c r="M1190" s="5">
        <f t="shared" si="110"/>
        <v>1.7333333299029619</v>
      </c>
      <c r="N1190" s="3">
        <f t="shared" si="111"/>
        <v>6</v>
      </c>
    </row>
    <row r="1191" spans="1:14">
      <c r="A1191" s="3">
        <v>98297726</v>
      </c>
      <c r="B1191" s="3" t="s">
        <v>8</v>
      </c>
      <c r="C1191" s="3" t="s">
        <v>9</v>
      </c>
      <c r="D1191" s="3">
        <v>1.3320321200325699E+17</v>
      </c>
      <c r="E1191" s="4">
        <v>44965.717592592591</v>
      </c>
      <c r="F1191" s="3" t="s">
        <v>10</v>
      </c>
      <c r="G1191" s="3">
        <v>1</v>
      </c>
      <c r="H1191" s="3" t="s">
        <v>15</v>
      </c>
      <c r="I1191" s="4">
        <v>44965.717592592591</v>
      </c>
      <c r="J1191" s="3" t="str">
        <f t="shared" si="113"/>
        <v>运行</v>
      </c>
      <c r="K1191" s="3" t="str">
        <f t="shared" si="112"/>
        <v/>
      </c>
      <c r="L1191" t="str">
        <f t="shared" si="109"/>
        <v>结束</v>
      </c>
      <c r="M1191" s="5">
        <f t="shared" si="110"/>
        <v>0</v>
      </c>
      <c r="N1191" s="3">
        <f t="shared" si="111"/>
        <v>6</v>
      </c>
    </row>
    <row r="1192" spans="1:14">
      <c r="A1192" s="3">
        <v>98297743</v>
      </c>
      <c r="B1192" s="3" t="s">
        <v>8</v>
      </c>
      <c r="C1192" s="3" t="s">
        <v>9</v>
      </c>
      <c r="D1192" s="3">
        <v>1.33203212145308E+17</v>
      </c>
      <c r="E1192" s="4">
        <v>44965.71775462963</v>
      </c>
      <c r="F1192" s="3" t="s">
        <v>10</v>
      </c>
      <c r="G1192" s="3">
        <v>60070922002</v>
      </c>
      <c r="H1192" s="3" t="s">
        <v>11</v>
      </c>
      <c r="I1192" s="4">
        <v>44965.71775462963</v>
      </c>
      <c r="J1192" s="3" t="str">
        <f t="shared" si="113"/>
        <v>报警</v>
      </c>
      <c r="K1192" s="3" t="str">
        <f t="shared" si="112"/>
        <v>开始</v>
      </c>
      <c r="L1192" t="str">
        <f t="shared" si="109"/>
        <v/>
      </c>
      <c r="M1192" s="5">
        <f t="shared" si="110"/>
        <v>0.61666666413657367</v>
      </c>
      <c r="N1192" s="3">
        <f t="shared" si="111"/>
        <v>6</v>
      </c>
    </row>
    <row r="1193" spans="1:14">
      <c r="A1193" s="3">
        <v>98297820</v>
      </c>
      <c r="B1193" s="3" t="s">
        <v>8</v>
      </c>
      <c r="C1193" s="3" t="s">
        <v>9</v>
      </c>
      <c r="D1193" s="3">
        <v>1.33203212516686E+17</v>
      </c>
      <c r="E1193" s="4">
        <v>44965.718182870369</v>
      </c>
      <c r="F1193" s="3" t="s">
        <v>10</v>
      </c>
      <c r="G1193" s="3">
        <v>1</v>
      </c>
      <c r="H1193" s="3" t="s">
        <v>15</v>
      </c>
      <c r="I1193" s="4">
        <v>44965.718182870369</v>
      </c>
      <c r="J1193" s="3" t="str">
        <f t="shared" si="113"/>
        <v>运行</v>
      </c>
      <c r="K1193" s="3" t="str">
        <f t="shared" si="112"/>
        <v/>
      </c>
      <c r="L1193" t="str">
        <f t="shared" si="109"/>
        <v>结束</v>
      </c>
      <c r="M1193" s="5">
        <f t="shared" si="110"/>
        <v>0</v>
      </c>
      <c r="N1193" s="3">
        <f t="shared" si="111"/>
        <v>6</v>
      </c>
    </row>
    <row r="1194" spans="1:14">
      <c r="A1194" s="3">
        <v>98297859</v>
      </c>
      <c r="B1194" s="3" t="s">
        <v>8</v>
      </c>
      <c r="C1194" s="3" t="s">
        <v>9</v>
      </c>
      <c r="D1194" s="3">
        <v>1.3320321261806499E+17</v>
      </c>
      <c r="E1194" s="4">
        <v>44965.718298611115</v>
      </c>
      <c r="F1194" s="3" t="s">
        <v>10</v>
      </c>
      <c r="G1194" s="3">
        <v>60070922002</v>
      </c>
      <c r="H1194" s="3" t="s">
        <v>11</v>
      </c>
      <c r="I1194" s="4">
        <v>44965.718298611115</v>
      </c>
      <c r="J1194" s="3" t="str">
        <f t="shared" si="113"/>
        <v>报警</v>
      </c>
      <c r="K1194" s="3" t="str">
        <f t="shared" si="112"/>
        <v>开始</v>
      </c>
      <c r="L1194" t="str">
        <f t="shared" si="109"/>
        <v/>
      </c>
      <c r="M1194" s="5">
        <f t="shared" si="110"/>
        <v>0.29999999678693712</v>
      </c>
      <c r="N1194" s="3">
        <f t="shared" si="111"/>
        <v>6</v>
      </c>
    </row>
    <row r="1195" spans="1:14">
      <c r="A1195" s="3">
        <v>98297908</v>
      </c>
      <c r="B1195" s="3" t="s">
        <v>8</v>
      </c>
      <c r="C1195" s="3" t="s">
        <v>9</v>
      </c>
      <c r="D1195" s="3">
        <v>1.3320321279341699E+17</v>
      </c>
      <c r="E1195" s="4">
        <v>44965.718506944446</v>
      </c>
      <c r="F1195" s="3" t="s">
        <v>10</v>
      </c>
      <c r="G1195" s="3">
        <v>1</v>
      </c>
      <c r="H1195" s="3" t="s">
        <v>15</v>
      </c>
      <c r="I1195" s="4">
        <v>44965.718506944446</v>
      </c>
      <c r="J1195" s="3" t="str">
        <f t="shared" si="113"/>
        <v>运行</v>
      </c>
      <c r="K1195" s="3" t="str">
        <f t="shared" si="112"/>
        <v/>
      </c>
      <c r="L1195" t="str">
        <f t="shared" si="109"/>
        <v>结束</v>
      </c>
      <c r="M1195" s="5">
        <f t="shared" si="110"/>
        <v>0</v>
      </c>
      <c r="N1195" s="3">
        <f t="shared" si="111"/>
        <v>6</v>
      </c>
    </row>
    <row r="1196" spans="1:14">
      <c r="A1196" s="3">
        <v>98298170</v>
      </c>
      <c r="B1196" s="3" t="s">
        <v>8</v>
      </c>
      <c r="C1196" s="3" t="s">
        <v>9</v>
      </c>
      <c r="D1196" s="3">
        <v>1.33203214017358E+17</v>
      </c>
      <c r="E1196" s="4">
        <v>44965.719918981478</v>
      </c>
      <c r="F1196" s="3" t="s">
        <v>10</v>
      </c>
      <c r="G1196" s="3">
        <v>80010922003</v>
      </c>
      <c r="H1196" s="3" t="s">
        <v>21</v>
      </c>
      <c r="I1196" s="4">
        <v>44965.719918981478</v>
      </c>
      <c r="J1196" s="3" t="str">
        <f t="shared" si="113"/>
        <v>报警</v>
      </c>
      <c r="K1196" s="3" t="str">
        <f t="shared" si="112"/>
        <v>开始</v>
      </c>
      <c r="L1196" t="str">
        <f t="shared" si="109"/>
        <v/>
      </c>
      <c r="M1196" s="5">
        <f t="shared" si="110"/>
        <v>0.61666667461395264</v>
      </c>
      <c r="N1196" s="3">
        <f t="shared" si="111"/>
        <v>6</v>
      </c>
    </row>
    <row r="1197" spans="1:14">
      <c r="A1197" s="3">
        <v>98298251</v>
      </c>
      <c r="B1197" s="3" t="s">
        <v>8</v>
      </c>
      <c r="C1197" s="3" t="s">
        <v>16</v>
      </c>
      <c r="D1197" s="3">
        <v>1.3320321438372701E+17</v>
      </c>
      <c r="E1197" s="4">
        <v>44965.720347222225</v>
      </c>
      <c r="F1197" s="3" t="s">
        <v>10</v>
      </c>
      <c r="G1197" s="3">
        <v>1</v>
      </c>
      <c r="H1197" s="3" t="s">
        <v>15</v>
      </c>
      <c r="I1197" s="4">
        <v>44965.720347222225</v>
      </c>
      <c r="J1197" s="3" t="str">
        <f t="shared" si="113"/>
        <v>运行</v>
      </c>
      <c r="K1197" s="3" t="str">
        <f t="shared" si="112"/>
        <v/>
      </c>
      <c r="L1197" t="str">
        <f t="shared" si="109"/>
        <v>结束</v>
      </c>
      <c r="M1197" s="5">
        <f t="shared" si="110"/>
        <v>0</v>
      </c>
      <c r="N1197" s="3">
        <f t="shared" si="111"/>
        <v>6</v>
      </c>
    </row>
    <row r="1198" spans="1:14">
      <c r="A1198" s="3">
        <v>98298658</v>
      </c>
      <c r="B1198" s="3" t="s">
        <v>8</v>
      </c>
      <c r="C1198" s="3" t="s">
        <v>9</v>
      </c>
      <c r="D1198" s="3">
        <v>1.3320321578387E+17</v>
      </c>
      <c r="E1198" s="4">
        <v>44965.721967592595</v>
      </c>
      <c r="F1198" s="3" t="s">
        <v>10</v>
      </c>
      <c r="G1198" s="3">
        <v>1</v>
      </c>
      <c r="H1198" s="3" t="s">
        <v>15</v>
      </c>
      <c r="I1198" s="4">
        <v>44965.721967592595</v>
      </c>
      <c r="J1198" s="3" t="str">
        <f t="shared" si="113"/>
        <v>运行</v>
      </c>
      <c r="K1198" s="3" t="str">
        <f t="shared" si="112"/>
        <v/>
      </c>
      <c r="L1198" t="str">
        <f t="shared" si="109"/>
        <v>结束</v>
      </c>
      <c r="M1198" s="5">
        <f t="shared" si="110"/>
        <v>0</v>
      </c>
      <c r="N1198" s="3">
        <f t="shared" si="111"/>
        <v>6</v>
      </c>
    </row>
    <row r="1199" spans="1:14">
      <c r="A1199" s="3">
        <v>98298767</v>
      </c>
      <c r="B1199" s="3" t="s">
        <v>8</v>
      </c>
      <c r="C1199" s="3" t="s">
        <v>9</v>
      </c>
      <c r="D1199" s="3">
        <v>1.33203216215876E+17</v>
      </c>
      <c r="E1199" s="4">
        <v>44965.72246527778</v>
      </c>
      <c r="F1199" s="3" t="s">
        <v>10</v>
      </c>
      <c r="G1199" s="3">
        <v>50010922020</v>
      </c>
      <c r="H1199" s="3" t="s">
        <v>28</v>
      </c>
      <c r="I1199" s="4">
        <v>44965.72246527778</v>
      </c>
      <c r="J1199" s="3" t="str">
        <f t="shared" si="113"/>
        <v>报警</v>
      </c>
      <c r="K1199" s="3" t="str">
        <f t="shared" si="112"/>
        <v>开始</v>
      </c>
      <c r="L1199" t="str">
        <f t="shared" si="109"/>
        <v/>
      </c>
      <c r="M1199" s="5">
        <f t="shared" si="110"/>
        <v>0.16666666371747851</v>
      </c>
      <c r="N1199" s="3">
        <f t="shared" si="111"/>
        <v>6</v>
      </c>
    </row>
    <row r="1200" spans="1:14">
      <c r="A1200" s="3">
        <v>98298793</v>
      </c>
      <c r="B1200" s="3" t="s">
        <v>8</v>
      </c>
      <c r="C1200" s="3" t="s">
        <v>9</v>
      </c>
      <c r="D1200" s="3">
        <v>1.3320321631046301E+17</v>
      </c>
      <c r="E1200" s="4">
        <v>44965.722581018519</v>
      </c>
      <c r="F1200" s="3" t="s">
        <v>10</v>
      </c>
      <c r="G1200" s="3">
        <v>1</v>
      </c>
      <c r="H1200" s="3" t="s">
        <v>15</v>
      </c>
      <c r="I1200" s="4">
        <v>44965.722581018519</v>
      </c>
      <c r="J1200" s="3" t="str">
        <f t="shared" si="113"/>
        <v>运行</v>
      </c>
      <c r="K1200" s="3" t="str">
        <f t="shared" si="112"/>
        <v/>
      </c>
      <c r="L1200" t="str">
        <f t="shared" ref="L1200:L1263" si="114">IF(J1200="运行","结束","")</f>
        <v>结束</v>
      </c>
      <c r="M1200" s="5">
        <f t="shared" ref="M1200:M1263" si="115">IF(K1200="开始",((IF(L1201="结束",INDEX(I1201,,),0)-IF(K1200="开始",INDEX(I1200,,),0)))*24*60,0)</f>
        <v>0</v>
      </c>
      <c r="N1200" s="3">
        <f t="shared" ref="N1200:N1263" si="116">WEEKNUM(I1200)</f>
        <v>6</v>
      </c>
    </row>
    <row r="1201" spans="1:14">
      <c r="A1201" s="3">
        <v>98298871</v>
      </c>
      <c r="B1201" s="3" t="s">
        <v>8</v>
      </c>
      <c r="C1201" s="3" t="s">
        <v>16</v>
      </c>
      <c r="D1201" s="3">
        <v>1.3320321664265299E+17</v>
      </c>
      <c r="E1201" s="4">
        <v>44965.722962962966</v>
      </c>
      <c r="F1201" s="3" t="s">
        <v>10</v>
      </c>
      <c r="G1201" s="3">
        <v>50010922020</v>
      </c>
      <c r="H1201" s="3" t="s">
        <v>28</v>
      </c>
      <c r="I1201" s="4">
        <v>44965.722962962966</v>
      </c>
      <c r="J1201" s="3" t="str">
        <f t="shared" si="113"/>
        <v>报警</v>
      </c>
      <c r="K1201" s="3" t="str">
        <f t="shared" si="112"/>
        <v>开始</v>
      </c>
      <c r="L1201" t="str">
        <f t="shared" si="114"/>
        <v/>
      </c>
      <c r="M1201" s="5">
        <f t="shared" si="115"/>
        <v>0.23333332501351833</v>
      </c>
      <c r="N1201" s="3">
        <f t="shared" si="116"/>
        <v>6</v>
      </c>
    </row>
    <row r="1202" spans="1:14">
      <c r="A1202" s="3">
        <v>98298900</v>
      </c>
      <c r="B1202" s="3" t="s">
        <v>8</v>
      </c>
      <c r="C1202" s="3" t="s">
        <v>16</v>
      </c>
      <c r="D1202" s="3">
        <v>1.3320321678265901E+17</v>
      </c>
      <c r="E1202" s="4">
        <v>44965.723124999997</v>
      </c>
      <c r="F1202" s="3" t="s">
        <v>10</v>
      </c>
      <c r="G1202" s="3">
        <v>1</v>
      </c>
      <c r="H1202" s="3" t="s">
        <v>15</v>
      </c>
      <c r="I1202" s="4">
        <v>44965.723124999997</v>
      </c>
      <c r="J1202" s="3" t="str">
        <f t="shared" si="113"/>
        <v>运行</v>
      </c>
      <c r="K1202" s="3" t="str">
        <f t="shared" si="112"/>
        <v/>
      </c>
      <c r="L1202" t="str">
        <f t="shared" si="114"/>
        <v>结束</v>
      </c>
      <c r="M1202" s="5">
        <f t="shared" si="115"/>
        <v>0</v>
      </c>
      <c r="N1202" s="3">
        <f t="shared" si="116"/>
        <v>6</v>
      </c>
    </row>
    <row r="1203" spans="1:14">
      <c r="A1203" s="3">
        <v>98299047</v>
      </c>
      <c r="B1203" s="3" t="s">
        <v>8</v>
      </c>
      <c r="C1203" s="3" t="s">
        <v>9</v>
      </c>
      <c r="D1203" s="3">
        <v>1.33203217332254E+17</v>
      </c>
      <c r="E1203" s="4">
        <v>44965.723761574074</v>
      </c>
      <c r="F1203" s="3" t="s">
        <v>10</v>
      </c>
      <c r="G1203" s="3">
        <v>80010922003</v>
      </c>
      <c r="H1203" s="3" t="s">
        <v>21</v>
      </c>
      <c r="I1203" s="4">
        <v>44965.723761574074</v>
      </c>
      <c r="J1203" s="3" t="str">
        <f t="shared" ref="J1203:J1233" si="117">RIGHT(H1203,2)</f>
        <v>报警</v>
      </c>
      <c r="K1203" s="3" t="str">
        <f t="shared" si="112"/>
        <v>开始</v>
      </c>
      <c r="L1203" t="str">
        <f t="shared" si="114"/>
        <v/>
      </c>
      <c r="M1203" s="5">
        <f t="shared" si="115"/>
        <v>1.7500000004656613</v>
      </c>
      <c r="N1203" s="3">
        <f t="shared" si="116"/>
        <v>6</v>
      </c>
    </row>
    <row r="1204" spans="1:14">
      <c r="A1204" s="3">
        <v>98299325</v>
      </c>
      <c r="B1204" s="3" t="s">
        <v>8</v>
      </c>
      <c r="C1204" s="3" t="s">
        <v>9</v>
      </c>
      <c r="D1204" s="3">
        <v>1.33203218380464E+17</v>
      </c>
      <c r="E1204" s="4">
        <v>44965.724976851852</v>
      </c>
      <c r="F1204" s="3" t="s">
        <v>10</v>
      </c>
      <c r="G1204" s="3">
        <v>1</v>
      </c>
      <c r="H1204" s="3" t="s">
        <v>15</v>
      </c>
      <c r="I1204" s="4">
        <v>44965.724976851852</v>
      </c>
      <c r="J1204" s="3" t="str">
        <f t="shared" si="117"/>
        <v>运行</v>
      </c>
      <c r="K1204" s="3" t="str">
        <f t="shared" si="112"/>
        <v/>
      </c>
      <c r="L1204" t="str">
        <f t="shared" si="114"/>
        <v>结束</v>
      </c>
      <c r="M1204" s="5">
        <f t="shared" si="115"/>
        <v>0</v>
      </c>
      <c r="N1204" s="3">
        <f t="shared" si="116"/>
        <v>6</v>
      </c>
    </row>
    <row r="1205" spans="1:14">
      <c r="A1205" s="3">
        <v>98299486</v>
      </c>
      <c r="B1205" s="3" t="s">
        <v>8</v>
      </c>
      <c r="C1205" s="3" t="s">
        <v>9</v>
      </c>
      <c r="D1205" s="3">
        <v>1.3320321888695101E+17</v>
      </c>
      <c r="E1205" s="4">
        <v>44965.725555555553</v>
      </c>
      <c r="F1205" s="3" t="s">
        <v>10</v>
      </c>
      <c r="G1205" s="3">
        <v>60070922002</v>
      </c>
      <c r="H1205" s="3" t="s">
        <v>11</v>
      </c>
      <c r="I1205" s="4">
        <v>44965.725555555553</v>
      </c>
      <c r="J1205" s="3" t="str">
        <f t="shared" si="117"/>
        <v>报警</v>
      </c>
      <c r="K1205" s="3" t="str">
        <f t="shared" si="112"/>
        <v>开始</v>
      </c>
      <c r="L1205" t="str">
        <f t="shared" si="114"/>
        <v/>
      </c>
      <c r="M1205" s="5">
        <f t="shared" si="115"/>
        <v>0.1333333330694586</v>
      </c>
      <c r="N1205" s="3">
        <f t="shared" si="116"/>
        <v>6</v>
      </c>
    </row>
    <row r="1206" spans="1:14">
      <c r="A1206" s="3">
        <v>98299505</v>
      </c>
      <c r="B1206" s="3" t="s">
        <v>8</v>
      </c>
      <c r="C1206" s="3" t="s">
        <v>9</v>
      </c>
      <c r="D1206" s="3">
        <v>1.3320321896869299E+17</v>
      </c>
      <c r="E1206" s="4">
        <v>44965.725648148145</v>
      </c>
      <c r="F1206" s="3" t="s">
        <v>10</v>
      </c>
      <c r="G1206" s="3">
        <v>1</v>
      </c>
      <c r="H1206" s="3" t="s">
        <v>15</v>
      </c>
      <c r="I1206" s="4">
        <v>44965.725648148145</v>
      </c>
      <c r="J1206" s="3" t="str">
        <f t="shared" si="117"/>
        <v>运行</v>
      </c>
      <c r="K1206" s="3" t="str">
        <f t="shared" si="112"/>
        <v/>
      </c>
      <c r="L1206" t="str">
        <f t="shared" si="114"/>
        <v>结束</v>
      </c>
      <c r="M1206" s="5">
        <f t="shared" si="115"/>
        <v>0</v>
      </c>
      <c r="N1206" s="3">
        <f t="shared" si="116"/>
        <v>6</v>
      </c>
    </row>
    <row r="1207" spans="1:14">
      <c r="A1207" s="3">
        <v>98299542</v>
      </c>
      <c r="B1207" s="3" t="s">
        <v>8</v>
      </c>
      <c r="C1207" s="3" t="s">
        <v>9</v>
      </c>
      <c r="D1207" s="3">
        <v>1.3320321907632499E+17</v>
      </c>
      <c r="E1207" s="4">
        <v>44965.725775462961</v>
      </c>
      <c r="F1207" s="3" t="s">
        <v>10</v>
      </c>
      <c r="G1207" s="3">
        <v>60070922002</v>
      </c>
      <c r="H1207" s="3" t="s">
        <v>11</v>
      </c>
      <c r="I1207" s="4">
        <v>44965.725775462961</v>
      </c>
      <c r="J1207" s="3" t="str">
        <f t="shared" si="117"/>
        <v>报警</v>
      </c>
      <c r="K1207" s="3" t="str">
        <f t="shared" si="112"/>
        <v>开始</v>
      </c>
      <c r="L1207" t="str">
        <f t="shared" si="114"/>
        <v/>
      </c>
      <c r="M1207" s="5">
        <f t="shared" si="115"/>
        <v>0.11666667298413813</v>
      </c>
      <c r="N1207" s="3">
        <f t="shared" si="116"/>
        <v>6</v>
      </c>
    </row>
    <row r="1208" spans="1:14">
      <c r="A1208" s="3">
        <v>98299569</v>
      </c>
      <c r="B1208" s="3" t="s">
        <v>8</v>
      </c>
      <c r="C1208" s="3" t="s">
        <v>9</v>
      </c>
      <c r="D1208" s="3">
        <v>1.3320321914327699E+17</v>
      </c>
      <c r="E1208" s="4">
        <v>44965.725856481484</v>
      </c>
      <c r="F1208" s="3" t="s">
        <v>10</v>
      </c>
      <c r="G1208" s="3">
        <v>1</v>
      </c>
      <c r="H1208" s="3" t="s">
        <v>15</v>
      </c>
      <c r="I1208" s="4">
        <v>44965.725856481484</v>
      </c>
      <c r="J1208" s="3" t="str">
        <f t="shared" si="117"/>
        <v>运行</v>
      </c>
      <c r="K1208" s="3" t="str">
        <f t="shared" si="112"/>
        <v/>
      </c>
      <c r="L1208" t="str">
        <f t="shared" si="114"/>
        <v>结束</v>
      </c>
      <c r="M1208" s="5">
        <f t="shared" si="115"/>
        <v>0</v>
      </c>
      <c r="N1208" s="3">
        <f t="shared" si="116"/>
        <v>6</v>
      </c>
    </row>
    <row r="1209" spans="1:14">
      <c r="A1209" s="3">
        <v>98299724</v>
      </c>
      <c r="B1209" s="3" t="s">
        <v>8</v>
      </c>
      <c r="C1209" s="3" t="s">
        <v>9</v>
      </c>
      <c r="D1209" s="3">
        <v>1.3320321960226099E+17</v>
      </c>
      <c r="E1209" s="4">
        <v>44965.726388888892</v>
      </c>
      <c r="F1209" s="3" t="s">
        <v>10</v>
      </c>
      <c r="G1209" s="3">
        <v>60070922002</v>
      </c>
      <c r="H1209" s="3" t="s">
        <v>11</v>
      </c>
      <c r="I1209" s="4">
        <v>44965.726388888892</v>
      </c>
      <c r="J1209" s="3" t="str">
        <f t="shared" si="117"/>
        <v>报警</v>
      </c>
      <c r="K1209" s="3" t="str">
        <f t="shared" si="112"/>
        <v>开始</v>
      </c>
      <c r="L1209" t="str">
        <f t="shared" si="114"/>
        <v/>
      </c>
      <c r="M1209" s="5">
        <f t="shared" si="115"/>
        <v>0.14999999315477908</v>
      </c>
      <c r="N1209" s="3">
        <f t="shared" si="116"/>
        <v>6</v>
      </c>
    </row>
    <row r="1210" spans="1:14">
      <c r="A1210" s="3">
        <v>98299743</v>
      </c>
      <c r="B1210" s="3" t="s">
        <v>8</v>
      </c>
      <c r="C1210" s="3" t="s">
        <v>9</v>
      </c>
      <c r="D1210" s="3">
        <v>1.33203219695192E+17</v>
      </c>
      <c r="E1210" s="4">
        <v>44965.726493055554</v>
      </c>
      <c r="F1210" s="3" t="s">
        <v>10</v>
      </c>
      <c r="G1210" s="3">
        <v>1</v>
      </c>
      <c r="H1210" s="3" t="s">
        <v>15</v>
      </c>
      <c r="I1210" s="4">
        <v>44965.726493055554</v>
      </c>
      <c r="J1210" s="3" t="str">
        <f t="shared" si="117"/>
        <v>运行</v>
      </c>
      <c r="K1210" s="3" t="str">
        <f t="shared" si="112"/>
        <v/>
      </c>
      <c r="L1210" t="str">
        <f t="shared" si="114"/>
        <v>结束</v>
      </c>
      <c r="M1210" s="5">
        <f t="shared" si="115"/>
        <v>0</v>
      </c>
      <c r="N1210" s="3">
        <f t="shared" si="116"/>
        <v>6</v>
      </c>
    </row>
    <row r="1211" spans="1:14">
      <c r="A1211" s="3">
        <v>98299772</v>
      </c>
      <c r="B1211" s="3" t="s">
        <v>8</v>
      </c>
      <c r="C1211" s="3" t="s">
        <v>9</v>
      </c>
      <c r="D1211" s="3">
        <v>1.3320321977833E+17</v>
      </c>
      <c r="E1211" s="4">
        <v>44965.726585648146</v>
      </c>
      <c r="F1211" s="3" t="s">
        <v>10</v>
      </c>
      <c r="G1211" s="3">
        <v>3</v>
      </c>
      <c r="H1211" s="3" t="s">
        <v>14</v>
      </c>
      <c r="I1211" s="4">
        <v>44965.726585648146</v>
      </c>
      <c r="J1211" s="3" t="str">
        <f t="shared" si="117"/>
        <v>改！</v>
      </c>
      <c r="K1211" s="3" t="str">
        <f t="shared" si="112"/>
        <v>开始</v>
      </c>
      <c r="L1211" t="str">
        <f t="shared" si="114"/>
        <v/>
      </c>
      <c r="M1211" s="5">
        <f t="shared" si="115"/>
        <v>2.3000000033061951</v>
      </c>
      <c r="N1211" s="3">
        <f t="shared" si="116"/>
        <v>6</v>
      </c>
    </row>
    <row r="1212" spans="1:14">
      <c r="A1212" s="3">
        <v>98300140</v>
      </c>
      <c r="B1212" s="3" t="s">
        <v>8</v>
      </c>
      <c r="C1212" s="3" t="s">
        <v>9</v>
      </c>
      <c r="D1212" s="3">
        <v>1.3320322115897299E+17</v>
      </c>
      <c r="E1212" s="4">
        <v>44965.728182870371</v>
      </c>
      <c r="F1212" s="3" t="s">
        <v>10</v>
      </c>
      <c r="G1212" s="3">
        <v>1</v>
      </c>
      <c r="H1212" s="3" t="s">
        <v>15</v>
      </c>
      <c r="I1212" s="4">
        <v>44965.728182870371</v>
      </c>
      <c r="J1212" s="3" t="str">
        <f t="shared" si="117"/>
        <v>运行</v>
      </c>
      <c r="K1212" s="3" t="str">
        <f t="shared" si="112"/>
        <v/>
      </c>
      <c r="L1212" t="str">
        <f t="shared" si="114"/>
        <v>结束</v>
      </c>
      <c r="M1212" s="5">
        <f t="shared" si="115"/>
        <v>0</v>
      </c>
      <c r="N1212" s="3">
        <f t="shared" si="116"/>
        <v>6</v>
      </c>
    </row>
    <row r="1213" spans="1:14">
      <c r="A1213" s="3">
        <v>98301248</v>
      </c>
      <c r="B1213" s="3" t="s">
        <v>8</v>
      </c>
      <c r="C1213" s="3" t="s">
        <v>16</v>
      </c>
      <c r="D1213" s="3">
        <v>1.33203224940176E+17</v>
      </c>
      <c r="E1213" s="4">
        <v>44965.732569444444</v>
      </c>
      <c r="F1213" s="3" t="s">
        <v>10</v>
      </c>
      <c r="G1213" s="3">
        <v>80010922002</v>
      </c>
      <c r="H1213" s="3" t="s">
        <v>23</v>
      </c>
      <c r="I1213" s="4">
        <v>44965.732569444444</v>
      </c>
      <c r="J1213" s="3" t="str">
        <f t="shared" si="117"/>
        <v>报警</v>
      </c>
      <c r="K1213" s="3" t="str">
        <f t="shared" ref="K1213:K1276" si="118">IF(AND(J1212="运行",J1213&lt;&gt;"运行"),"开始","")</f>
        <v>开始</v>
      </c>
      <c r="L1213" t="str">
        <f t="shared" si="114"/>
        <v/>
      </c>
      <c r="M1213" s="5">
        <f t="shared" si="115"/>
        <v>1.7833333311136812</v>
      </c>
      <c r="N1213" s="3">
        <f t="shared" si="116"/>
        <v>6</v>
      </c>
    </row>
    <row r="1214" spans="1:14">
      <c r="A1214" s="3">
        <v>98301558</v>
      </c>
      <c r="B1214" s="3" t="s">
        <v>8</v>
      </c>
      <c r="C1214" s="3" t="s">
        <v>16</v>
      </c>
      <c r="D1214" s="3">
        <v>1.3320322601170301E+17</v>
      </c>
      <c r="E1214" s="4">
        <v>44965.733807870369</v>
      </c>
      <c r="F1214" s="3" t="s">
        <v>10</v>
      </c>
      <c r="G1214" s="3">
        <v>1</v>
      </c>
      <c r="H1214" s="3" t="s">
        <v>15</v>
      </c>
      <c r="I1214" s="4">
        <v>44965.733807870369</v>
      </c>
      <c r="J1214" s="3" t="str">
        <f t="shared" si="117"/>
        <v>运行</v>
      </c>
      <c r="K1214" s="3" t="str">
        <f t="shared" si="118"/>
        <v/>
      </c>
      <c r="L1214" t="str">
        <f t="shared" si="114"/>
        <v>结束</v>
      </c>
      <c r="M1214" s="5">
        <f t="shared" si="115"/>
        <v>0</v>
      </c>
      <c r="N1214" s="3">
        <f t="shared" si="116"/>
        <v>6</v>
      </c>
    </row>
    <row r="1215" spans="1:14">
      <c r="A1215" s="3">
        <v>98301783</v>
      </c>
      <c r="B1215" s="3" t="s">
        <v>8</v>
      </c>
      <c r="C1215" s="3" t="s">
        <v>9</v>
      </c>
      <c r="D1215" s="3">
        <v>1.33203226911886E+17</v>
      </c>
      <c r="E1215" s="4">
        <v>44965.734849537039</v>
      </c>
      <c r="F1215" s="3" t="s">
        <v>10</v>
      </c>
      <c r="G1215" s="3">
        <v>80010922003</v>
      </c>
      <c r="H1215" s="3" t="s">
        <v>21</v>
      </c>
      <c r="I1215" s="4">
        <v>44965.734849537039</v>
      </c>
      <c r="J1215" s="3" t="str">
        <f t="shared" si="117"/>
        <v>报警</v>
      </c>
      <c r="K1215" s="3" t="str">
        <f t="shared" si="118"/>
        <v>开始</v>
      </c>
      <c r="L1215" t="str">
        <f t="shared" si="114"/>
        <v/>
      </c>
      <c r="M1215" s="5">
        <f t="shared" si="115"/>
        <v>0.39999999920837581</v>
      </c>
      <c r="N1215" s="3">
        <f t="shared" si="116"/>
        <v>6</v>
      </c>
    </row>
    <row r="1216" spans="1:14">
      <c r="A1216" s="3">
        <v>98301842</v>
      </c>
      <c r="B1216" s="3" t="s">
        <v>8</v>
      </c>
      <c r="C1216" s="3" t="s">
        <v>9</v>
      </c>
      <c r="D1216" s="3">
        <v>1.33203227159106E+17</v>
      </c>
      <c r="E1216" s="4">
        <v>44965.735127314816</v>
      </c>
      <c r="F1216" s="3" t="s">
        <v>10</v>
      </c>
      <c r="G1216" s="3">
        <v>1</v>
      </c>
      <c r="H1216" s="3" t="s">
        <v>15</v>
      </c>
      <c r="I1216" s="4">
        <v>44965.735127314816</v>
      </c>
      <c r="J1216" s="3" t="str">
        <f t="shared" si="117"/>
        <v>运行</v>
      </c>
      <c r="K1216" s="3" t="str">
        <f t="shared" si="118"/>
        <v/>
      </c>
      <c r="L1216" t="str">
        <f t="shared" si="114"/>
        <v>结束</v>
      </c>
      <c r="M1216" s="5">
        <f t="shared" si="115"/>
        <v>0</v>
      </c>
      <c r="N1216" s="3">
        <f t="shared" si="116"/>
        <v>6</v>
      </c>
    </row>
    <row r="1217" spans="1:14">
      <c r="A1217" s="3">
        <v>98302032</v>
      </c>
      <c r="B1217" s="3" t="s">
        <v>8</v>
      </c>
      <c r="C1217" s="3" t="s">
        <v>9</v>
      </c>
      <c r="D1217" s="3">
        <v>1.3320322792131E+17</v>
      </c>
      <c r="E1217" s="4">
        <v>44965.736018518517</v>
      </c>
      <c r="F1217" s="3" t="s">
        <v>10</v>
      </c>
      <c r="G1217" s="3">
        <v>60070922002</v>
      </c>
      <c r="H1217" s="3" t="s">
        <v>11</v>
      </c>
      <c r="I1217" s="4">
        <v>44965.736018518517</v>
      </c>
      <c r="J1217" s="3" t="str">
        <f t="shared" si="117"/>
        <v>报警</v>
      </c>
      <c r="K1217" s="3" t="str">
        <f t="shared" si="118"/>
        <v>开始</v>
      </c>
      <c r="L1217" t="str">
        <f t="shared" si="114"/>
        <v/>
      </c>
      <c r="M1217" s="5">
        <f t="shared" si="115"/>
        <v>0.10000000242143869</v>
      </c>
      <c r="N1217" s="3">
        <f t="shared" si="116"/>
        <v>6</v>
      </c>
    </row>
    <row r="1218" spans="1:14">
      <c r="A1218" s="3">
        <v>98302049</v>
      </c>
      <c r="B1218" s="3" t="s">
        <v>8</v>
      </c>
      <c r="C1218" s="3" t="s">
        <v>9</v>
      </c>
      <c r="D1218" s="3">
        <v>1.3320322798303501E+17</v>
      </c>
      <c r="E1218" s="4">
        <v>44965.736087962963</v>
      </c>
      <c r="F1218" s="3" t="s">
        <v>10</v>
      </c>
      <c r="G1218" s="3">
        <v>1</v>
      </c>
      <c r="H1218" s="3" t="s">
        <v>15</v>
      </c>
      <c r="I1218" s="4">
        <v>44965.736087962963</v>
      </c>
      <c r="J1218" s="3" t="str">
        <f t="shared" si="117"/>
        <v>运行</v>
      </c>
      <c r="K1218" s="3" t="str">
        <f t="shared" si="118"/>
        <v/>
      </c>
      <c r="L1218" t="str">
        <f t="shared" si="114"/>
        <v>结束</v>
      </c>
      <c r="M1218" s="5">
        <f t="shared" si="115"/>
        <v>0</v>
      </c>
      <c r="N1218" s="3">
        <f t="shared" si="116"/>
        <v>6</v>
      </c>
    </row>
    <row r="1219" spans="1:14">
      <c r="A1219" s="3">
        <v>98302077</v>
      </c>
      <c r="B1219" s="3" t="s">
        <v>8</v>
      </c>
      <c r="C1219" s="3" t="s">
        <v>9</v>
      </c>
      <c r="D1219" s="3">
        <v>1.33203228092014E+17</v>
      </c>
      <c r="E1219" s="4">
        <v>44965.736215277779</v>
      </c>
      <c r="F1219" s="3" t="s">
        <v>10</v>
      </c>
      <c r="G1219" s="3">
        <v>60070922002</v>
      </c>
      <c r="H1219" s="3" t="s">
        <v>11</v>
      </c>
      <c r="I1219" s="4">
        <v>44965.736215277779</v>
      </c>
      <c r="J1219" s="3" t="str">
        <f t="shared" si="117"/>
        <v>报警</v>
      </c>
      <c r="K1219" s="3" t="str">
        <f t="shared" si="118"/>
        <v>开始</v>
      </c>
      <c r="L1219" t="str">
        <f t="shared" si="114"/>
        <v/>
      </c>
      <c r="M1219" s="5">
        <f t="shared" si="115"/>
        <v>0.16666666371747851</v>
      </c>
      <c r="N1219" s="3">
        <f t="shared" si="116"/>
        <v>6</v>
      </c>
    </row>
    <row r="1220" spans="1:14">
      <c r="A1220" s="3">
        <v>98302102</v>
      </c>
      <c r="B1220" s="3" t="s">
        <v>8</v>
      </c>
      <c r="C1220" s="3" t="s">
        <v>9</v>
      </c>
      <c r="D1220" s="3">
        <v>1.33203228196694E+17</v>
      </c>
      <c r="E1220" s="4">
        <v>44965.736331018517</v>
      </c>
      <c r="F1220" s="3" t="s">
        <v>10</v>
      </c>
      <c r="G1220" s="3">
        <v>1</v>
      </c>
      <c r="H1220" s="3" t="s">
        <v>15</v>
      </c>
      <c r="I1220" s="4">
        <v>44965.736331018517</v>
      </c>
      <c r="J1220" s="3" t="str">
        <f t="shared" si="117"/>
        <v>运行</v>
      </c>
      <c r="K1220" s="3" t="str">
        <f t="shared" si="118"/>
        <v/>
      </c>
      <c r="L1220" t="str">
        <f t="shared" si="114"/>
        <v>结束</v>
      </c>
      <c r="M1220" s="5">
        <f t="shared" si="115"/>
        <v>0</v>
      </c>
      <c r="N1220" s="3">
        <f t="shared" si="116"/>
        <v>6</v>
      </c>
    </row>
    <row r="1221" spans="1:14">
      <c r="A1221" s="3">
        <v>98302114</v>
      </c>
      <c r="B1221" s="3" t="s">
        <v>8</v>
      </c>
      <c r="C1221" s="3" t="s">
        <v>9</v>
      </c>
      <c r="D1221" s="3">
        <v>1.33203228270726E+17</v>
      </c>
      <c r="E1221" s="4">
        <v>44965.73642361111</v>
      </c>
      <c r="F1221" s="3" t="s">
        <v>10</v>
      </c>
      <c r="G1221" s="3">
        <v>3</v>
      </c>
      <c r="H1221" s="3" t="s">
        <v>14</v>
      </c>
      <c r="I1221" s="4">
        <v>44965.73642361111</v>
      </c>
      <c r="J1221" s="3" t="str">
        <f t="shared" si="117"/>
        <v>改！</v>
      </c>
      <c r="K1221" s="3" t="str">
        <f t="shared" si="118"/>
        <v>开始</v>
      </c>
      <c r="L1221" t="str">
        <f t="shared" si="114"/>
        <v/>
      </c>
      <c r="M1221" s="5">
        <f t="shared" si="115"/>
        <v>0.39999999920837581</v>
      </c>
      <c r="N1221" s="3">
        <f t="shared" si="116"/>
        <v>6</v>
      </c>
    </row>
    <row r="1222" spans="1:14">
      <c r="A1222" s="3">
        <v>98302199</v>
      </c>
      <c r="B1222" s="3" t="s">
        <v>8</v>
      </c>
      <c r="C1222" s="3" t="s">
        <v>9</v>
      </c>
      <c r="D1222" s="3">
        <v>1.3320322851135299E+17</v>
      </c>
      <c r="E1222" s="4">
        <v>44965.736701388887</v>
      </c>
      <c r="F1222" s="3" t="s">
        <v>10</v>
      </c>
      <c r="G1222" s="3">
        <v>1</v>
      </c>
      <c r="H1222" s="3" t="s">
        <v>15</v>
      </c>
      <c r="I1222" s="4">
        <v>44965.736701388887</v>
      </c>
      <c r="J1222" s="3" t="str">
        <f t="shared" si="117"/>
        <v>运行</v>
      </c>
      <c r="K1222" s="3" t="str">
        <f t="shared" si="118"/>
        <v/>
      </c>
      <c r="L1222" t="str">
        <f t="shared" si="114"/>
        <v>结束</v>
      </c>
      <c r="M1222" s="5">
        <f t="shared" si="115"/>
        <v>0</v>
      </c>
      <c r="N1222" s="3">
        <f t="shared" si="116"/>
        <v>6</v>
      </c>
    </row>
    <row r="1223" spans="1:14">
      <c r="A1223" s="3">
        <v>98302906</v>
      </c>
      <c r="B1223" s="3" t="s">
        <v>8</v>
      </c>
      <c r="C1223" s="3" t="s">
        <v>9</v>
      </c>
      <c r="D1223" s="3">
        <v>1.33203231400486E+17</v>
      </c>
      <c r="E1223" s="4">
        <v>44965.740046296298</v>
      </c>
      <c r="F1223" s="3" t="s">
        <v>10</v>
      </c>
      <c r="G1223" s="3">
        <v>80010922003</v>
      </c>
      <c r="H1223" s="3" t="s">
        <v>21</v>
      </c>
      <c r="I1223" s="4">
        <v>44965.740046296298</v>
      </c>
      <c r="J1223" s="3" t="str">
        <f t="shared" si="117"/>
        <v>报警</v>
      </c>
      <c r="K1223" s="3" t="str">
        <f t="shared" si="118"/>
        <v>开始</v>
      </c>
      <c r="L1223" t="str">
        <f t="shared" si="114"/>
        <v/>
      </c>
      <c r="M1223" s="5">
        <f t="shared" si="115"/>
        <v>0.21666666492819786</v>
      </c>
      <c r="N1223" s="3">
        <f t="shared" si="116"/>
        <v>6</v>
      </c>
    </row>
    <row r="1224" spans="1:14">
      <c r="A1224" s="3">
        <v>98302928</v>
      </c>
      <c r="B1224" s="3" t="s">
        <v>8</v>
      </c>
      <c r="C1224" s="3" t="s">
        <v>9</v>
      </c>
      <c r="D1224" s="3">
        <v>1.33203231535326E+17</v>
      </c>
      <c r="E1224" s="4">
        <v>44965.74019675926</v>
      </c>
      <c r="F1224" s="3" t="s">
        <v>10</v>
      </c>
      <c r="G1224" s="3">
        <v>1</v>
      </c>
      <c r="H1224" s="3" t="s">
        <v>15</v>
      </c>
      <c r="I1224" s="4">
        <v>44965.74019675926</v>
      </c>
      <c r="J1224" s="3" t="str">
        <f t="shared" si="117"/>
        <v>运行</v>
      </c>
      <c r="K1224" s="3" t="str">
        <f t="shared" si="118"/>
        <v/>
      </c>
      <c r="L1224" t="str">
        <f t="shared" si="114"/>
        <v>结束</v>
      </c>
      <c r="M1224" s="5">
        <f t="shared" si="115"/>
        <v>0</v>
      </c>
      <c r="N1224" s="3">
        <f t="shared" si="116"/>
        <v>6</v>
      </c>
    </row>
    <row r="1225" spans="1:14">
      <c r="A1225" s="3">
        <v>98303020</v>
      </c>
      <c r="B1225" s="3" t="s">
        <v>8</v>
      </c>
      <c r="C1225" s="3" t="s">
        <v>16</v>
      </c>
      <c r="D1225" s="3">
        <v>1.3320323184877699E+17</v>
      </c>
      <c r="E1225" s="4">
        <v>44965.740555555552</v>
      </c>
      <c r="F1225" s="3" t="s">
        <v>10</v>
      </c>
      <c r="G1225" s="3">
        <v>60070922002</v>
      </c>
      <c r="H1225" s="3" t="s">
        <v>11</v>
      </c>
      <c r="I1225" s="4">
        <v>44965.740555555552</v>
      </c>
      <c r="J1225" s="3" t="str">
        <f t="shared" si="117"/>
        <v>报警</v>
      </c>
      <c r="K1225" s="3" t="str">
        <f t="shared" si="118"/>
        <v>开始</v>
      </c>
      <c r="L1225" t="str">
        <f t="shared" si="114"/>
        <v/>
      </c>
      <c r="M1225" s="5">
        <f t="shared" si="115"/>
        <v>4.033333333209157</v>
      </c>
      <c r="N1225" s="3">
        <f t="shared" si="116"/>
        <v>6</v>
      </c>
    </row>
    <row r="1226" spans="1:14">
      <c r="A1226" s="3">
        <v>98303557</v>
      </c>
      <c r="B1226" s="3" t="s">
        <v>8</v>
      </c>
      <c r="C1226" s="3" t="s">
        <v>9</v>
      </c>
      <c r="D1226" s="3">
        <v>1.3320323426833501E+17</v>
      </c>
      <c r="E1226" s="4">
        <v>44965.743356481478</v>
      </c>
      <c r="F1226" s="3" t="s">
        <v>10</v>
      </c>
      <c r="G1226" s="3">
        <v>1</v>
      </c>
      <c r="H1226" s="3" t="s">
        <v>15</v>
      </c>
      <c r="I1226" s="4">
        <v>44965.743356481478</v>
      </c>
      <c r="J1226" s="3" t="str">
        <f t="shared" si="117"/>
        <v>运行</v>
      </c>
      <c r="K1226" s="3" t="str">
        <f t="shared" si="118"/>
        <v/>
      </c>
      <c r="L1226" t="str">
        <f t="shared" si="114"/>
        <v>结束</v>
      </c>
      <c r="M1226" s="5">
        <f t="shared" si="115"/>
        <v>0</v>
      </c>
      <c r="N1226" s="3">
        <f t="shared" si="116"/>
        <v>6</v>
      </c>
    </row>
    <row r="1227" spans="1:14">
      <c r="A1227" s="3">
        <v>98303939</v>
      </c>
      <c r="B1227" s="3" t="s">
        <v>8</v>
      </c>
      <c r="C1227" s="3" t="s">
        <v>9</v>
      </c>
      <c r="D1227" s="3">
        <v>1.33203235834252E+17</v>
      </c>
      <c r="E1227" s="4">
        <v>44965.745173611111</v>
      </c>
      <c r="F1227" s="3" t="s">
        <v>10</v>
      </c>
      <c r="G1227" s="3">
        <v>60070922002</v>
      </c>
      <c r="H1227" s="3" t="s">
        <v>11</v>
      </c>
      <c r="I1227" s="4">
        <v>44965.745173611111</v>
      </c>
      <c r="J1227" s="3" t="str">
        <f t="shared" si="117"/>
        <v>报警</v>
      </c>
      <c r="K1227" s="3" t="str">
        <f t="shared" si="118"/>
        <v>开始</v>
      </c>
      <c r="L1227" t="str">
        <f t="shared" si="114"/>
        <v/>
      </c>
      <c r="M1227" s="5">
        <f t="shared" si="115"/>
        <v>1.6666670562699437E-2</v>
      </c>
      <c r="N1227" s="3">
        <f t="shared" si="116"/>
        <v>6</v>
      </c>
    </row>
    <row r="1228" spans="1:14">
      <c r="A1228" s="3">
        <v>98303941</v>
      </c>
      <c r="B1228" s="3" t="s">
        <v>8</v>
      </c>
      <c r="C1228" s="3" t="s">
        <v>16</v>
      </c>
      <c r="D1228" s="3">
        <v>1.33203235846838E+17</v>
      </c>
      <c r="E1228" s="4">
        <v>44965.745185185187</v>
      </c>
      <c r="F1228" s="3" t="s">
        <v>10</v>
      </c>
      <c r="G1228" s="3">
        <v>1</v>
      </c>
      <c r="H1228" s="3" t="s">
        <v>15</v>
      </c>
      <c r="I1228" s="4">
        <v>44965.745185185187</v>
      </c>
      <c r="J1228" s="3" t="str">
        <f t="shared" si="117"/>
        <v>运行</v>
      </c>
      <c r="K1228" s="3" t="str">
        <f t="shared" si="118"/>
        <v/>
      </c>
      <c r="L1228" t="str">
        <f t="shared" si="114"/>
        <v>结束</v>
      </c>
      <c r="M1228" s="5">
        <f t="shared" si="115"/>
        <v>0</v>
      </c>
      <c r="N1228" s="3">
        <f t="shared" si="116"/>
        <v>6</v>
      </c>
    </row>
    <row r="1229" spans="1:14">
      <c r="A1229" s="3">
        <v>98303974</v>
      </c>
      <c r="B1229" s="3" t="s">
        <v>8</v>
      </c>
      <c r="C1229" s="3" t="s">
        <v>16</v>
      </c>
      <c r="D1229" s="3">
        <v>1.3320323602183101E+17</v>
      </c>
      <c r="E1229" s="4">
        <v>44965.745393518519</v>
      </c>
      <c r="F1229" s="3" t="s">
        <v>10</v>
      </c>
      <c r="G1229" s="3">
        <v>60070922002</v>
      </c>
      <c r="H1229" s="3" t="s">
        <v>11</v>
      </c>
      <c r="I1229" s="4">
        <v>44965.745393518519</v>
      </c>
      <c r="J1229" s="3" t="str">
        <f t="shared" si="117"/>
        <v>报警</v>
      </c>
      <c r="K1229" s="3" t="str">
        <f t="shared" si="118"/>
        <v>开始</v>
      </c>
      <c r="L1229" t="str">
        <f t="shared" si="114"/>
        <v/>
      </c>
      <c r="M1229" s="5">
        <f t="shared" si="115"/>
        <v>3.333333064801991E-2</v>
      </c>
      <c r="N1229" s="3">
        <f t="shared" si="116"/>
        <v>6</v>
      </c>
    </row>
    <row r="1230" spans="1:14">
      <c r="A1230" s="3">
        <v>98303986</v>
      </c>
      <c r="B1230" s="3" t="s">
        <v>8</v>
      </c>
      <c r="C1230" s="3" t="s">
        <v>16</v>
      </c>
      <c r="D1230" s="3">
        <v>1.33203236043164E+17</v>
      </c>
      <c r="E1230" s="4">
        <v>44965.745416666665</v>
      </c>
      <c r="F1230" s="3" t="s">
        <v>10</v>
      </c>
      <c r="G1230" s="3">
        <v>1</v>
      </c>
      <c r="H1230" s="3" t="s">
        <v>15</v>
      </c>
      <c r="I1230" s="4">
        <v>44965.745416666665</v>
      </c>
      <c r="J1230" s="3" t="str">
        <f t="shared" si="117"/>
        <v>运行</v>
      </c>
      <c r="K1230" s="3" t="str">
        <f t="shared" si="118"/>
        <v/>
      </c>
      <c r="L1230" t="str">
        <f t="shared" si="114"/>
        <v>结束</v>
      </c>
      <c r="M1230" s="5">
        <f t="shared" si="115"/>
        <v>0</v>
      </c>
      <c r="N1230" s="3">
        <f t="shared" si="116"/>
        <v>6</v>
      </c>
    </row>
    <row r="1231" spans="1:14">
      <c r="A1231" s="3">
        <v>98303987</v>
      </c>
      <c r="B1231" s="3" t="s">
        <v>8</v>
      </c>
      <c r="C1231" s="3" t="s">
        <v>16</v>
      </c>
      <c r="D1231" s="3">
        <v>1.3320323607438E+17</v>
      </c>
      <c r="E1231" s="4">
        <v>44965.745451388888</v>
      </c>
      <c r="F1231" s="3" t="s">
        <v>10</v>
      </c>
      <c r="G1231" s="3">
        <v>60070922002</v>
      </c>
      <c r="H1231" s="3" t="s">
        <v>11</v>
      </c>
      <c r="I1231" s="4">
        <v>44965.745451388888</v>
      </c>
      <c r="J1231" s="3" t="str">
        <f t="shared" si="117"/>
        <v>报警</v>
      </c>
      <c r="K1231" s="3" t="str">
        <f t="shared" si="118"/>
        <v>开始</v>
      </c>
      <c r="L1231" t="str">
        <f t="shared" si="114"/>
        <v/>
      </c>
      <c r="M1231" s="5">
        <f t="shared" si="115"/>
        <v>1.4666666637640446</v>
      </c>
      <c r="N1231" s="3">
        <f t="shared" si="116"/>
        <v>6</v>
      </c>
    </row>
    <row r="1232" spans="1:14">
      <c r="A1232" s="3">
        <v>98304204</v>
      </c>
      <c r="B1232" s="3" t="s">
        <v>8</v>
      </c>
      <c r="C1232" s="3" t="s">
        <v>9</v>
      </c>
      <c r="D1232" s="3">
        <v>1.33203236952096E+17</v>
      </c>
      <c r="E1232" s="4">
        <v>44965.746469907404</v>
      </c>
      <c r="F1232" s="3" t="s">
        <v>10</v>
      </c>
      <c r="G1232" s="3">
        <v>1</v>
      </c>
      <c r="H1232" s="3" t="s">
        <v>15</v>
      </c>
      <c r="I1232" s="4">
        <v>44965.746469907404</v>
      </c>
      <c r="J1232" s="3" t="str">
        <f t="shared" si="117"/>
        <v>运行</v>
      </c>
      <c r="K1232" s="3" t="str">
        <f t="shared" si="118"/>
        <v/>
      </c>
      <c r="L1232" t="str">
        <f t="shared" si="114"/>
        <v>结束</v>
      </c>
      <c r="M1232" s="5">
        <f t="shared" si="115"/>
        <v>0</v>
      </c>
      <c r="N1232" s="3">
        <f t="shared" si="116"/>
        <v>6</v>
      </c>
    </row>
    <row r="1233" spans="1:14">
      <c r="A1233" s="3">
        <v>98304233</v>
      </c>
      <c r="B1233" s="3" t="s">
        <v>8</v>
      </c>
      <c r="C1233" s="3" t="s">
        <v>9</v>
      </c>
      <c r="D1233" s="3">
        <v>1.3320323703032701E+17</v>
      </c>
      <c r="E1233" s="4">
        <v>44965.746562499997</v>
      </c>
      <c r="F1233" s="3" t="s">
        <v>10</v>
      </c>
      <c r="G1233" s="3">
        <v>60070922002</v>
      </c>
      <c r="H1233" s="3" t="s">
        <v>11</v>
      </c>
      <c r="I1233" s="4">
        <v>44965.746562499997</v>
      </c>
      <c r="J1233" s="3" t="str">
        <f t="shared" si="117"/>
        <v>报警</v>
      </c>
      <c r="K1233" s="3" t="str">
        <f t="shared" si="118"/>
        <v>开始</v>
      </c>
      <c r="L1233" t="str">
        <f t="shared" si="114"/>
        <v/>
      </c>
      <c r="M1233" s="5">
        <f t="shared" si="115"/>
        <v>0.2333333354908973</v>
      </c>
      <c r="N1233" s="3">
        <f t="shared" si="116"/>
        <v>6</v>
      </c>
    </row>
    <row r="1234" spans="1:14">
      <c r="A1234" s="3">
        <v>98304267</v>
      </c>
      <c r="B1234" s="3" t="s">
        <v>8</v>
      </c>
      <c r="C1234" s="3" t="s">
        <v>9</v>
      </c>
      <c r="D1234" s="3">
        <v>1.3320323717424301E+17</v>
      </c>
      <c r="E1234" s="4">
        <v>44965.746724537035</v>
      </c>
      <c r="F1234" s="3" t="s">
        <v>10</v>
      </c>
      <c r="G1234" s="3">
        <v>1</v>
      </c>
      <c r="H1234" s="3" t="s">
        <v>15</v>
      </c>
      <c r="I1234" s="4">
        <v>44965.746724537035</v>
      </c>
      <c r="J1234" s="3" t="str">
        <f t="shared" ref="J1234:J1273" si="119">RIGHT(H1234,2)</f>
        <v>运行</v>
      </c>
      <c r="K1234" s="3" t="str">
        <f t="shared" si="118"/>
        <v/>
      </c>
      <c r="L1234" t="str">
        <f t="shared" si="114"/>
        <v>结束</v>
      </c>
      <c r="M1234" s="5">
        <f t="shared" si="115"/>
        <v>0</v>
      </c>
      <c r="N1234" s="3">
        <f t="shared" si="116"/>
        <v>6</v>
      </c>
    </row>
    <row r="1235" spans="1:14">
      <c r="A1235" s="3">
        <v>98304326</v>
      </c>
      <c r="B1235" s="3" t="s">
        <v>8</v>
      </c>
      <c r="C1235" s="3" t="s">
        <v>9</v>
      </c>
      <c r="D1235" s="3">
        <v>1.3320323743466701E+17</v>
      </c>
      <c r="E1235" s="4">
        <v>44965.747025462966</v>
      </c>
      <c r="F1235" s="3" t="s">
        <v>10</v>
      </c>
      <c r="G1235" s="3">
        <v>3</v>
      </c>
      <c r="H1235" s="3" t="s">
        <v>14</v>
      </c>
      <c r="I1235" s="4">
        <v>44965.747025462966</v>
      </c>
      <c r="J1235" s="3" t="str">
        <f t="shared" si="119"/>
        <v>改！</v>
      </c>
      <c r="K1235" s="3" t="str">
        <f t="shared" si="118"/>
        <v>开始</v>
      </c>
      <c r="L1235" t="str">
        <f t="shared" si="114"/>
        <v/>
      </c>
      <c r="M1235" s="5">
        <f t="shared" si="115"/>
        <v>0.71666666655801237</v>
      </c>
      <c r="N1235" s="3">
        <f t="shared" si="116"/>
        <v>6</v>
      </c>
    </row>
    <row r="1236" spans="1:14">
      <c r="A1236" s="3">
        <v>98304412</v>
      </c>
      <c r="B1236" s="3" t="s">
        <v>8</v>
      </c>
      <c r="C1236" s="3" t="s">
        <v>16</v>
      </c>
      <c r="D1236" s="3">
        <v>1.3320323786354899E+17</v>
      </c>
      <c r="E1236" s="4">
        <v>44965.747523148151</v>
      </c>
      <c r="F1236" s="3" t="s">
        <v>10</v>
      </c>
      <c r="G1236" s="3">
        <v>1</v>
      </c>
      <c r="H1236" s="3" t="s">
        <v>15</v>
      </c>
      <c r="I1236" s="4">
        <v>44965.747523148151</v>
      </c>
      <c r="J1236" s="3" t="str">
        <f t="shared" si="119"/>
        <v>运行</v>
      </c>
      <c r="K1236" s="3" t="str">
        <f t="shared" si="118"/>
        <v/>
      </c>
      <c r="L1236" t="str">
        <f t="shared" si="114"/>
        <v>结束</v>
      </c>
      <c r="M1236" s="5">
        <f t="shared" si="115"/>
        <v>0</v>
      </c>
      <c r="N1236" s="3">
        <f t="shared" si="116"/>
        <v>6</v>
      </c>
    </row>
    <row r="1237" spans="1:14">
      <c r="A1237" s="3">
        <v>98304475</v>
      </c>
      <c r="B1237" s="3" t="s">
        <v>8</v>
      </c>
      <c r="C1237" s="3" t="s">
        <v>16</v>
      </c>
      <c r="D1237" s="3">
        <v>1.3320323810073501E+17</v>
      </c>
      <c r="E1237" s="4">
        <v>44965.747800925928</v>
      </c>
      <c r="F1237" s="3" t="s">
        <v>10</v>
      </c>
      <c r="G1237" s="3">
        <v>50010922020</v>
      </c>
      <c r="H1237" s="3" t="s">
        <v>28</v>
      </c>
      <c r="I1237" s="4">
        <v>44965.747800925928</v>
      </c>
      <c r="J1237" s="3" t="str">
        <f t="shared" si="119"/>
        <v>报警</v>
      </c>
      <c r="K1237" s="3" t="str">
        <f t="shared" si="118"/>
        <v>开始</v>
      </c>
      <c r="L1237" t="str">
        <f t="shared" si="114"/>
        <v/>
      </c>
      <c r="M1237" s="5">
        <f t="shared" si="115"/>
        <v>0.29999999678693712</v>
      </c>
      <c r="N1237" s="3">
        <f t="shared" si="116"/>
        <v>6</v>
      </c>
    </row>
    <row r="1238" spans="1:14">
      <c r="A1238" s="3">
        <v>98304511</v>
      </c>
      <c r="B1238" s="3" t="s">
        <v>8</v>
      </c>
      <c r="C1238" s="3" t="s">
        <v>9</v>
      </c>
      <c r="D1238" s="3">
        <v>1.33203238286272E+17</v>
      </c>
      <c r="E1238" s="4">
        <v>44965.74800925926</v>
      </c>
      <c r="F1238" s="3" t="s">
        <v>10</v>
      </c>
      <c r="G1238" s="3">
        <v>1</v>
      </c>
      <c r="H1238" s="3" t="s">
        <v>15</v>
      </c>
      <c r="I1238" s="4">
        <v>44965.74800925926</v>
      </c>
      <c r="J1238" s="3" t="str">
        <f t="shared" si="119"/>
        <v>运行</v>
      </c>
      <c r="K1238" s="3" t="str">
        <f t="shared" si="118"/>
        <v/>
      </c>
      <c r="L1238" t="str">
        <f t="shared" si="114"/>
        <v>结束</v>
      </c>
      <c r="M1238" s="5">
        <f t="shared" si="115"/>
        <v>0</v>
      </c>
      <c r="N1238" s="3">
        <f t="shared" si="116"/>
        <v>6</v>
      </c>
    </row>
    <row r="1239" spans="1:14">
      <c r="A1239" s="3">
        <v>98304512</v>
      </c>
      <c r="B1239" s="3" t="s">
        <v>8</v>
      </c>
      <c r="C1239" s="3" t="s">
        <v>16</v>
      </c>
      <c r="D1239" s="3">
        <v>1.3320323828696701E+17</v>
      </c>
      <c r="E1239" s="4">
        <v>44965.74800925926</v>
      </c>
      <c r="F1239" s="3" t="s">
        <v>10</v>
      </c>
      <c r="G1239" s="3">
        <v>3</v>
      </c>
      <c r="H1239" s="3" t="s">
        <v>14</v>
      </c>
      <c r="I1239" s="4">
        <v>44965.74800925926</v>
      </c>
      <c r="J1239" s="3" t="str">
        <f t="shared" si="119"/>
        <v>改！</v>
      </c>
      <c r="K1239" s="3" t="str">
        <f t="shared" si="118"/>
        <v>开始</v>
      </c>
      <c r="L1239" t="str">
        <f t="shared" si="114"/>
        <v/>
      </c>
      <c r="M1239" s="5">
        <f t="shared" si="115"/>
        <v>0.18333333428017795</v>
      </c>
      <c r="N1239" s="3">
        <f t="shared" si="116"/>
        <v>6</v>
      </c>
    </row>
    <row r="1240" spans="1:14">
      <c r="A1240" s="3">
        <v>98304545</v>
      </c>
      <c r="B1240" s="3" t="s">
        <v>8</v>
      </c>
      <c r="C1240" s="3" t="s">
        <v>16</v>
      </c>
      <c r="D1240" s="3">
        <v>1.3320323839548701E+17</v>
      </c>
      <c r="E1240" s="4">
        <v>44965.748136574075</v>
      </c>
      <c r="F1240" s="3" t="s">
        <v>10</v>
      </c>
      <c r="G1240" s="3">
        <v>1</v>
      </c>
      <c r="H1240" s="3" t="s">
        <v>15</v>
      </c>
      <c r="I1240" s="4">
        <v>44965.748136574075</v>
      </c>
      <c r="J1240" s="3" t="str">
        <f t="shared" si="119"/>
        <v>运行</v>
      </c>
      <c r="K1240" s="3" t="str">
        <f t="shared" si="118"/>
        <v/>
      </c>
      <c r="L1240" t="str">
        <f t="shared" si="114"/>
        <v>结束</v>
      </c>
      <c r="M1240" s="5">
        <f t="shared" si="115"/>
        <v>0</v>
      </c>
      <c r="N1240" s="3">
        <f t="shared" si="116"/>
        <v>6</v>
      </c>
    </row>
    <row r="1241" spans="1:14">
      <c r="A1241" s="3">
        <v>98304555</v>
      </c>
      <c r="B1241" s="3" t="s">
        <v>8</v>
      </c>
      <c r="C1241" s="3" t="s">
        <v>16</v>
      </c>
      <c r="D1241" s="3">
        <v>1.33203238467794E+17</v>
      </c>
      <c r="E1241" s="4">
        <v>44965.748217592591</v>
      </c>
      <c r="F1241" s="3" t="s">
        <v>10</v>
      </c>
      <c r="G1241" s="3">
        <v>60070922002</v>
      </c>
      <c r="H1241" s="3" t="s">
        <v>11</v>
      </c>
      <c r="I1241" s="4">
        <v>44965.748217592591</v>
      </c>
      <c r="J1241" s="3" t="str">
        <f t="shared" si="119"/>
        <v>报警</v>
      </c>
      <c r="K1241" s="3" t="str">
        <f t="shared" si="118"/>
        <v>开始</v>
      </c>
      <c r="L1241" t="str">
        <f t="shared" si="114"/>
        <v/>
      </c>
      <c r="M1241" s="5">
        <f t="shared" si="115"/>
        <v>0.21666666492819786</v>
      </c>
      <c r="N1241" s="3">
        <f t="shared" si="116"/>
        <v>6</v>
      </c>
    </row>
    <row r="1242" spans="1:14">
      <c r="A1242" s="3">
        <v>98304575</v>
      </c>
      <c r="B1242" s="3" t="s">
        <v>8</v>
      </c>
      <c r="C1242" s="3" t="s">
        <v>16</v>
      </c>
      <c r="D1242" s="3">
        <v>1.3320323859190301E+17</v>
      </c>
      <c r="E1242" s="4">
        <v>44965.748368055552</v>
      </c>
      <c r="F1242" s="3" t="s">
        <v>10</v>
      </c>
      <c r="G1242" s="3">
        <v>1</v>
      </c>
      <c r="H1242" s="3" t="s">
        <v>15</v>
      </c>
      <c r="I1242" s="4">
        <v>44965.748368055552</v>
      </c>
      <c r="J1242" s="3" t="str">
        <f t="shared" si="119"/>
        <v>运行</v>
      </c>
      <c r="K1242" s="3" t="str">
        <f t="shared" si="118"/>
        <v/>
      </c>
      <c r="L1242" t="str">
        <f t="shared" si="114"/>
        <v>结束</v>
      </c>
      <c r="M1242" s="5">
        <f t="shared" si="115"/>
        <v>0</v>
      </c>
      <c r="N1242" s="3">
        <f t="shared" si="116"/>
        <v>6</v>
      </c>
    </row>
    <row r="1243" spans="1:14">
      <c r="A1243" s="3">
        <v>98304590</v>
      </c>
      <c r="B1243" s="3" t="s">
        <v>8</v>
      </c>
      <c r="C1243" s="3" t="s">
        <v>16</v>
      </c>
      <c r="D1243" s="3">
        <v>1.33203238638468E+17</v>
      </c>
      <c r="E1243" s="4">
        <v>44965.748414351852</v>
      </c>
      <c r="F1243" s="3" t="s">
        <v>10</v>
      </c>
      <c r="G1243" s="3">
        <v>50010922020</v>
      </c>
      <c r="H1243" s="3" t="s">
        <v>28</v>
      </c>
      <c r="I1243" s="4">
        <v>44965.748414351852</v>
      </c>
      <c r="J1243" s="3" t="str">
        <f t="shared" si="119"/>
        <v>报警</v>
      </c>
      <c r="K1243" s="3" t="str">
        <f t="shared" si="118"/>
        <v>开始</v>
      </c>
      <c r="L1243" t="str">
        <f t="shared" si="114"/>
        <v/>
      </c>
      <c r="M1243" s="5">
        <f t="shared" si="115"/>
        <v>0.29999999678693712</v>
      </c>
      <c r="N1243" s="3">
        <f t="shared" si="116"/>
        <v>6</v>
      </c>
    </row>
    <row r="1244" spans="1:14">
      <c r="A1244" s="3">
        <v>98304635</v>
      </c>
      <c r="B1244" s="3" t="s">
        <v>8</v>
      </c>
      <c r="C1244" s="3" t="s">
        <v>16</v>
      </c>
      <c r="D1244" s="3">
        <v>1.33203238814956E+17</v>
      </c>
      <c r="E1244" s="4">
        <v>44965.748622685183</v>
      </c>
      <c r="F1244" s="3" t="s">
        <v>10</v>
      </c>
      <c r="G1244" s="3">
        <v>1</v>
      </c>
      <c r="H1244" s="3" t="s">
        <v>15</v>
      </c>
      <c r="I1244" s="4">
        <v>44965.748622685183</v>
      </c>
      <c r="J1244" s="3" t="str">
        <f t="shared" si="119"/>
        <v>运行</v>
      </c>
      <c r="K1244" s="3" t="str">
        <f t="shared" si="118"/>
        <v/>
      </c>
      <c r="L1244" t="str">
        <f t="shared" si="114"/>
        <v>结束</v>
      </c>
      <c r="M1244" s="5">
        <f t="shared" si="115"/>
        <v>0</v>
      </c>
      <c r="N1244" s="3">
        <f t="shared" si="116"/>
        <v>6</v>
      </c>
    </row>
    <row r="1245" spans="1:14">
      <c r="A1245" s="3">
        <v>98304662</v>
      </c>
      <c r="B1245" s="3" t="s">
        <v>8</v>
      </c>
      <c r="C1245" s="3" t="s">
        <v>9</v>
      </c>
      <c r="D1245" s="3">
        <v>1.33203238884634E+17</v>
      </c>
      <c r="E1245" s="4">
        <v>44965.748703703706</v>
      </c>
      <c r="F1245" s="3" t="s">
        <v>10</v>
      </c>
      <c r="G1245" s="3">
        <v>1</v>
      </c>
      <c r="H1245" s="3" t="s">
        <v>15</v>
      </c>
      <c r="I1245" s="4">
        <v>44965.748703703706</v>
      </c>
      <c r="J1245" s="3" t="str">
        <f t="shared" si="119"/>
        <v>运行</v>
      </c>
      <c r="K1245" s="3" t="str">
        <f t="shared" si="118"/>
        <v/>
      </c>
      <c r="L1245" t="str">
        <f t="shared" si="114"/>
        <v>结束</v>
      </c>
      <c r="M1245" s="5">
        <f t="shared" si="115"/>
        <v>0</v>
      </c>
      <c r="N1245" s="3">
        <f t="shared" si="116"/>
        <v>6</v>
      </c>
    </row>
    <row r="1246" spans="1:14">
      <c r="A1246" s="3">
        <v>98304663</v>
      </c>
      <c r="B1246" s="3" t="s">
        <v>8</v>
      </c>
      <c r="C1246" s="3" t="s">
        <v>16</v>
      </c>
      <c r="D1246" s="3">
        <v>1.3320323889224E+17</v>
      </c>
      <c r="E1246" s="4">
        <v>44965.748715277776</v>
      </c>
      <c r="F1246" s="3" t="s">
        <v>10</v>
      </c>
      <c r="G1246" s="3">
        <v>60070922002</v>
      </c>
      <c r="H1246" s="3" t="s">
        <v>11</v>
      </c>
      <c r="I1246" s="4">
        <v>44965.748715277776</v>
      </c>
      <c r="J1246" s="3" t="str">
        <f t="shared" si="119"/>
        <v>报警</v>
      </c>
      <c r="K1246" s="3" t="str">
        <f t="shared" si="118"/>
        <v>开始</v>
      </c>
      <c r="L1246" t="str">
        <f t="shared" si="114"/>
        <v/>
      </c>
      <c r="M1246" s="5">
        <f t="shared" si="115"/>
        <v>0.53333333227783442</v>
      </c>
      <c r="N1246" s="3">
        <f t="shared" si="116"/>
        <v>6</v>
      </c>
    </row>
    <row r="1247" spans="1:14">
      <c r="A1247" s="3">
        <v>98304749</v>
      </c>
      <c r="B1247" s="3" t="s">
        <v>8</v>
      </c>
      <c r="C1247" s="3" t="s">
        <v>9</v>
      </c>
      <c r="D1247" s="3">
        <v>1.33203239218232E+17</v>
      </c>
      <c r="E1247" s="4">
        <v>44965.749085648145</v>
      </c>
      <c r="F1247" s="3" t="s">
        <v>10</v>
      </c>
      <c r="G1247" s="3">
        <v>1</v>
      </c>
      <c r="H1247" s="3" t="s">
        <v>15</v>
      </c>
      <c r="I1247" s="4">
        <v>44965.749085648145</v>
      </c>
      <c r="J1247" s="3" t="str">
        <f t="shared" si="119"/>
        <v>运行</v>
      </c>
      <c r="K1247" s="3" t="str">
        <f t="shared" si="118"/>
        <v/>
      </c>
      <c r="L1247" t="str">
        <f t="shared" si="114"/>
        <v>结束</v>
      </c>
      <c r="M1247" s="5">
        <f t="shared" si="115"/>
        <v>0</v>
      </c>
      <c r="N1247" s="3">
        <f t="shared" si="116"/>
        <v>6</v>
      </c>
    </row>
    <row r="1248" spans="1:14">
      <c r="A1248" s="3">
        <v>98304750</v>
      </c>
      <c r="B1248" s="3" t="s">
        <v>8</v>
      </c>
      <c r="C1248" s="3" t="s">
        <v>16</v>
      </c>
      <c r="D1248" s="3">
        <v>1.3320323923266E+17</v>
      </c>
      <c r="E1248" s="4">
        <v>44965.749108796299</v>
      </c>
      <c r="F1248" s="3" t="s">
        <v>10</v>
      </c>
      <c r="G1248" s="3">
        <v>1</v>
      </c>
      <c r="H1248" s="3" t="s">
        <v>15</v>
      </c>
      <c r="I1248" s="4">
        <v>44965.749108796299</v>
      </c>
      <c r="J1248" s="3" t="str">
        <f t="shared" si="119"/>
        <v>运行</v>
      </c>
      <c r="K1248" s="3" t="str">
        <f t="shared" si="118"/>
        <v/>
      </c>
      <c r="L1248" t="str">
        <f t="shared" si="114"/>
        <v>结束</v>
      </c>
      <c r="M1248" s="5">
        <f t="shared" si="115"/>
        <v>0</v>
      </c>
      <c r="N1248" s="3">
        <f t="shared" si="116"/>
        <v>6</v>
      </c>
    </row>
    <row r="1249" spans="1:14">
      <c r="A1249" s="3">
        <v>98304801</v>
      </c>
      <c r="B1249" s="3" t="s">
        <v>8</v>
      </c>
      <c r="C1249" s="3" t="s">
        <v>16</v>
      </c>
      <c r="D1249" s="3">
        <v>1.3320323931496E+17</v>
      </c>
      <c r="E1249" s="4">
        <v>44965.749201388891</v>
      </c>
      <c r="F1249" s="3" t="s">
        <v>10</v>
      </c>
      <c r="G1249" s="3">
        <v>3</v>
      </c>
      <c r="H1249" s="3" t="s">
        <v>14</v>
      </c>
      <c r="I1249" s="4">
        <v>44965.749201388891</v>
      </c>
      <c r="J1249" s="3" t="str">
        <f t="shared" si="119"/>
        <v>改！</v>
      </c>
      <c r="K1249" s="3" t="str">
        <f t="shared" si="118"/>
        <v>开始</v>
      </c>
      <c r="L1249" t="str">
        <f t="shared" si="114"/>
        <v/>
      </c>
      <c r="M1249" s="5">
        <f t="shared" si="115"/>
        <v>0.79999999841675162</v>
      </c>
      <c r="N1249" s="3">
        <f t="shared" si="116"/>
        <v>6</v>
      </c>
    </row>
    <row r="1250" spans="1:14">
      <c r="A1250" s="3">
        <v>98304923</v>
      </c>
      <c r="B1250" s="3" t="s">
        <v>8</v>
      </c>
      <c r="C1250" s="3" t="s">
        <v>16</v>
      </c>
      <c r="D1250" s="3">
        <v>1.3320323979426899E+17</v>
      </c>
      <c r="E1250" s="4">
        <v>44965.749756944446</v>
      </c>
      <c r="F1250" s="3" t="s">
        <v>10</v>
      </c>
      <c r="G1250" s="3">
        <v>1</v>
      </c>
      <c r="H1250" s="3" t="s">
        <v>15</v>
      </c>
      <c r="I1250" s="4">
        <v>44965.749756944446</v>
      </c>
      <c r="J1250" s="3" t="str">
        <f t="shared" si="119"/>
        <v>运行</v>
      </c>
      <c r="K1250" s="3" t="str">
        <f t="shared" si="118"/>
        <v/>
      </c>
      <c r="L1250" t="str">
        <f t="shared" si="114"/>
        <v>结束</v>
      </c>
      <c r="M1250" s="5">
        <f t="shared" si="115"/>
        <v>0</v>
      </c>
      <c r="N1250" s="3">
        <f t="shared" si="116"/>
        <v>6</v>
      </c>
    </row>
    <row r="1251" spans="1:14">
      <c r="A1251" s="3">
        <v>98304954</v>
      </c>
      <c r="B1251" s="3" t="s">
        <v>8</v>
      </c>
      <c r="C1251" s="3" t="s">
        <v>16</v>
      </c>
      <c r="D1251" s="3">
        <v>1.3320323988193501E+17</v>
      </c>
      <c r="E1251" s="4">
        <v>44965.749861111108</v>
      </c>
      <c r="F1251" s="3" t="s">
        <v>10</v>
      </c>
      <c r="G1251" s="3">
        <v>60070922002</v>
      </c>
      <c r="H1251" s="3" t="s">
        <v>11</v>
      </c>
      <c r="I1251" s="4">
        <v>44965.749861111108</v>
      </c>
      <c r="J1251" s="3" t="str">
        <f t="shared" si="119"/>
        <v>报警</v>
      </c>
      <c r="K1251" s="3" t="str">
        <f t="shared" si="118"/>
        <v>开始</v>
      </c>
      <c r="L1251" t="str">
        <f t="shared" si="114"/>
        <v/>
      </c>
      <c r="M1251" s="5">
        <f t="shared" si="115"/>
        <v>0.15000000363215804</v>
      </c>
      <c r="N1251" s="3">
        <f t="shared" si="116"/>
        <v>6</v>
      </c>
    </row>
    <row r="1252" spans="1:14">
      <c r="A1252" s="3">
        <v>98304995</v>
      </c>
      <c r="B1252" s="3" t="s">
        <v>8</v>
      </c>
      <c r="C1252" s="3" t="s">
        <v>16</v>
      </c>
      <c r="D1252" s="3">
        <v>1.3320323997009901E+17</v>
      </c>
      <c r="E1252" s="4">
        <v>44965.749965277777</v>
      </c>
      <c r="F1252" s="3" t="s">
        <v>10</v>
      </c>
      <c r="G1252" s="3">
        <v>1</v>
      </c>
      <c r="H1252" s="3" t="s">
        <v>15</v>
      </c>
      <c r="I1252" s="4">
        <v>44965.749965277777</v>
      </c>
      <c r="J1252" s="3" t="str">
        <f t="shared" si="119"/>
        <v>运行</v>
      </c>
      <c r="K1252" s="3" t="str">
        <f t="shared" si="118"/>
        <v/>
      </c>
      <c r="L1252" t="str">
        <f t="shared" si="114"/>
        <v>结束</v>
      </c>
      <c r="M1252" s="5">
        <f t="shared" si="115"/>
        <v>0</v>
      </c>
      <c r="N1252" s="3">
        <f t="shared" si="116"/>
        <v>6</v>
      </c>
    </row>
    <row r="1253" spans="1:14">
      <c r="A1253" s="3">
        <v>98305048</v>
      </c>
      <c r="B1253" s="3" t="s">
        <v>8</v>
      </c>
      <c r="C1253" s="3" t="s">
        <v>9</v>
      </c>
      <c r="D1253" s="3">
        <v>1.3320324016053501E+17</v>
      </c>
      <c r="E1253" s="4">
        <v>44965.750185185185</v>
      </c>
      <c r="F1253" s="3" t="s">
        <v>10</v>
      </c>
      <c r="G1253" s="3">
        <v>60070922002</v>
      </c>
      <c r="H1253" s="3" t="s">
        <v>11</v>
      </c>
      <c r="I1253" s="4">
        <v>44965.750185185185</v>
      </c>
      <c r="J1253" s="3" t="str">
        <f t="shared" si="119"/>
        <v>报警</v>
      </c>
      <c r="K1253" s="3" t="str">
        <f t="shared" si="118"/>
        <v>开始</v>
      </c>
      <c r="L1253" t="str">
        <f t="shared" si="114"/>
        <v/>
      </c>
      <c r="M1253" s="5">
        <f t="shared" si="115"/>
        <v>5.0000001210719347E-2</v>
      </c>
      <c r="N1253" s="3">
        <f t="shared" si="116"/>
        <v>6</v>
      </c>
    </row>
    <row r="1254" spans="1:14">
      <c r="A1254" s="3">
        <v>98305050</v>
      </c>
      <c r="B1254" s="3" t="s">
        <v>8</v>
      </c>
      <c r="C1254" s="3" t="s">
        <v>9</v>
      </c>
      <c r="D1254" s="3">
        <v>1.33203240191682E+17</v>
      </c>
      <c r="E1254" s="4">
        <v>44965.750219907408</v>
      </c>
      <c r="F1254" s="3" t="s">
        <v>10</v>
      </c>
      <c r="G1254" s="3">
        <v>1</v>
      </c>
      <c r="H1254" s="3" t="s">
        <v>15</v>
      </c>
      <c r="I1254" s="4">
        <v>44965.750219907408</v>
      </c>
      <c r="J1254" s="3" t="str">
        <f t="shared" si="119"/>
        <v>运行</v>
      </c>
      <c r="K1254" s="3" t="str">
        <f t="shared" si="118"/>
        <v/>
      </c>
      <c r="L1254" t="str">
        <f t="shared" si="114"/>
        <v>结束</v>
      </c>
      <c r="M1254" s="5">
        <f t="shared" si="115"/>
        <v>0</v>
      </c>
      <c r="N1254" s="3">
        <f t="shared" si="116"/>
        <v>6</v>
      </c>
    </row>
    <row r="1255" spans="1:14">
      <c r="A1255" s="3">
        <v>98305084</v>
      </c>
      <c r="B1255" s="3" t="s">
        <v>8</v>
      </c>
      <c r="C1255" s="3" t="s">
        <v>16</v>
      </c>
      <c r="D1255" s="3">
        <v>1.33203240255058E+17</v>
      </c>
      <c r="E1255" s="4">
        <v>44965.750289351854</v>
      </c>
      <c r="F1255" s="3" t="s">
        <v>10</v>
      </c>
      <c r="G1255" s="3">
        <v>60070922002</v>
      </c>
      <c r="H1255" s="3" t="s">
        <v>11</v>
      </c>
      <c r="I1255" s="4">
        <v>44965.750289351854</v>
      </c>
      <c r="J1255" s="3" t="str">
        <f t="shared" si="119"/>
        <v>报警</v>
      </c>
      <c r="K1255" s="3" t="str">
        <f t="shared" si="118"/>
        <v>开始</v>
      </c>
      <c r="L1255" t="str">
        <f t="shared" si="114"/>
        <v/>
      </c>
      <c r="M1255" s="5">
        <f t="shared" si="115"/>
        <v>2.5333333283197135</v>
      </c>
      <c r="N1255" s="3">
        <f t="shared" si="116"/>
        <v>6</v>
      </c>
    </row>
    <row r="1256" spans="1:14">
      <c r="A1256" s="3">
        <v>98305421</v>
      </c>
      <c r="B1256" s="3" t="s">
        <v>8</v>
      </c>
      <c r="C1256" s="3" t="s">
        <v>16</v>
      </c>
      <c r="D1256" s="3">
        <v>1.3320324177273699E+17</v>
      </c>
      <c r="E1256" s="4">
        <v>44965.75204861111</v>
      </c>
      <c r="F1256" s="3" t="s">
        <v>10</v>
      </c>
      <c r="G1256" s="3">
        <v>1</v>
      </c>
      <c r="H1256" s="3" t="s">
        <v>15</v>
      </c>
      <c r="I1256" s="4">
        <v>44965.75204861111</v>
      </c>
      <c r="J1256" s="3" t="str">
        <f t="shared" si="119"/>
        <v>运行</v>
      </c>
      <c r="K1256" s="3" t="str">
        <f t="shared" si="118"/>
        <v/>
      </c>
      <c r="L1256" t="str">
        <f t="shared" si="114"/>
        <v>结束</v>
      </c>
      <c r="M1256" s="5">
        <f t="shared" si="115"/>
        <v>0</v>
      </c>
      <c r="N1256" s="3">
        <f t="shared" si="116"/>
        <v>6</v>
      </c>
    </row>
    <row r="1257" spans="1:14">
      <c r="A1257" s="3">
        <v>98305443</v>
      </c>
      <c r="B1257" s="3" t="s">
        <v>8</v>
      </c>
      <c r="C1257" s="3" t="s">
        <v>16</v>
      </c>
      <c r="D1257" s="3">
        <v>1.33203241906978E+17</v>
      </c>
      <c r="E1257" s="4">
        <v>44965.752199074072</v>
      </c>
      <c r="F1257" s="3" t="s">
        <v>10</v>
      </c>
      <c r="G1257" s="3">
        <v>60070922002</v>
      </c>
      <c r="H1257" s="3" t="s">
        <v>11</v>
      </c>
      <c r="I1257" s="4">
        <v>44965.752199074072</v>
      </c>
      <c r="J1257" s="3" t="str">
        <f t="shared" si="119"/>
        <v>报警</v>
      </c>
      <c r="K1257" s="3" t="str">
        <f t="shared" si="118"/>
        <v>开始</v>
      </c>
      <c r="L1257" t="str">
        <f t="shared" si="114"/>
        <v/>
      </c>
      <c r="M1257" s="5">
        <f t="shared" si="115"/>
        <v>8.3333331858739257E-2</v>
      </c>
      <c r="N1257" s="3">
        <f t="shared" si="116"/>
        <v>6</v>
      </c>
    </row>
    <row r="1258" spans="1:14">
      <c r="A1258" s="3">
        <v>98305465</v>
      </c>
      <c r="B1258" s="3" t="s">
        <v>8</v>
      </c>
      <c r="C1258" s="3" t="s">
        <v>16</v>
      </c>
      <c r="D1258" s="3">
        <v>1.3320324195376301E+17</v>
      </c>
      <c r="E1258" s="4">
        <v>44965.752256944441</v>
      </c>
      <c r="F1258" s="3" t="s">
        <v>10</v>
      </c>
      <c r="G1258" s="3">
        <v>1</v>
      </c>
      <c r="H1258" s="3" t="s">
        <v>15</v>
      </c>
      <c r="I1258" s="4">
        <v>44965.752256944441</v>
      </c>
      <c r="J1258" s="3" t="str">
        <f t="shared" si="119"/>
        <v>运行</v>
      </c>
      <c r="K1258" s="3" t="str">
        <f t="shared" si="118"/>
        <v/>
      </c>
      <c r="L1258" t="str">
        <f t="shared" si="114"/>
        <v>结束</v>
      </c>
      <c r="M1258" s="5">
        <f t="shared" si="115"/>
        <v>0</v>
      </c>
      <c r="N1258" s="3">
        <f t="shared" si="116"/>
        <v>6</v>
      </c>
    </row>
    <row r="1259" spans="1:14">
      <c r="A1259" s="3">
        <v>98306868</v>
      </c>
      <c r="B1259" s="3" t="s">
        <v>8</v>
      </c>
      <c r="C1259" s="3" t="s">
        <v>9</v>
      </c>
      <c r="D1259" s="3">
        <v>1.3320324687172701E+17</v>
      </c>
      <c r="E1259" s="4">
        <v>44965.757951388892</v>
      </c>
      <c r="F1259" s="3" t="s">
        <v>10</v>
      </c>
      <c r="G1259" s="3">
        <v>1</v>
      </c>
      <c r="H1259" s="3" t="s">
        <v>15</v>
      </c>
      <c r="I1259" s="4">
        <v>44965.757951388892</v>
      </c>
      <c r="J1259" s="3" t="str">
        <f t="shared" si="119"/>
        <v>运行</v>
      </c>
      <c r="K1259" s="3" t="str">
        <f t="shared" si="118"/>
        <v/>
      </c>
      <c r="L1259" t="str">
        <f t="shared" si="114"/>
        <v>结束</v>
      </c>
      <c r="M1259" s="5">
        <f t="shared" si="115"/>
        <v>0</v>
      </c>
      <c r="N1259" s="3">
        <f t="shared" si="116"/>
        <v>6</v>
      </c>
    </row>
    <row r="1260" spans="1:14">
      <c r="A1260" s="3">
        <v>98307399</v>
      </c>
      <c r="B1260" s="3" t="s">
        <v>8</v>
      </c>
      <c r="C1260" s="3" t="s">
        <v>16</v>
      </c>
      <c r="D1260" s="3">
        <v>1.3320324861522899E+17</v>
      </c>
      <c r="E1260" s="4">
        <v>44965.759965277779</v>
      </c>
      <c r="F1260" s="3" t="s">
        <v>10</v>
      </c>
      <c r="G1260" s="3">
        <v>1</v>
      </c>
      <c r="H1260" s="3" t="s">
        <v>15</v>
      </c>
      <c r="I1260" s="4">
        <v>44965.759965277779</v>
      </c>
      <c r="J1260" s="3" t="str">
        <f t="shared" si="119"/>
        <v>运行</v>
      </c>
      <c r="K1260" s="3" t="str">
        <f t="shared" si="118"/>
        <v/>
      </c>
      <c r="L1260" t="str">
        <f t="shared" si="114"/>
        <v>结束</v>
      </c>
      <c r="M1260" s="5">
        <f t="shared" si="115"/>
        <v>0</v>
      </c>
      <c r="N1260" s="3">
        <f t="shared" si="116"/>
        <v>6</v>
      </c>
    </row>
    <row r="1261" spans="1:14">
      <c r="A1261" s="3">
        <v>98308987</v>
      </c>
      <c r="B1261" s="3" t="s">
        <v>8</v>
      </c>
      <c r="C1261" s="3" t="s">
        <v>9</v>
      </c>
      <c r="D1261" s="3">
        <v>1.3320325354565E+17</v>
      </c>
      <c r="E1261" s="4">
        <v>44965.7656712963</v>
      </c>
      <c r="F1261" s="3" t="s">
        <v>10</v>
      </c>
      <c r="G1261" s="3">
        <v>1</v>
      </c>
      <c r="H1261" s="3" t="s">
        <v>15</v>
      </c>
      <c r="I1261" s="4">
        <v>44965.7656712963</v>
      </c>
      <c r="J1261" s="3" t="str">
        <f t="shared" si="119"/>
        <v>运行</v>
      </c>
      <c r="K1261" s="3" t="str">
        <f t="shared" si="118"/>
        <v/>
      </c>
      <c r="L1261" t="str">
        <f t="shared" si="114"/>
        <v>结束</v>
      </c>
      <c r="M1261" s="5">
        <f t="shared" si="115"/>
        <v>0</v>
      </c>
      <c r="N1261" s="3">
        <f t="shared" si="116"/>
        <v>6</v>
      </c>
    </row>
    <row r="1262" spans="1:14">
      <c r="A1262" s="3">
        <v>98310971</v>
      </c>
      <c r="B1262" s="3" t="s">
        <v>8</v>
      </c>
      <c r="C1262" s="3" t="s">
        <v>9</v>
      </c>
      <c r="D1262" s="3">
        <v>1.33203260222392E+17</v>
      </c>
      <c r="E1262" s="4">
        <v>44965.773402777777</v>
      </c>
      <c r="F1262" s="3" t="s">
        <v>10</v>
      </c>
      <c r="G1262" s="3">
        <v>1</v>
      </c>
      <c r="H1262" s="3" t="s">
        <v>15</v>
      </c>
      <c r="I1262" s="4">
        <v>44965.773402777777</v>
      </c>
      <c r="J1262" s="3" t="str">
        <f t="shared" si="119"/>
        <v>运行</v>
      </c>
      <c r="K1262" s="3" t="str">
        <f t="shared" si="118"/>
        <v/>
      </c>
      <c r="L1262" t="str">
        <f t="shared" si="114"/>
        <v>结束</v>
      </c>
      <c r="M1262" s="5">
        <f t="shared" si="115"/>
        <v>0</v>
      </c>
      <c r="N1262" s="3">
        <f t="shared" si="116"/>
        <v>6</v>
      </c>
    </row>
    <row r="1263" spans="1:14">
      <c r="A1263" s="3">
        <v>98311310</v>
      </c>
      <c r="B1263" s="3" t="s">
        <v>8</v>
      </c>
      <c r="C1263" s="3" t="s">
        <v>9</v>
      </c>
      <c r="D1263" s="3">
        <v>1.33203261542274E+17</v>
      </c>
      <c r="E1263" s="4">
        <v>44965.774930555555</v>
      </c>
      <c r="F1263" s="3" t="s">
        <v>10</v>
      </c>
      <c r="G1263" s="3">
        <v>1</v>
      </c>
      <c r="H1263" s="3" t="s">
        <v>15</v>
      </c>
      <c r="I1263" s="4">
        <v>44965.774930555555</v>
      </c>
      <c r="J1263" s="3" t="str">
        <f t="shared" si="119"/>
        <v>运行</v>
      </c>
      <c r="K1263" s="3" t="str">
        <f t="shared" si="118"/>
        <v/>
      </c>
      <c r="L1263" t="str">
        <f t="shared" si="114"/>
        <v>结束</v>
      </c>
      <c r="M1263" s="5">
        <f t="shared" si="115"/>
        <v>0</v>
      </c>
      <c r="N1263" s="3">
        <f t="shared" si="116"/>
        <v>6</v>
      </c>
    </row>
    <row r="1264" spans="1:14">
      <c r="A1264" s="3">
        <v>98311394</v>
      </c>
      <c r="B1264" s="3" t="s">
        <v>8</v>
      </c>
      <c r="C1264" s="3" t="s">
        <v>9</v>
      </c>
      <c r="D1264" s="3">
        <v>1.3320326192432899E+17</v>
      </c>
      <c r="E1264" s="4">
        <v>44965.775370370371</v>
      </c>
      <c r="F1264" s="3" t="s">
        <v>10</v>
      </c>
      <c r="G1264" s="3">
        <v>60030922003</v>
      </c>
      <c r="H1264" s="3" t="s">
        <v>26</v>
      </c>
      <c r="I1264" s="4">
        <v>44965.775370370371</v>
      </c>
      <c r="J1264" s="3" t="str">
        <f t="shared" si="119"/>
        <v>提醒</v>
      </c>
      <c r="K1264" s="3" t="str">
        <f t="shared" si="118"/>
        <v>开始</v>
      </c>
      <c r="L1264" t="str">
        <f t="shared" ref="L1264:L1327" si="120">IF(J1264="运行","结束","")</f>
        <v/>
      </c>
      <c r="M1264" s="5">
        <f t="shared" ref="M1264:M1327" si="121">IF(K1264="开始",((IF(L1265="结束",INDEX(I1265,,),0)-IF(K1264="开始",INDEX(I1264,,),0)))*24*60,0)</f>
        <v>4.2499999981373549</v>
      </c>
      <c r="N1264" s="3">
        <f t="shared" ref="N1264:N1327" si="122">WEEKNUM(I1264)</f>
        <v>6</v>
      </c>
    </row>
    <row r="1265" spans="1:14">
      <c r="A1265" s="3">
        <v>98312176</v>
      </c>
      <c r="B1265" s="3" t="s">
        <v>8</v>
      </c>
      <c r="C1265" s="3" t="s">
        <v>9</v>
      </c>
      <c r="D1265" s="3">
        <v>1.3320326447407901E+17</v>
      </c>
      <c r="E1265" s="4">
        <v>44965.778321759259</v>
      </c>
      <c r="F1265" s="3" t="s">
        <v>10</v>
      </c>
      <c r="G1265" s="3">
        <v>1</v>
      </c>
      <c r="H1265" s="3" t="s">
        <v>15</v>
      </c>
      <c r="I1265" s="4">
        <v>44965.778321759259</v>
      </c>
      <c r="J1265" s="3" t="str">
        <f t="shared" si="119"/>
        <v>运行</v>
      </c>
      <c r="K1265" s="3" t="str">
        <f t="shared" si="118"/>
        <v/>
      </c>
      <c r="L1265" t="str">
        <f t="shared" si="120"/>
        <v>结束</v>
      </c>
      <c r="M1265" s="5">
        <f t="shared" si="121"/>
        <v>0</v>
      </c>
      <c r="N1265" s="3">
        <f t="shared" si="122"/>
        <v>6</v>
      </c>
    </row>
    <row r="1266" spans="1:14">
      <c r="A1266" s="3">
        <v>98312198</v>
      </c>
      <c r="B1266" s="3" t="s">
        <v>8</v>
      </c>
      <c r="C1266" s="3" t="s">
        <v>16</v>
      </c>
      <c r="D1266" s="3">
        <v>1.33203264557364E+17</v>
      </c>
      <c r="E1266" s="4">
        <v>44965.778414351851</v>
      </c>
      <c r="F1266" s="3" t="s">
        <v>10</v>
      </c>
      <c r="G1266" s="3">
        <v>1</v>
      </c>
      <c r="H1266" s="3" t="s">
        <v>15</v>
      </c>
      <c r="I1266" s="4">
        <v>44965.778414351851</v>
      </c>
      <c r="J1266" s="3" t="str">
        <f t="shared" si="119"/>
        <v>运行</v>
      </c>
      <c r="K1266" s="3" t="str">
        <f t="shared" si="118"/>
        <v/>
      </c>
      <c r="L1266" t="str">
        <f t="shared" si="120"/>
        <v>结束</v>
      </c>
      <c r="M1266" s="5">
        <f t="shared" si="121"/>
        <v>0</v>
      </c>
      <c r="N1266" s="3">
        <f t="shared" si="122"/>
        <v>6</v>
      </c>
    </row>
    <row r="1267" spans="1:14">
      <c r="A1267" s="3">
        <v>98313737</v>
      </c>
      <c r="B1267" s="3" t="s">
        <v>8</v>
      </c>
      <c r="C1267" s="3" t="s">
        <v>9</v>
      </c>
      <c r="D1267" s="3">
        <v>1.3320327115231299E+17</v>
      </c>
      <c r="E1267" s="4">
        <v>44965.786053240743</v>
      </c>
      <c r="F1267" s="3" t="s">
        <v>10</v>
      </c>
      <c r="G1267" s="3">
        <v>1</v>
      </c>
      <c r="H1267" s="3" t="s">
        <v>15</v>
      </c>
      <c r="I1267" s="4">
        <v>44965.786053240743</v>
      </c>
      <c r="J1267" s="3" t="str">
        <f t="shared" si="119"/>
        <v>运行</v>
      </c>
      <c r="K1267" s="3" t="str">
        <f t="shared" si="118"/>
        <v/>
      </c>
      <c r="L1267" t="str">
        <f t="shared" si="120"/>
        <v>结束</v>
      </c>
      <c r="M1267" s="5">
        <f t="shared" si="121"/>
        <v>0</v>
      </c>
      <c r="N1267" s="3">
        <f t="shared" si="122"/>
        <v>6</v>
      </c>
    </row>
    <row r="1268" spans="1:14">
      <c r="A1268" s="3">
        <v>98314641</v>
      </c>
      <c r="B1268" s="3" t="s">
        <v>8</v>
      </c>
      <c r="C1268" s="3" t="s">
        <v>9</v>
      </c>
      <c r="D1268" s="3">
        <v>1.3320327679868301E+17</v>
      </c>
      <c r="E1268" s="4">
        <v>44965.792581018519</v>
      </c>
      <c r="F1268" s="3" t="s">
        <v>10</v>
      </c>
      <c r="G1268" s="3">
        <v>60070922002</v>
      </c>
      <c r="H1268" s="3" t="s">
        <v>11</v>
      </c>
      <c r="I1268" s="4">
        <v>44965.792581018519</v>
      </c>
      <c r="J1268" s="3" t="str">
        <f t="shared" si="119"/>
        <v>报警</v>
      </c>
      <c r="K1268" s="3" t="str">
        <f t="shared" si="118"/>
        <v>开始</v>
      </c>
      <c r="L1268" t="str">
        <f t="shared" si="120"/>
        <v/>
      </c>
      <c r="M1268" s="5">
        <f t="shared" si="121"/>
        <v>31.049999997485429</v>
      </c>
      <c r="N1268" s="3">
        <f t="shared" si="122"/>
        <v>6</v>
      </c>
    </row>
    <row r="1269" spans="1:14">
      <c r="A1269" s="3">
        <v>98314751</v>
      </c>
      <c r="B1269" s="3" t="s">
        <v>8</v>
      </c>
      <c r="C1269" s="3" t="s">
        <v>16</v>
      </c>
      <c r="D1269" s="3">
        <v>1.3320329542367299E+17</v>
      </c>
      <c r="E1269" s="4">
        <v>44965.814143518517</v>
      </c>
      <c r="F1269" s="3" t="s">
        <v>10</v>
      </c>
      <c r="G1269" s="3">
        <v>1</v>
      </c>
      <c r="H1269" s="3" t="s">
        <v>15</v>
      </c>
      <c r="I1269" s="4">
        <v>44965.814143518517</v>
      </c>
      <c r="J1269" s="3" t="str">
        <f t="shared" si="119"/>
        <v>运行</v>
      </c>
      <c r="K1269" s="3" t="str">
        <f t="shared" si="118"/>
        <v/>
      </c>
      <c r="L1269" t="str">
        <f t="shared" si="120"/>
        <v>结束</v>
      </c>
      <c r="M1269" s="5">
        <f t="shared" si="121"/>
        <v>0</v>
      </c>
      <c r="N1269" s="3">
        <f t="shared" si="122"/>
        <v>6</v>
      </c>
    </row>
    <row r="1270" spans="1:14">
      <c r="A1270" s="3">
        <v>98314853</v>
      </c>
      <c r="B1270" s="3" t="s">
        <v>8</v>
      </c>
      <c r="C1270" s="3" t="s">
        <v>16</v>
      </c>
      <c r="D1270" s="3">
        <v>1.3320332629234E+17</v>
      </c>
      <c r="E1270" s="4">
        <v>44965.849872685183</v>
      </c>
      <c r="F1270" s="3" t="s">
        <v>10</v>
      </c>
      <c r="G1270" s="3">
        <v>1</v>
      </c>
      <c r="H1270" s="3" t="s">
        <v>15</v>
      </c>
      <c r="I1270" s="4">
        <v>44965.849872685183</v>
      </c>
      <c r="J1270" s="3" t="str">
        <f t="shared" si="119"/>
        <v>运行</v>
      </c>
      <c r="K1270" s="3" t="str">
        <f t="shared" si="118"/>
        <v/>
      </c>
      <c r="L1270" t="str">
        <f t="shared" si="120"/>
        <v>结束</v>
      </c>
      <c r="M1270" s="5">
        <f t="shared" si="121"/>
        <v>0</v>
      </c>
      <c r="N1270" s="3">
        <f t="shared" si="122"/>
        <v>6</v>
      </c>
    </row>
    <row r="1271" spans="1:14">
      <c r="A1271" s="3">
        <v>98314977</v>
      </c>
      <c r="B1271" s="3" t="s">
        <v>8</v>
      </c>
      <c r="C1271" s="3" t="s">
        <v>16</v>
      </c>
      <c r="D1271" s="3">
        <v>1.3320335715907299E+17</v>
      </c>
      <c r="E1271" s="4">
        <v>44965.88559027778</v>
      </c>
      <c r="F1271" s="3" t="s">
        <v>10</v>
      </c>
      <c r="G1271" s="3">
        <v>1</v>
      </c>
      <c r="H1271" s="3" t="s">
        <v>15</v>
      </c>
      <c r="I1271" s="4">
        <v>44965.88559027778</v>
      </c>
      <c r="J1271" s="3" t="str">
        <f t="shared" si="119"/>
        <v>运行</v>
      </c>
      <c r="K1271" s="3" t="str">
        <f t="shared" si="118"/>
        <v/>
      </c>
      <c r="L1271" t="str">
        <f t="shared" si="120"/>
        <v>结束</v>
      </c>
      <c r="M1271" s="5">
        <f t="shared" si="121"/>
        <v>0</v>
      </c>
      <c r="N1271" s="3">
        <f t="shared" si="122"/>
        <v>6</v>
      </c>
    </row>
    <row r="1272" spans="1:14">
      <c r="A1272" s="3">
        <v>98314985</v>
      </c>
      <c r="B1272" s="3" t="s">
        <v>8</v>
      </c>
      <c r="C1272" s="3" t="s">
        <v>16</v>
      </c>
      <c r="D1272" s="3">
        <v>1.3320338803009901E+17</v>
      </c>
      <c r="E1272" s="4">
        <v>44965.921331018515</v>
      </c>
      <c r="F1272" s="3" t="s">
        <v>10</v>
      </c>
      <c r="G1272" s="3">
        <v>1</v>
      </c>
      <c r="H1272" s="3" t="s">
        <v>15</v>
      </c>
      <c r="I1272" s="4">
        <v>44965.921331018515</v>
      </c>
      <c r="J1272" s="3" t="str">
        <f t="shared" si="119"/>
        <v>运行</v>
      </c>
      <c r="K1272" s="3" t="str">
        <f t="shared" si="118"/>
        <v/>
      </c>
      <c r="L1272" t="str">
        <f t="shared" si="120"/>
        <v>结束</v>
      </c>
      <c r="M1272" s="5">
        <f t="shared" si="121"/>
        <v>0</v>
      </c>
      <c r="N1272" s="3">
        <f t="shared" si="122"/>
        <v>6</v>
      </c>
    </row>
    <row r="1273" spans="1:14">
      <c r="A1273" s="3">
        <v>98314986</v>
      </c>
      <c r="B1273" s="3" t="s">
        <v>8</v>
      </c>
      <c r="C1273" s="3" t="s">
        <v>16</v>
      </c>
      <c r="D1273" s="3">
        <v>1.3320341889542899E+17</v>
      </c>
      <c r="E1273" s="4">
        <v>44965.957048611112</v>
      </c>
      <c r="F1273" s="3" t="s">
        <v>10</v>
      </c>
      <c r="G1273" s="3">
        <v>1</v>
      </c>
      <c r="H1273" s="3" t="s">
        <v>15</v>
      </c>
      <c r="I1273" s="4">
        <v>44965.957048611112</v>
      </c>
      <c r="J1273" s="3" t="str">
        <f t="shared" si="119"/>
        <v>运行</v>
      </c>
      <c r="K1273" s="3" t="str">
        <f t="shared" si="118"/>
        <v/>
      </c>
      <c r="L1273" t="str">
        <f t="shared" si="120"/>
        <v>结束</v>
      </c>
      <c r="M1273" s="5">
        <f t="shared" si="121"/>
        <v>0</v>
      </c>
      <c r="N1273" s="3">
        <f t="shared" si="122"/>
        <v>6</v>
      </c>
    </row>
    <row r="1274" spans="1:14">
      <c r="A1274" s="3">
        <v>98314994</v>
      </c>
      <c r="B1274" s="3" t="s">
        <v>8</v>
      </c>
      <c r="C1274" s="3" t="s">
        <v>16</v>
      </c>
      <c r="D1274" s="3">
        <v>1.3320344976402701E+17</v>
      </c>
      <c r="E1274" s="4">
        <v>44965.992777777778</v>
      </c>
      <c r="F1274" s="3" t="s">
        <v>10</v>
      </c>
      <c r="G1274" s="3">
        <v>1</v>
      </c>
      <c r="H1274" s="3" t="s">
        <v>15</v>
      </c>
      <c r="I1274" s="4">
        <v>44965.992777777778</v>
      </c>
      <c r="J1274" s="3" t="str">
        <f t="shared" ref="J1274:J1321" si="123">RIGHT(H1274,2)</f>
        <v>运行</v>
      </c>
      <c r="K1274" s="3" t="str">
        <f t="shared" si="118"/>
        <v/>
      </c>
      <c r="L1274" t="str">
        <f t="shared" si="120"/>
        <v>结束</v>
      </c>
      <c r="M1274" s="5">
        <f t="shared" si="121"/>
        <v>0</v>
      </c>
      <c r="N1274" s="3">
        <f t="shared" si="122"/>
        <v>6</v>
      </c>
    </row>
    <row r="1275" spans="1:14">
      <c r="A1275" s="3">
        <v>98315002</v>
      </c>
      <c r="B1275" s="3" t="s">
        <v>8</v>
      </c>
      <c r="C1275" s="3" t="s">
        <v>16</v>
      </c>
      <c r="D1275" s="3">
        <v>1.3320348063363101E+17</v>
      </c>
      <c r="E1275" s="4">
        <v>44966.028506944444</v>
      </c>
      <c r="F1275" s="3" t="s">
        <v>10</v>
      </c>
      <c r="G1275" s="3">
        <v>1</v>
      </c>
      <c r="H1275" s="3" t="s">
        <v>15</v>
      </c>
      <c r="I1275" s="4">
        <v>44966.028506944444</v>
      </c>
      <c r="J1275" s="3" t="str">
        <f t="shared" si="123"/>
        <v>运行</v>
      </c>
      <c r="K1275" s="3" t="str">
        <f t="shared" si="118"/>
        <v/>
      </c>
      <c r="L1275" t="str">
        <f t="shared" si="120"/>
        <v>结束</v>
      </c>
      <c r="M1275" s="5">
        <f t="shared" si="121"/>
        <v>0</v>
      </c>
      <c r="N1275" s="3">
        <f t="shared" si="122"/>
        <v>6</v>
      </c>
    </row>
    <row r="1276" spans="1:14">
      <c r="A1276" s="3">
        <v>98315010</v>
      </c>
      <c r="B1276" s="3" t="s">
        <v>8</v>
      </c>
      <c r="C1276" s="3" t="s">
        <v>16</v>
      </c>
      <c r="D1276" s="3">
        <v>1.3320351150666701E+17</v>
      </c>
      <c r="E1276" s="4">
        <v>44966.064236111109</v>
      </c>
      <c r="F1276" s="3" t="s">
        <v>10</v>
      </c>
      <c r="G1276" s="3">
        <v>1</v>
      </c>
      <c r="H1276" s="3" t="s">
        <v>15</v>
      </c>
      <c r="I1276" s="4">
        <v>44966.064236111109</v>
      </c>
      <c r="J1276" s="3" t="str">
        <f t="shared" si="123"/>
        <v>运行</v>
      </c>
      <c r="K1276" s="3" t="str">
        <f t="shared" si="118"/>
        <v/>
      </c>
      <c r="L1276" t="str">
        <f t="shared" si="120"/>
        <v>结束</v>
      </c>
      <c r="M1276" s="5">
        <f t="shared" si="121"/>
        <v>0</v>
      </c>
      <c r="N1276" s="3">
        <f t="shared" si="122"/>
        <v>6</v>
      </c>
    </row>
    <row r="1277" spans="1:14">
      <c r="A1277" s="3">
        <v>98315018</v>
      </c>
      <c r="B1277" s="3" t="s">
        <v>8</v>
      </c>
      <c r="C1277" s="3" t="s">
        <v>16</v>
      </c>
      <c r="D1277" s="3">
        <v>1.33203542375928E+17</v>
      </c>
      <c r="E1277" s="4">
        <v>44966.099965277775</v>
      </c>
      <c r="F1277" s="3" t="s">
        <v>10</v>
      </c>
      <c r="G1277" s="3">
        <v>1</v>
      </c>
      <c r="H1277" s="3" t="s">
        <v>15</v>
      </c>
      <c r="I1277" s="4">
        <v>44966.099965277775</v>
      </c>
      <c r="J1277" s="3" t="str">
        <f t="shared" si="123"/>
        <v>运行</v>
      </c>
      <c r="K1277" s="3" t="str">
        <f t="shared" ref="K1277:K1340" si="124">IF(AND(J1276="运行",J1277&lt;&gt;"运行"),"开始","")</f>
        <v/>
      </c>
      <c r="L1277" t="str">
        <f t="shared" si="120"/>
        <v>结束</v>
      </c>
      <c r="M1277" s="5">
        <f t="shared" si="121"/>
        <v>0</v>
      </c>
      <c r="N1277" s="3">
        <f t="shared" si="122"/>
        <v>6</v>
      </c>
    </row>
    <row r="1278" spans="1:14">
      <c r="A1278" s="3">
        <v>98315026</v>
      </c>
      <c r="B1278" s="3" t="s">
        <v>8</v>
      </c>
      <c r="C1278" s="3" t="s">
        <v>16</v>
      </c>
      <c r="D1278" s="3">
        <v>1.33203573244526E+17</v>
      </c>
      <c r="E1278" s="4">
        <v>44966.135694444441</v>
      </c>
      <c r="F1278" s="3" t="s">
        <v>10</v>
      </c>
      <c r="G1278" s="3">
        <v>1</v>
      </c>
      <c r="H1278" s="3" t="s">
        <v>15</v>
      </c>
      <c r="I1278" s="4">
        <v>44966.135694444441</v>
      </c>
      <c r="J1278" s="3" t="str">
        <f t="shared" si="123"/>
        <v>运行</v>
      </c>
      <c r="K1278" s="3" t="str">
        <f t="shared" si="124"/>
        <v/>
      </c>
      <c r="L1278" t="str">
        <f t="shared" si="120"/>
        <v>结束</v>
      </c>
      <c r="M1278" s="5">
        <f t="shared" si="121"/>
        <v>0</v>
      </c>
      <c r="N1278" s="3">
        <f t="shared" si="122"/>
        <v>6</v>
      </c>
    </row>
    <row r="1279" spans="1:14">
      <c r="A1279" s="3">
        <v>98315034</v>
      </c>
      <c r="B1279" s="3" t="s">
        <v>8</v>
      </c>
      <c r="C1279" s="3" t="s">
        <v>16</v>
      </c>
      <c r="D1279" s="3">
        <v>1.33203604114364E+17</v>
      </c>
      <c r="E1279" s="4">
        <v>44966.171423611115</v>
      </c>
      <c r="F1279" s="3" t="s">
        <v>10</v>
      </c>
      <c r="G1279" s="3">
        <v>1</v>
      </c>
      <c r="H1279" s="3" t="s">
        <v>15</v>
      </c>
      <c r="I1279" s="4">
        <v>44966.171423611115</v>
      </c>
      <c r="J1279" s="3" t="str">
        <f t="shared" si="123"/>
        <v>运行</v>
      </c>
      <c r="K1279" s="3" t="str">
        <f t="shared" si="124"/>
        <v/>
      </c>
      <c r="L1279" t="str">
        <f t="shared" si="120"/>
        <v>结束</v>
      </c>
      <c r="M1279" s="5">
        <f t="shared" si="121"/>
        <v>0</v>
      </c>
      <c r="N1279" s="3">
        <f t="shared" si="122"/>
        <v>6</v>
      </c>
    </row>
    <row r="1280" spans="1:14">
      <c r="A1280" s="3">
        <v>98315035</v>
      </c>
      <c r="B1280" s="3" t="s">
        <v>8</v>
      </c>
      <c r="C1280" s="3" t="s">
        <v>16</v>
      </c>
      <c r="D1280" s="3">
        <v>1.3320363497947901E+17</v>
      </c>
      <c r="E1280" s="4">
        <v>44966.207141203704</v>
      </c>
      <c r="F1280" s="3" t="s">
        <v>10</v>
      </c>
      <c r="G1280" s="3">
        <v>1</v>
      </c>
      <c r="H1280" s="3" t="s">
        <v>15</v>
      </c>
      <c r="I1280" s="4">
        <v>44966.207141203704</v>
      </c>
      <c r="J1280" s="3" t="str">
        <f t="shared" si="123"/>
        <v>运行</v>
      </c>
      <c r="K1280" s="3" t="str">
        <f t="shared" si="124"/>
        <v/>
      </c>
      <c r="L1280" t="str">
        <f t="shared" si="120"/>
        <v>结束</v>
      </c>
      <c r="M1280" s="5">
        <f t="shared" si="121"/>
        <v>0</v>
      </c>
      <c r="N1280" s="3">
        <f t="shared" si="122"/>
        <v>6</v>
      </c>
    </row>
    <row r="1281" spans="1:14">
      <c r="A1281" s="3">
        <v>98315043</v>
      </c>
      <c r="B1281" s="3" t="s">
        <v>8</v>
      </c>
      <c r="C1281" s="3" t="s">
        <v>16</v>
      </c>
      <c r="D1281" s="3">
        <v>1.3320366585193699E+17</v>
      </c>
      <c r="E1281" s="4">
        <v>44966.242881944447</v>
      </c>
      <c r="F1281" s="3" t="s">
        <v>10</v>
      </c>
      <c r="G1281" s="3">
        <v>1</v>
      </c>
      <c r="H1281" s="3" t="s">
        <v>15</v>
      </c>
      <c r="I1281" s="4">
        <v>44966.242881944447</v>
      </c>
      <c r="J1281" s="3" t="str">
        <f t="shared" si="123"/>
        <v>运行</v>
      </c>
      <c r="K1281" s="3" t="str">
        <f t="shared" si="124"/>
        <v/>
      </c>
      <c r="L1281" t="str">
        <f t="shared" si="120"/>
        <v>结束</v>
      </c>
      <c r="M1281" s="5">
        <f t="shared" si="121"/>
        <v>0</v>
      </c>
      <c r="N1281" s="3">
        <f t="shared" si="122"/>
        <v>6</v>
      </c>
    </row>
    <row r="1282" spans="1:14">
      <c r="A1282" s="3">
        <v>98315051</v>
      </c>
      <c r="B1282" s="3" t="s">
        <v>8</v>
      </c>
      <c r="C1282" s="3" t="s">
        <v>16</v>
      </c>
      <c r="D1282" s="3">
        <v>1.33203696726742E+17</v>
      </c>
      <c r="E1282" s="4">
        <v>44966.278611111113</v>
      </c>
      <c r="F1282" s="3" t="s">
        <v>10</v>
      </c>
      <c r="G1282" s="3">
        <v>1</v>
      </c>
      <c r="H1282" s="3" t="s">
        <v>15</v>
      </c>
      <c r="I1282" s="4">
        <v>44966.278611111113</v>
      </c>
      <c r="J1282" s="3" t="str">
        <f t="shared" si="123"/>
        <v>运行</v>
      </c>
      <c r="K1282" s="3" t="str">
        <f t="shared" si="124"/>
        <v/>
      </c>
      <c r="L1282" t="str">
        <f t="shared" si="120"/>
        <v>结束</v>
      </c>
      <c r="M1282" s="5">
        <f t="shared" si="121"/>
        <v>0</v>
      </c>
      <c r="N1282" s="3">
        <f t="shared" si="122"/>
        <v>6</v>
      </c>
    </row>
    <row r="1283" spans="1:14">
      <c r="A1283" s="3">
        <v>98315059</v>
      </c>
      <c r="B1283" s="3" t="s">
        <v>8</v>
      </c>
      <c r="C1283" s="3" t="s">
        <v>9</v>
      </c>
      <c r="D1283" s="3">
        <v>1.3320371574928E+17</v>
      </c>
      <c r="E1283" s="4">
        <v>44966.300625000003</v>
      </c>
      <c r="F1283" s="3" t="s">
        <v>10</v>
      </c>
      <c r="G1283" s="3">
        <v>1</v>
      </c>
      <c r="H1283" s="3" t="s">
        <v>15</v>
      </c>
      <c r="I1283" s="4">
        <v>44966.300625000003</v>
      </c>
      <c r="J1283" s="3" t="str">
        <f t="shared" si="123"/>
        <v>运行</v>
      </c>
      <c r="K1283" s="3" t="str">
        <f t="shared" si="124"/>
        <v/>
      </c>
      <c r="L1283" t="str">
        <f t="shared" si="120"/>
        <v>结束</v>
      </c>
      <c r="M1283" s="5">
        <f t="shared" si="121"/>
        <v>0</v>
      </c>
      <c r="N1283" s="3">
        <f t="shared" si="122"/>
        <v>6</v>
      </c>
    </row>
    <row r="1284" spans="1:14">
      <c r="A1284" s="3">
        <v>98315500</v>
      </c>
      <c r="B1284" s="3" t="s">
        <v>8</v>
      </c>
      <c r="C1284" s="3" t="s">
        <v>9</v>
      </c>
      <c r="D1284" s="3">
        <v>1.3320372245725101E+17</v>
      </c>
      <c r="E1284" s="4">
        <v>44966.308391203704</v>
      </c>
      <c r="F1284" s="3" t="s">
        <v>10</v>
      </c>
      <c r="G1284" s="3">
        <v>1</v>
      </c>
      <c r="H1284" s="3" t="s">
        <v>15</v>
      </c>
      <c r="I1284" s="4">
        <v>44966.308391203704</v>
      </c>
      <c r="J1284" s="3" t="str">
        <f t="shared" si="123"/>
        <v>运行</v>
      </c>
      <c r="K1284" s="3" t="str">
        <f t="shared" si="124"/>
        <v/>
      </c>
      <c r="L1284" t="str">
        <f t="shared" si="120"/>
        <v>结束</v>
      </c>
      <c r="M1284" s="5">
        <f t="shared" si="121"/>
        <v>0</v>
      </c>
      <c r="N1284" s="3">
        <f t="shared" si="122"/>
        <v>6</v>
      </c>
    </row>
    <row r="1285" spans="1:14">
      <c r="A1285" s="3">
        <v>98316350</v>
      </c>
      <c r="B1285" s="3" t="s">
        <v>8</v>
      </c>
      <c r="C1285" s="3" t="s">
        <v>16</v>
      </c>
      <c r="D1285" s="3">
        <v>1.33203727595202E+17</v>
      </c>
      <c r="E1285" s="4">
        <v>44966.314340277779</v>
      </c>
      <c r="F1285" s="3" t="s">
        <v>10</v>
      </c>
      <c r="G1285" s="3">
        <v>1</v>
      </c>
      <c r="H1285" s="3" t="s">
        <v>15</v>
      </c>
      <c r="I1285" s="4">
        <v>44966.314340277779</v>
      </c>
      <c r="J1285" s="3" t="str">
        <f t="shared" si="123"/>
        <v>运行</v>
      </c>
      <c r="K1285" s="3" t="str">
        <f t="shared" si="124"/>
        <v/>
      </c>
      <c r="L1285" t="str">
        <f t="shared" si="120"/>
        <v>结束</v>
      </c>
      <c r="M1285" s="5">
        <f t="shared" si="121"/>
        <v>0</v>
      </c>
      <c r="N1285" s="3">
        <f t="shared" si="122"/>
        <v>6</v>
      </c>
    </row>
    <row r="1286" spans="1:14">
      <c r="A1286" s="3">
        <v>98316797</v>
      </c>
      <c r="B1286" s="3" t="s">
        <v>8</v>
      </c>
      <c r="C1286" s="3" t="s">
        <v>9</v>
      </c>
      <c r="D1286" s="3">
        <v>1.33203729149662E+17</v>
      </c>
      <c r="E1286" s="4">
        <v>44966.316134259258</v>
      </c>
      <c r="F1286" s="3" t="s">
        <v>10</v>
      </c>
      <c r="G1286" s="3">
        <v>1</v>
      </c>
      <c r="H1286" s="3" t="s">
        <v>15</v>
      </c>
      <c r="I1286" s="4">
        <v>44966.316134259258</v>
      </c>
      <c r="J1286" s="3" t="str">
        <f t="shared" si="123"/>
        <v>运行</v>
      </c>
      <c r="K1286" s="3" t="str">
        <f t="shared" si="124"/>
        <v/>
      </c>
      <c r="L1286" t="str">
        <f t="shared" si="120"/>
        <v>结束</v>
      </c>
      <c r="M1286" s="5">
        <f t="shared" si="121"/>
        <v>0</v>
      </c>
      <c r="N1286" s="3">
        <f t="shared" si="122"/>
        <v>6</v>
      </c>
    </row>
    <row r="1287" spans="1:14">
      <c r="A1287" s="3">
        <v>98318480</v>
      </c>
      <c r="B1287" s="3" t="s">
        <v>8</v>
      </c>
      <c r="C1287" s="3" t="s">
        <v>9</v>
      </c>
      <c r="D1287" s="3">
        <v>1.3320373583928E+17</v>
      </c>
      <c r="E1287" s="4">
        <v>44966.323877314811</v>
      </c>
      <c r="F1287" s="3" t="s">
        <v>10</v>
      </c>
      <c r="G1287" s="3">
        <v>1</v>
      </c>
      <c r="H1287" s="3" t="s">
        <v>15</v>
      </c>
      <c r="I1287" s="4">
        <v>44966.323877314811</v>
      </c>
      <c r="J1287" s="3" t="str">
        <f t="shared" si="123"/>
        <v>运行</v>
      </c>
      <c r="K1287" s="3" t="str">
        <f t="shared" si="124"/>
        <v/>
      </c>
      <c r="L1287" t="str">
        <f t="shared" si="120"/>
        <v>结束</v>
      </c>
      <c r="M1287" s="5">
        <f t="shared" si="121"/>
        <v>0</v>
      </c>
      <c r="N1287" s="3">
        <f t="shared" si="122"/>
        <v>6</v>
      </c>
    </row>
    <row r="1288" spans="1:14">
      <c r="A1288" s="3">
        <v>98320065</v>
      </c>
      <c r="B1288" s="3" t="s">
        <v>8</v>
      </c>
      <c r="C1288" s="3" t="s">
        <v>9</v>
      </c>
      <c r="D1288" s="3">
        <v>1.3320374252017E+17</v>
      </c>
      <c r="E1288" s="4">
        <v>44966.331620370373</v>
      </c>
      <c r="F1288" s="3" t="s">
        <v>10</v>
      </c>
      <c r="G1288" s="3">
        <v>1</v>
      </c>
      <c r="H1288" s="3" t="s">
        <v>15</v>
      </c>
      <c r="I1288" s="4">
        <v>44966.331620370373</v>
      </c>
      <c r="J1288" s="3" t="str">
        <f t="shared" si="123"/>
        <v>运行</v>
      </c>
      <c r="K1288" s="3" t="str">
        <f t="shared" si="124"/>
        <v/>
      </c>
      <c r="L1288" t="str">
        <f t="shared" si="120"/>
        <v>结束</v>
      </c>
      <c r="M1288" s="5">
        <f t="shared" si="121"/>
        <v>0</v>
      </c>
      <c r="N1288" s="3">
        <f t="shared" si="122"/>
        <v>6</v>
      </c>
    </row>
    <row r="1289" spans="1:14">
      <c r="A1289" s="3">
        <v>98321919</v>
      </c>
      <c r="B1289" s="3" t="s">
        <v>8</v>
      </c>
      <c r="C1289" s="3" t="s">
        <v>9</v>
      </c>
      <c r="D1289" s="3">
        <v>1.33203749209238E+17</v>
      </c>
      <c r="E1289" s="4">
        <v>44966.33935185185</v>
      </c>
      <c r="F1289" s="3" t="s">
        <v>10</v>
      </c>
      <c r="G1289" s="3">
        <v>1</v>
      </c>
      <c r="H1289" s="3" t="s">
        <v>15</v>
      </c>
      <c r="I1289" s="4">
        <v>44966.33935185185</v>
      </c>
      <c r="J1289" s="3" t="str">
        <f t="shared" si="123"/>
        <v>运行</v>
      </c>
      <c r="K1289" s="3" t="str">
        <f t="shared" si="124"/>
        <v/>
      </c>
      <c r="L1289" t="str">
        <f t="shared" si="120"/>
        <v>结束</v>
      </c>
      <c r="M1289" s="5">
        <f t="shared" si="121"/>
        <v>0</v>
      </c>
      <c r="N1289" s="3">
        <f t="shared" si="122"/>
        <v>6</v>
      </c>
    </row>
    <row r="1290" spans="1:14">
      <c r="A1290" s="3">
        <v>98323627</v>
      </c>
      <c r="B1290" s="3" t="s">
        <v>8</v>
      </c>
      <c r="C1290" s="3" t="s">
        <v>9</v>
      </c>
      <c r="D1290" s="3">
        <v>1.3320375590147299E+17</v>
      </c>
      <c r="E1290" s="4">
        <v>44966.34710648148</v>
      </c>
      <c r="F1290" s="3" t="s">
        <v>10</v>
      </c>
      <c r="G1290" s="3">
        <v>1</v>
      </c>
      <c r="H1290" s="3" t="s">
        <v>15</v>
      </c>
      <c r="I1290" s="4">
        <v>44966.34710648148</v>
      </c>
      <c r="J1290" s="3" t="str">
        <f t="shared" si="123"/>
        <v>运行</v>
      </c>
      <c r="K1290" s="3" t="str">
        <f t="shared" si="124"/>
        <v/>
      </c>
      <c r="L1290" t="str">
        <f t="shared" si="120"/>
        <v>结束</v>
      </c>
      <c r="M1290" s="5">
        <f t="shared" si="121"/>
        <v>0</v>
      </c>
      <c r="N1290" s="3">
        <f t="shared" si="122"/>
        <v>6</v>
      </c>
    </row>
    <row r="1291" spans="1:14">
      <c r="A1291" s="3">
        <v>98323806</v>
      </c>
      <c r="B1291" s="3" t="s">
        <v>8</v>
      </c>
      <c r="C1291" s="3" t="s">
        <v>16</v>
      </c>
      <c r="D1291" s="3">
        <v>1.33203756483508E+17</v>
      </c>
      <c r="E1291" s="4">
        <v>44966.347777777781</v>
      </c>
      <c r="F1291" s="3" t="s">
        <v>10</v>
      </c>
      <c r="G1291" s="3">
        <v>1</v>
      </c>
      <c r="H1291" s="3" t="s">
        <v>15</v>
      </c>
      <c r="I1291" s="4">
        <v>44966.347777777781</v>
      </c>
      <c r="J1291" s="3" t="str">
        <f t="shared" si="123"/>
        <v>运行</v>
      </c>
      <c r="K1291" s="3" t="str">
        <f t="shared" si="124"/>
        <v/>
      </c>
      <c r="L1291" t="str">
        <f t="shared" si="120"/>
        <v>结束</v>
      </c>
      <c r="M1291" s="5">
        <f t="shared" si="121"/>
        <v>0</v>
      </c>
      <c r="N1291" s="3">
        <f t="shared" si="122"/>
        <v>6</v>
      </c>
    </row>
    <row r="1292" spans="1:14">
      <c r="A1292" s="3">
        <v>98324319</v>
      </c>
      <c r="B1292" s="3" t="s">
        <v>8</v>
      </c>
      <c r="C1292" s="3" t="s">
        <v>16</v>
      </c>
      <c r="D1292" s="3">
        <v>1.33203758021092E+17</v>
      </c>
      <c r="E1292" s="4">
        <v>44966.349560185183</v>
      </c>
      <c r="F1292" s="3" t="s">
        <v>10</v>
      </c>
      <c r="G1292" s="3">
        <v>50010922020</v>
      </c>
      <c r="H1292" s="3" t="s">
        <v>28</v>
      </c>
      <c r="I1292" s="4">
        <v>44966.349560185183</v>
      </c>
      <c r="J1292" s="3" t="str">
        <f t="shared" si="123"/>
        <v>报警</v>
      </c>
      <c r="K1292" s="3" t="str">
        <f t="shared" si="124"/>
        <v>开始</v>
      </c>
      <c r="L1292" t="str">
        <f t="shared" si="120"/>
        <v/>
      </c>
      <c r="M1292" s="5">
        <f t="shared" si="121"/>
        <v>4.0500000037718564</v>
      </c>
      <c r="N1292" s="3">
        <f t="shared" si="122"/>
        <v>6</v>
      </c>
    </row>
    <row r="1293" spans="1:14">
      <c r="A1293" s="3">
        <v>98325126</v>
      </c>
      <c r="B1293" s="3" t="s">
        <v>8</v>
      </c>
      <c r="C1293" s="3" t="s">
        <v>16</v>
      </c>
      <c r="D1293" s="3">
        <v>1.3320376045974E+17</v>
      </c>
      <c r="E1293" s="4">
        <v>44966.352372685185</v>
      </c>
      <c r="F1293" s="3" t="s">
        <v>10</v>
      </c>
      <c r="G1293" s="3">
        <v>1</v>
      </c>
      <c r="H1293" s="3" t="s">
        <v>15</v>
      </c>
      <c r="I1293" s="4">
        <v>44966.352372685185</v>
      </c>
      <c r="J1293" s="3" t="str">
        <f t="shared" si="123"/>
        <v>运行</v>
      </c>
      <c r="K1293" s="3" t="str">
        <f t="shared" si="124"/>
        <v/>
      </c>
      <c r="L1293" t="str">
        <f t="shared" si="120"/>
        <v>结束</v>
      </c>
      <c r="M1293" s="5">
        <f t="shared" si="121"/>
        <v>0</v>
      </c>
      <c r="N1293" s="3">
        <f t="shared" si="122"/>
        <v>6</v>
      </c>
    </row>
    <row r="1294" spans="1:14">
      <c r="A1294" s="3">
        <v>98325169</v>
      </c>
      <c r="B1294" s="3" t="s">
        <v>8</v>
      </c>
      <c r="C1294" s="3" t="s">
        <v>9</v>
      </c>
      <c r="D1294" s="3">
        <v>1.3320376053943299E+17</v>
      </c>
      <c r="E1294" s="4">
        <v>44966.352465277778</v>
      </c>
      <c r="F1294" s="3" t="s">
        <v>10</v>
      </c>
      <c r="G1294" s="3">
        <v>1</v>
      </c>
      <c r="H1294" s="3" t="s">
        <v>15</v>
      </c>
      <c r="I1294" s="4">
        <v>44966.352465277778</v>
      </c>
      <c r="J1294" s="3" t="str">
        <f t="shared" si="123"/>
        <v>运行</v>
      </c>
      <c r="K1294" s="3" t="str">
        <f t="shared" si="124"/>
        <v/>
      </c>
      <c r="L1294" t="str">
        <f t="shared" si="120"/>
        <v>结束</v>
      </c>
      <c r="M1294" s="5">
        <f t="shared" si="121"/>
        <v>0</v>
      </c>
      <c r="N1294" s="3">
        <f t="shared" si="122"/>
        <v>6</v>
      </c>
    </row>
    <row r="1295" spans="1:14">
      <c r="A1295" s="3">
        <v>98325455</v>
      </c>
      <c r="B1295" s="3" t="s">
        <v>8</v>
      </c>
      <c r="C1295" s="3" t="s">
        <v>16</v>
      </c>
      <c r="D1295" s="3">
        <v>1.3320376117481901E+17</v>
      </c>
      <c r="E1295" s="4">
        <v>44966.353206018517</v>
      </c>
      <c r="F1295" s="3" t="s">
        <v>10</v>
      </c>
      <c r="G1295" s="3">
        <v>50010922020</v>
      </c>
      <c r="H1295" s="3" t="s">
        <v>28</v>
      </c>
      <c r="I1295" s="4">
        <v>44966.353206018517</v>
      </c>
      <c r="J1295" s="3" t="str">
        <f t="shared" si="123"/>
        <v>报警</v>
      </c>
      <c r="K1295" s="3" t="str">
        <f t="shared" si="124"/>
        <v>开始</v>
      </c>
      <c r="L1295" t="str">
        <f t="shared" si="120"/>
        <v/>
      </c>
      <c r="M1295" s="5">
        <f t="shared" si="121"/>
        <v>0.93333333148621023</v>
      </c>
      <c r="N1295" s="3">
        <f t="shared" si="122"/>
        <v>6</v>
      </c>
    </row>
    <row r="1296" spans="1:14">
      <c r="A1296" s="3">
        <v>98325672</v>
      </c>
      <c r="B1296" s="3" t="s">
        <v>8</v>
      </c>
      <c r="C1296" s="3" t="s">
        <v>16</v>
      </c>
      <c r="D1296" s="3">
        <v>1.3320376173127901E+17</v>
      </c>
      <c r="E1296" s="4">
        <v>44966.353854166664</v>
      </c>
      <c r="F1296" s="3" t="s">
        <v>10</v>
      </c>
      <c r="G1296" s="3">
        <v>1</v>
      </c>
      <c r="H1296" s="3" t="s">
        <v>15</v>
      </c>
      <c r="I1296" s="4">
        <v>44966.353854166664</v>
      </c>
      <c r="J1296" s="3" t="str">
        <f t="shared" si="123"/>
        <v>运行</v>
      </c>
      <c r="K1296" s="3" t="str">
        <f t="shared" si="124"/>
        <v/>
      </c>
      <c r="L1296" t="str">
        <f t="shared" si="120"/>
        <v>结束</v>
      </c>
      <c r="M1296" s="5">
        <f t="shared" si="121"/>
        <v>0</v>
      </c>
      <c r="N1296" s="3">
        <f t="shared" si="122"/>
        <v>6</v>
      </c>
    </row>
    <row r="1297" spans="1:14">
      <c r="A1297" s="3">
        <v>98327463</v>
      </c>
      <c r="B1297" s="3" t="s">
        <v>8</v>
      </c>
      <c r="C1297" s="3" t="s">
        <v>9</v>
      </c>
      <c r="D1297" s="3">
        <v>1.3320376722761901E+17</v>
      </c>
      <c r="E1297" s="4">
        <v>44966.360208333332</v>
      </c>
      <c r="F1297" s="3" t="s">
        <v>10</v>
      </c>
      <c r="G1297" s="3">
        <v>1</v>
      </c>
      <c r="H1297" s="3" t="s">
        <v>15</v>
      </c>
      <c r="I1297" s="4">
        <v>44966.360208333332</v>
      </c>
      <c r="J1297" s="3" t="str">
        <f t="shared" si="123"/>
        <v>运行</v>
      </c>
      <c r="K1297" s="3" t="str">
        <f t="shared" si="124"/>
        <v/>
      </c>
      <c r="L1297" t="str">
        <f t="shared" si="120"/>
        <v>结束</v>
      </c>
      <c r="M1297" s="5">
        <f t="shared" si="121"/>
        <v>0</v>
      </c>
      <c r="N1297" s="3">
        <f t="shared" si="122"/>
        <v>6</v>
      </c>
    </row>
    <row r="1298" spans="1:14">
      <c r="A1298" s="3">
        <v>98329418</v>
      </c>
      <c r="B1298" s="3" t="s">
        <v>8</v>
      </c>
      <c r="C1298" s="3" t="s">
        <v>9</v>
      </c>
      <c r="D1298" s="3">
        <v>1.33203773913806E+17</v>
      </c>
      <c r="E1298" s="4">
        <v>44966.367951388886</v>
      </c>
      <c r="F1298" s="3" t="s">
        <v>10</v>
      </c>
      <c r="G1298" s="3">
        <v>1</v>
      </c>
      <c r="H1298" s="3" t="s">
        <v>15</v>
      </c>
      <c r="I1298" s="4">
        <v>44966.367951388886</v>
      </c>
      <c r="J1298" s="3" t="str">
        <f t="shared" si="123"/>
        <v>运行</v>
      </c>
      <c r="K1298" s="3" t="str">
        <f t="shared" si="124"/>
        <v/>
      </c>
      <c r="L1298" t="str">
        <f t="shared" si="120"/>
        <v>结束</v>
      </c>
      <c r="M1298" s="5">
        <f t="shared" si="121"/>
        <v>0</v>
      </c>
      <c r="N1298" s="3">
        <f t="shared" si="122"/>
        <v>6</v>
      </c>
    </row>
    <row r="1299" spans="1:14">
      <c r="A1299" s="3">
        <v>98329433</v>
      </c>
      <c r="B1299" s="3" t="s">
        <v>8</v>
      </c>
      <c r="C1299" s="3" t="s">
        <v>16</v>
      </c>
      <c r="D1299" s="3">
        <v>1.33203773965124E+17</v>
      </c>
      <c r="E1299" s="4">
        <v>44966.368009259262</v>
      </c>
      <c r="F1299" s="3" t="s">
        <v>10</v>
      </c>
      <c r="G1299" s="3">
        <v>60080922007</v>
      </c>
      <c r="H1299" s="3" t="s">
        <v>24</v>
      </c>
      <c r="I1299" s="4">
        <v>44966.368009259262</v>
      </c>
      <c r="J1299" s="3" t="str">
        <f t="shared" si="123"/>
        <v>报警</v>
      </c>
      <c r="K1299" s="3" t="str">
        <f t="shared" si="124"/>
        <v>开始</v>
      </c>
      <c r="L1299" t="str">
        <f t="shared" si="120"/>
        <v/>
      </c>
      <c r="M1299" s="5">
        <f t="shared" si="121"/>
        <v>0.90000000083819032</v>
      </c>
      <c r="N1299" s="3">
        <f t="shared" si="122"/>
        <v>6</v>
      </c>
    </row>
    <row r="1300" spans="1:14">
      <c r="A1300" s="3">
        <v>98329571</v>
      </c>
      <c r="B1300" s="3" t="s">
        <v>8</v>
      </c>
      <c r="C1300" s="3" t="s">
        <v>16</v>
      </c>
      <c r="D1300" s="3">
        <v>1.33203774501666E+17</v>
      </c>
      <c r="E1300" s="4">
        <v>44966.368634259263</v>
      </c>
      <c r="F1300" s="3" t="s">
        <v>10</v>
      </c>
      <c r="G1300" s="3">
        <v>1</v>
      </c>
      <c r="H1300" s="3" t="s">
        <v>15</v>
      </c>
      <c r="I1300" s="4">
        <v>44966.368634259263</v>
      </c>
      <c r="J1300" s="3" t="str">
        <f t="shared" si="123"/>
        <v>运行</v>
      </c>
      <c r="K1300" s="3" t="str">
        <f t="shared" si="124"/>
        <v/>
      </c>
      <c r="L1300" t="str">
        <f t="shared" si="120"/>
        <v>结束</v>
      </c>
      <c r="M1300" s="5">
        <f t="shared" si="121"/>
        <v>0</v>
      </c>
      <c r="N1300" s="3">
        <f t="shared" si="122"/>
        <v>6</v>
      </c>
    </row>
    <row r="1301" spans="1:14">
      <c r="A1301" s="3">
        <v>98329630</v>
      </c>
      <c r="B1301" s="3" t="s">
        <v>8</v>
      </c>
      <c r="C1301" s="3" t="s">
        <v>16</v>
      </c>
      <c r="D1301" s="3">
        <v>1.33203774779646E+17</v>
      </c>
      <c r="E1301" s="4">
        <v>44966.368946759256</v>
      </c>
      <c r="F1301" s="3" t="s">
        <v>10</v>
      </c>
      <c r="G1301" s="3">
        <v>60070922002</v>
      </c>
      <c r="H1301" s="3" t="s">
        <v>11</v>
      </c>
      <c r="I1301" s="4">
        <v>44966.368946759256</v>
      </c>
      <c r="J1301" s="3" t="str">
        <f t="shared" si="123"/>
        <v>报警</v>
      </c>
      <c r="K1301" s="3" t="str">
        <f t="shared" si="124"/>
        <v>开始</v>
      </c>
      <c r="L1301" t="str">
        <f t="shared" si="120"/>
        <v/>
      </c>
      <c r="M1301" s="5">
        <f t="shared" si="121"/>
        <v>8.3333342336118221E-2</v>
      </c>
      <c r="N1301" s="3">
        <f t="shared" si="122"/>
        <v>6</v>
      </c>
    </row>
    <row r="1302" spans="1:14">
      <c r="A1302" s="3">
        <v>98329645</v>
      </c>
      <c r="B1302" s="3" t="s">
        <v>8</v>
      </c>
      <c r="C1302" s="3" t="s">
        <v>16</v>
      </c>
      <c r="D1302" s="3">
        <v>1.33203774821336E+17</v>
      </c>
      <c r="E1302" s="4">
        <v>44966.369004629632</v>
      </c>
      <c r="F1302" s="3" t="s">
        <v>10</v>
      </c>
      <c r="G1302" s="3">
        <v>1</v>
      </c>
      <c r="H1302" s="3" t="s">
        <v>15</v>
      </c>
      <c r="I1302" s="4">
        <v>44966.369004629632</v>
      </c>
      <c r="J1302" s="3" t="str">
        <f t="shared" si="123"/>
        <v>运行</v>
      </c>
      <c r="K1302" s="3" t="str">
        <f t="shared" si="124"/>
        <v/>
      </c>
      <c r="L1302" t="str">
        <f t="shared" si="120"/>
        <v>结束</v>
      </c>
      <c r="M1302" s="5">
        <f t="shared" si="121"/>
        <v>0</v>
      </c>
      <c r="N1302" s="3">
        <f t="shared" si="122"/>
        <v>6</v>
      </c>
    </row>
    <row r="1303" spans="1:14">
      <c r="A1303" s="3">
        <v>98329646</v>
      </c>
      <c r="B1303" s="3" t="s">
        <v>8</v>
      </c>
      <c r="C1303" s="3" t="s">
        <v>16</v>
      </c>
      <c r="D1303" s="3">
        <v>1.3320377483206701E+17</v>
      </c>
      <c r="E1303" s="4">
        <v>44966.369016203702</v>
      </c>
      <c r="F1303" s="3" t="s">
        <v>10</v>
      </c>
      <c r="G1303" s="3">
        <v>60070922002</v>
      </c>
      <c r="H1303" s="3" t="s">
        <v>11</v>
      </c>
      <c r="I1303" s="4">
        <v>44966.369016203702</v>
      </c>
      <c r="J1303" s="3" t="str">
        <f t="shared" si="123"/>
        <v>报警</v>
      </c>
      <c r="K1303" s="3" t="str">
        <f t="shared" si="124"/>
        <v>开始</v>
      </c>
      <c r="L1303" t="str">
        <f t="shared" si="120"/>
        <v/>
      </c>
      <c r="M1303" s="5">
        <f t="shared" si="121"/>
        <v>1.2166666681878269</v>
      </c>
      <c r="N1303" s="3">
        <f t="shared" si="122"/>
        <v>6</v>
      </c>
    </row>
    <row r="1304" spans="1:14">
      <c r="A1304" s="3">
        <v>98329831</v>
      </c>
      <c r="B1304" s="3" t="s">
        <v>8</v>
      </c>
      <c r="C1304" s="3" t="s">
        <v>16</v>
      </c>
      <c r="D1304" s="3">
        <v>1.3320377556244301E+17</v>
      </c>
      <c r="E1304" s="4">
        <v>44966.36986111111</v>
      </c>
      <c r="F1304" s="3" t="s">
        <v>10</v>
      </c>
      <c r="G1304" s="3">
        <v>1</v>
      </c>
      <c r="H1304" s="3" t="s">
        <v>15</v>
      </c>
      <c r="I1304" s="4">
        <v>44966.36986111111</v>
      </c>
      <c r="J1304" s="3" t="str">
        <f t="shared" si="123"/>
        <v>运行</v>
      </c>
      <c r="K1304" s="3" t="str">
        <f t="shared" si="124"/>
        <v/>
      </c>
      <c r="L1304" t="str">
        <f t="shared" si="120"/>
        <v>结束</v>
      </c>
      <c r="M1304" s="5">
        <f t="shared" si="121"/>
        <v>0</v>
      </c>
      <c r="N1304" s="3">
        <f t="shared" si="122"/>
        <v>6</v>
      </c>
    </row>
    <row r="1305" spans="1:14">
      <c r="A1305" s="3">
        <v>98330345</v>
      </c>
      <c r="B1305" s="3" t="s">
        <v>8</v>
      </c>
      <c r="C1305" s="3" t="s">
        <v>16</v>
      </c>
      <c r="D1305" s="3">
        <v>1.33203777296418E+17</v>
      </c>
      <c r="E1305" s="4">
        <v>44966.371863425928</v>
      </c>
      <c r="F1305" s="3" t="s">
        <v>10</v>
      </c>
      <c r="G1305" s="3">
        <v>1</v>
      </c>
      <c r="H1305" s="3" t="s">
        <v>15</v>
      </c>
      <c r="I1305" s="4">
        <v>44966.371863425928</v>
      </c>
      <c r="J1305" s="3" t="str">
        <f t="shared" si="123"/>
        <v>运行</v>
      </c>
      <c r="K1305" s="3" t="str">
        <f t="shared" si="124"/>
        <v/>
      </c>
      <c r="L1305" t="str">
        <f t="shared" si="120"/>
        <v>结束</v>
      </c>
      <c r="M1305" s="5">
        <f t="shared" si="121"/>
        <v>0</v>
      </c>
      <c r="N1305" s="3">
        <f t="shared" si="122"/>
        <v>6</v>
      </c>
    </row>
    <row r="1306" spans="1:14">
      <c r="A1306" s="3">
        <v>98330446</v>
      </c>
      <c r="B1306" s="3" t="s">
        <v>8</v>
      </c>
      <c r="C1306" s="3" t="s">
        <v>9</v>
      </c>
      <c r="D1306" s="3">
        <v>1.3320377766811299E+17</v>
      </c>
      <c r="E1306" s="4">
        <v>44966.372291666667</v>
      </c>
      <c r="F1306" s="3" t="s">
        <v>10</v>
      </c>
      <c r="G1306" s="3">
        <v>60030922003</v>
      </c>
      <c r="H1306" s="3" t="s">
        <v>26</v>
      </c>
      <c r="I1306" s="4">
        <v>44966.372291666667</v>
      </c>
      <c r="J1306" s="3" t="str">
        <f t="shared" si="123"/>
        <v>提醒</v>
      </c>
      <c r="K1306" s="3" t="str">
        <f t="shared" si="124"/>
        <v>开始</v>
      </c>
      <c r="L1306" t="str">
        <f t="shared" si="120"/>
        <v/>
      </c>
      <c r="M1306" s="5">
        <f t="shared" si="121"/>
        <v>0.11666666250675917</v>
      </c>
      <c r="N1306" s="3">
        <f t="shared" si="122"/>
        <v>6</v>
      </c>
    </row>
    <row r="1307" spans="1:14">
      <c r="A1307" s="3">
        <v>98330464</v>
      </c>
      <c r="B1307" s="3" t="s">
        <v>8</v>
      </c>
      <c r="C1307" s="3" t="s">
        <v>9</v>
      </c>
      <c r="D1307" s="3">
        <v>1.33203777734516E+17</v>
      </c>
      <c r="E1307" s="4">
        <v>44966.372372685182</v>
      </c>
      <c r="F1307" s="3" t="s">
        <v>10</v>
      </c>
      <c r="G1307" s="3">
        <v>1</v>
      </c>
      <c r="H1307" s="3" t="s">
        <v>15</v>
      </c>
      <c r="I1307" s="4">
        <v>44966.372372685182</v>
      </c>
      <c r="J1307" s="3" t="str">
        <f t="shared" si="123"/>
        <v>运行</v>
      </c>
      <c r="K1307" s="3" t="str">
        <f t="shared" si="124"/>
        <v/>
      </c>
      <c r="L1307" t="str">
        <f t="shared" si="120"/>
        <v>结束</v>
      </c>
      <c r="M1307" s="5">
        <f t="shared" si="121"/>
        <v>0</v>
      </c>
      <c r="N1307" s="3">
        <f t="shared" si="122"/>
        <v>6</v>
      </c>
    </row>
    <row r="1308" spans="1:14">
      <c r="A1308" s="3">
        <v>98330566</v>
      </c>
      <c r="B1308" s="3" t="s">
        <v>8</v>
      </c>
      <c r="C1308" s="3" t="s">
        <v>16</v>
      </c>
      <c r="D1308" s="3">
        <v>1.3320377812932099E+17</v>
      </c>
      <c r="E1308" s="4">
        <v>44966.372824074075</v>
      </c>
      <c r="F1308" s="3" t="s">
        <v>10</v>
      </c>
      <c r="G1308" s="3">
        <v>60070922002</v>
      </c>
      <c r="H1308" s="3" t="s">
        <v>11</v>
      </c>
      <c r="I1308" s="4">
        <v>44966.372824074075</v>
      </c>
      <c r="J1308" s="3" t="str">
        <f t="shared" si="123"/>
        <v>报警</v>
      </c>
      <c r="K1308" s="3" t="str">
        <f t="shared" si="124"/>
        <v>开始</v>
      </c>
      <c r="L1308" t="str">
        <f t="shared" si="120"/>
        <v/>
      </c>
      <c r="M1308" s="5">
        <f t="shared" si="121"/>
        <v>0.64999999478459358</v>
      </c>
      <c r="N1308" s="3">
        <f t="shared" si="122"/>
        <v>6</v>
      </c>
    </row>
    <row r="1309" spans="1:14">
      <c r="A1309" s="3">
        <v>98330692</v>
      </c>
      <c r="B1309" s="3" t="s">
        <v>8</v>
      </c>
      <c r="C1309" s="3" t="s">
        <v>16</v>
      </c>
      <c r="D1309" s="3">
        <v>1.3320377851566301E+17</v>
      </c>
      <c r="E1309" s="4">
        <v>44966.37327546296</v>
      </c>
      <c r="F1309" s="3" t="s">
        <v>10</v>
      </c>
      <c r="G1309" s="3">
        <v>1</v>
      </c>
      <c r="H1309" s="3" t="s">
        <v>15</v>
      </c>
      <c r="I1309" s="4">
        <v>44966.37327546296</v>
      </c>
      <c r="J1309" s="3" t="str">
        <f t="shared" si="123"/>
        <v>运行</v>
      </c>
      <c r="K1309" s="3" t="str">
        <f t="shared" si="124"/>
        <v/>
      </c>
      <c r="L1309" t="str">
        <f t="shared" si="120"/>
        <v>结束</v>
      </c>
      <c r="M1309" s="5">
        <f t="shared" si="121"/>
        <v>0</v>
      </c>
      <c r="N1309" s="3">
        <f t="shared" si="122"/>
        <v>6</v>
      </c>
    </row>
    <row r="1310" spans="1:14">
      <c r="A1310" s="3">
        <v>98331075</v>
      </c>
      <c r="B1310" s="3" t="s">
        <v>8</v>
      </c>
      <c r="C1310" s="3" t="s">
        <v>9</v>
      </c>
      <c r="D1310" s="3">
        <v>1.33203779941644E+17</v>
      </c>
      <c r="E1310" s="4">
        <v>44966.374930555554</v>
      </c>
      <c r="F1310" s="3" t="s">
        <v>10</v>
      </c>
      <c r="G1310" s="3">
        <v>60070922002</v>
      </c>
      <c r="H1310" s="3" t="s">
        <v>11</v>
      </c>
      <c r="I1310" s="4">
        <v>44966.374930555554</v>
      </c>
      <c r="J1310" s="3" t="str">
        <f t="shared" si="123"/>
        <v>报警</v>
      </c>
      <c r="K1310" s="3" t="str">
        <f t="shared" si="124"/>
        <v>开始</v>
      </c>
      <c r="L1310" t="str">
        <f t="shared" si="120"/>
        <v/>
      </c>
      <c r="M1310" s="5">
        <f t="shared" si="121"/>
        <v>0.1333333330694586</v>
      </c>
      <c r="N1310" s="3">
        <f t="shared" si="122"/>
        <v>6</v>
      </c>
    </row>
    <row r="1311" spans="1:14">
      <c r="A1311" s="3">
        <v>98331107</v>
      </c>
      <c r="B1311" s="3" t="s">
        <v>8</v>
      </c>
      <c r="C1311" s="3" t="s">
        <v>9</v>
      </c>
      <c r="D1311" s="3">
        <v>1.3320378002777501E+17</v>
      </c>
      <c r="E1311" s="4">
        <v>44966.375023148146</v>
      </c>
      <c r="F1311" s="3" t="s">
        <v>10</v>
      </c>
      <c r="G1311" s="3">
        <v>1</v>
      </c>
      <c r="H1311" s="3" t="s">
        <v>15</v>
      </c>
      <c r="I1311" s="4">
        <v>44966.375023148146</v>
      </c>
      <c r="J1311" s="3" t="str">
        <f t="shared" si="123"/>
        <v>运行</v>
      </c>
      <c r="K1311" s="3" t="str">
        <f t="shared" si="124"/>
        <v/>
      </c>
      <c r="L1311" t="str">
        <f t="shared" si="120"/>
        <v>结束</v>
      </c>
      <c r="M1311" s="5">
        <f t="shared" si="121"/>
        <v>0</v>
      </c>
      <c r="N1311" s="3">
        <f t="shared" si="122"/>
        <v>6</v>
      </c>
    </row>
    <row r="1312" spans="1:14">
      <c r="A1312" s="3">
        <v>98331220</v>
      </c>
      <c r="B1312" s="3" t="s">
        <v>8</v>
      </c>
      <c r="C1312" s="3" t="s">
        <v>16</v>
      </c>
      <c r="D1312" s="3">
        <v>1.3320378054896E+17</v>
      </c>
      <c r="E1312" s="4">
        <v>44966.375625000001</v>
      </c>
      <c r="F1312" s="3" t="s">
        <v>10</v>
      </c>
      <c r="G1312" s="3">
        <v>60070922002</v>
      </c>
      <c r="H1312" s="3" t="s">
        <v>11</v>
      </c>
      <c r="I1312" s="4">
        <v>44966.375625000001</v>
      </c>
      <c r="J1312" s="3" t="str">
        <f t="shared" si="123"/>
        <v>报警</v>
      </c>
      <c r="K1312" s="3" t="str">
        <f t="shared" si="124"/>
        <v>开始</v>
      </c>
      <c r="L1312" t="str">
        <f t="shared" si="120"/>
        <v/>
      </c>
      <c r="M1312" s="5">
        <f t="shared" si="121"/>
        <v>0.26666666613891721</v>
      </c>
      <c r="N1312" s="3">
        <f t="shared" si="122"/>
        <v>6</v>
      </c>
    </row>
    <row r="1313" spans="1:14">
      <c r="A1313" s="3">
        <v>98331253</v>
      </c>
      <c r="B1313" s="3" t="s">
        <v>8</v>
      </c>
      <c r="C1313" s="3" t="s">
        <v>16</v>
      </c>
      <c r="D1313" s="3">
        <v>1.3320378070321901E+17</v>
      </c>
      <c r="E1313" s="4">
        <v>44966.375810185185</v>
      </c>
      <c r="F1313" s="3" t="s">
        <v>10</v>
      </c>
      <c r="G1313" s="3">
        <v>1</v>
      </c>
      <c r="H1313" s="3" t="s">
        <v>15</v>
      </c>
      <c r="I1313" s="4">
        <v>44966.375810185185</v>
      </c>
      <c r="J1313" s="3" t="str">
        <f t="shared" si="123"/>
        <v>运行</v>
      </c>
      <c r="K1313" s="3" t="str">
        <f t="shared" si="124"/>
        <v/>
      </c>
      <c r="L1313" t="str">
        <f t="shared" si="120"/>
        <v>结束</v>
      </c>
      <c r="M1313" s="5">
        <f t="shared" si="121"/>
        <v>0</v>
      </c>
      <c r="N1313" s="3">
        <f t="shared" si="122"/>
        <v>6</v>
      </c>
    </row>
    <row r="1314" spans="1:14">
      <c r="A1314" s="3">
        <v>98333095</v>
      </c>
      <c r="B1314" s="3" t="s">
        <v>8</v>
      </c>
      <c r="C1314" s="3" t="s">
        <v>9</v>
      </c>
      <c r="D1314" s="3">
        <v>1.3320378671994899E+17</v>
      </c>
      <c r="E1314" s="4">
        <v>44966.3827662037</v>
      </c>
      <c r="F1314" s="3" t="s">
        <v>10</v>
      </c>
      <c r="G1314" s="3">
        <v>1</v>
      </c>
      <c r="H1314" s="3" t="s">
        <v>15</v>
      </c>
      <c r="I1314" s="4">
        <v>44966.3827662037</v>
      </c>
      <c r="J1314" s="3" t="str">
        <f t="shared" si="123"/>
        <v>运行</v>
      </c>
      <c r="K1314" s="3" t="str">
        <f t="shared" si="124"/>
        <v/>
      </c>
      <c r="L1314" t="str">
        <f t="shared" si="120"/>
        <v>结束</v>
      </c>
      <c r="M1314" s="5">
        <f t="shared" si="121"/>
        <v>0</v>
      </c>
      <c r="N1314" s="3">
        <f t="shared" si="122"/>
        <v>6</v>
      </c>
    </row>
    <row r="1315" spans="1:14">
      <c r="A1315" s="3">
        <v>98335401</v>
      </c>
      <c r="B1315" s="3" t="s">
        <v>8</v>
      </c>
      <c r="C1315" s="3" t="s">
        <v>9</v>
      </c>
      <c r="D1315" s="3">
        <v>1.3320379304391101E+17</v>
      </c>
      <c r="E1315" s="4">
        <v>44966.390092592592</v>
      </c>
      <c r="F1315" s="3" t="s">
        <v>10</v>
      </c>
      <c r="G1315" s="3">
        <v>50010922020</v>
      </c>
      <c r="H1315" s="3" t="s">
        <v>28</v>
      </c>
      <c r="I1315" s="4">
        <v>44966.390092592592</v>
      </c>
      <c r="J1315" s="3" t="str">
        <f t="shared" si="123"/>
        <v>报警</v>
      </c>
      <c r="K1315" s="3" t="str">
        <f t="shared" si="124"/>
        <v>开始</v>
      </c>
      <c r="L1315" t="str">
        <f t="shared" si="120"/>
        <v/>
      </c>
      <c r="M1315" s="5">
        <f t="shared" si="121"/>
        <v>0.10000000242143869</v>
      </c>
      <c r="N1315" s="3">
        <f t="shared" si="122"/>
        <v>6</v>
      </c>
    </row>
    <row r="1316" spans="1:14">
      <c r="A1316" s="3">
        <v>98335428</v>
      </c>
      <c r="B1316" s="3" t="s">
        <v>8</v>
      </c>
      <c r="C1316" s="3" t="s">
        <v>9</v>
      </c>
      <c r="D1316" s="3">
        <v>1.3320379310706301E+17</v>
      </c>
      <c r="E1316" s="4">
        <v>44966.390162037038</v>
      </c>
      <c r="F1316" s="3" t="s">
        <v>10</v>
      </c>
      <c r="G1316" s="3">
        <v>1</v>
      </c>
      <c r="H1316" s="3" t="s">
        <v>15</v>
      </c>
      <c r="I1316" s="4">
        <v>44966.390162037038</v>
      </c>
      <c r="J1316" s="3" t="str">
        <f t="shared" si="123"/>
        <v>运行</v>
      </c>
      <c r="K1316" s="3" t="str">
        <f t="shared" si="124"/>
        <v/>
      </c>
      <c r="L1316" t="str">
        <f t="shared" si="120"/>
        <v>结束</v>
      </c>
      <c r="M1316" s="5">
        <f t="shared" si="121"/>
        <v>0</v>
      </c>
      <c r="N1316" s="3">
        <f t="shared" si="122"/>
        <v>6</v>
      </c>
    </row>
    <row r="1317" spans="1:14">
      <c r="A1317" s="3">
        <v>98335534</v>
      </c>
      <c r="B1317" s="3" t="s">
        <v>8</v>
      </c>
      <c r="C1317" s="3" t="s">
        <v>16</v>
      </c>
      <c r="D1317" s="3">
        <v>1.3320379344705E+17</v>
      </c>
      <c r="E1317" s="4">
        <v>44966.390555555554</v>
      </c>
      <c r="F1317" s="3" t="s">
        <v>10</v>
      </c>
      <c r="G1317" s="3">
        <v>1</v>
      </c>
      <c r="H1317" s="3" t="s">
        <v>15</v>
      </c>
      <c r="I1317" s="4">
        <v>44966.390555555554</v>
      </c>
      <c r="J1317" s="3" t="str">
        <f t="shared" si="123"/>
        <v>运行</v>
      </c>
      <c r="K1317" s="3" t="str">
        <f t="shared" si="124"/>
        <v/>
      </c>
      <c r="L1317" t="str">
        <f t="shared" si="120"/>
        <v>结束</v>
      </c>
      <c r="M1317" s="5">
        <f t="shared" si="121"/>
        <v>0</v>
      </c>
      <c r="N1317" s="3">
        <f t="shared" si="122"/>
        <v>6</v>
      </c>
    </row>
    <row r="1318" spans="1:14">
      <c r="A1318" s="3">
        <v>98336065</v>
      </c>
      <c r="B1318" s="3" t="s">
        <v>8</v>
      </c>
      <c r="C1318" s="3" t="s">
        <v>16</v>
      </c>
      <c r="D1318" s="3">
        <v>1.3320379471886099E+17</v>
      </c>
      <c r="E1318" s="4">
        <v>44966.392025462963</v>
      </c>
      <c r="F1318" s="3" t="s">
        <v>10</v>
      </c>
      <c r="G1318" s="3">
        <v>60070922002</v>
      </c>
      <c r="H1318" s="3" t="s">
        <v>11</v>
      </c>
      <c r="I1318" s="4">
        <v>44966.392025462963</v>
      </c>
      <c r="J1318" s="3" t="str">
        <f t="shared" si="123"/>
        <v>报警</v>
      </c>
      <c r="K1318" s="3" t="str">
        <f t="shared" si="124"/>
        <v>开始</v>
      </c>
      <c r="L1318" t="str">
        <f t="shared" si="120"/>
        <v/>
      </c>
      <c r="M1318" s="5">
        <f t="shared" si="121"/>
        <v>0.24999999557621777</v>
      </c>
      <c r="N1318" s="3">
        <f t="shared" si="122"/>
        <v>6</v>
      </c>
    </row>
    <row r="1319" spans="1:14">
      <c r="A1319" s="3">
        <v>98336125</v>
      </c>
      <c r="B1319" s="3" t="s">
        <v>8</v>
      </c>
      <c r="C1319" s="3" t="s">
        <v>16</v>
      </c>
      <c r="D1319" s="3">
        <v>1.3320379486297699E+17</v>
      </c>
      <c r="E1319" s="4">
        <v>44966.392199074071</v>
      </c>
      <c r="F1319" s="3" t="s">
        <v>10</v>
      </c>
      <c r="G1319" s="3">
        <v>1</v>
      </c>
      <c r="H1319" s="3" t="s">
        <v>15</v>
      </c>
      <c r="I1319" s="4">
        <v>44966.392199074071</v>
      </c>
      <c r="J1319" s="3" t="str">
        <f t="shared" si="123"/>
        <v>运行</v>
      </c>
      <c r="K1319" s="3" t="str">
        <f t="shared" si="124"/>
        <v/>
      </c>
      <c r="L1319" t="str">
        <f t="shared" si="120"/>
        <v>结束</v>
      </c>
      <c r="M1319" s="5">
        <f t="shared" si="121"/>
        <v>0</v>
      </c>
      <c r="N1319" s="3">
        <f t="shared" si="122"/>
        <v>6</v>
      </c>
    </row>
    <row r="1320" spans="1:14">
      <c r="A1320" s="3">
        <v>98336452</v>
      </c>
      <c r="B1320" s="3" t="s">
        <v>8</v>
      </c>
      <c r="C1320" s="3" t="s">
        <v>16</v>
      </c>
      <c r="D1320" s="3">
        <v>1.3320379622631501E+17</v>
      </c>
      <c r="E1320" s="4">
        <v>44966.393773148149</v>
      </c>
      <c r="F1320" s="3" t="s">
        <v>10</v>
      </c>
      <c r="G1320" s="3">
        <v>60070922002</v>
      </c>
      <c r="H1320" s="3" t="s">
        <v>11</v>
      </c>
      <c r="I1320" s="4">
        <v>44966.393773148149</v>
      </c>
      <c r="J1320" s="3" t="str">
        <f t="shared" si="123"/>
        <v>报警</v>
      </c>
      <c r="K1320" s="3" t="str">
        <f t="shared" si="124"/>
        <v>开始</v>
      </c>
      <c r="L1320" t="str">
        <f t="shared" si="120"/>
        <v/>
      </c>
      <c r="M1320" s="5">
        <f t="shared" si="121"/>
        <v>0.73333332664333284</v>
      </c>
      <c r="N1320" s="3">
        <f t="shared" si="122"/>
        <v>6</v>
      </c>
    </row>
    <row r="1321" spans="1:14">
      <c r="A1321" s="3">
        <v>98336555</v>
      </c>
      <c r="B1321" s="3" t="s">
        <v>8</v>
      </c>
      <c r="C1321" s="3" t="s">
        <v>16</v>
      </c>
      <c r="D1321" s="3">
        <v>1.33203796668576E+17</v>
      </c>
      <c r="E1321" s="4">
        <v>44966.394282407404</v>
      </c>
      <c r="F1321" s="3" t="s">
        <v>10</v>
      </c>
      <c r="G1321" s="3">
        <v>1</v>
      </c>
      <c r="H1321" s="3" t="s">
        <v>15</v>
      </c>
      <c r="I1321" s="4">
        <v>44966.394282407404</v>
      </c>
      <c r="J1321" s="3" t="str">
        <f t="shared" si="123"/>
        <v>运行</v>
      </c>
      <c r="K1321" s="3" t="str">
        <f t="shared" si="124"/>
        <v/>
      </c>
      <c r="L1321" t="str">
        <f t="shared" si="120"/>
        <v>结束</v>
      </c>
      <c r="M1321" s="5">
        <f t="shared" si="121"/>
        <v>0</v>
      </c>
      <c r="N1321" s="3">
        <f t="shared" si="122"/>
        <v>6</v>
      </c>
    </row>
    <row r="1322" spans="1:14">
      <c r="A1322" s="3">
        <v>98337501</v>
      </c>
      <c r="B1322" s="3" t="s">
        <v>8</v>
      </c>
      <c r="C1322" s="3" t="s">
        <v>9</v>
      </c>
      <c r="D1322" s="3">
        <v>1.33203799800956E+17</v>
      </c>
      <c r="E1322" s="4">
        <v>44966.397916666669</v>
      </c>
      <c r="F1322" s="3" t="s">
        <v>10</v>
      </c>
      <c r="G1322" s="3">
        <v>1</v>
      </c>
      <c r="H1322" s="3" t="s">
        <v>15</v>
      </c>
      <c r="I1322" s="4">
        <v>44966.397916666669</v>
      </c>
      <c r="J1322" s="3" t="str">
        <f t="shared" ref="J1322:J1361" si="125">RIGHT(H1322,2)</f>
        <v>运行</v>
      </c>
      <c r="K1322" s="3" t="str">
        <f t="shared" si="124"/>
        <v/>
      </c>
      <c r="L1322" t="str">
        <f t="shared" si="120"/>
        <v>结束</v>
      </c>
      <c r="M1322" s="5">
        <f t="shared" si="121"/>
        <v>0</v>
      </c>
      <c r="N1322" s="3">
        <f t="shared" si="122"/>
        <v>6</v>
      </c>
    </row>
    <row r="1323" spans="1:14">
      <c r="A1323" s="3">
        <v>98338736</v>
      </c>
      <c r="B1323" s="3" t="s">
        <v>8</v>
      </c>
      <c r="C1323" s="3" t="s">
        <v>16</v>
      </c>
      <c r="D1323" s="3">
        <v>1.33203804131466E+17</v>
      </c>
      <c r="E1323" s="4">
        <v>44966.402928240743</v>
      </c>
      <c r="F1323" s="3" t="s">
        <v>10</v>
      </c>
      <c r="G1323" s="3">
        <v>60070922002</v>
      </c>
      <c r="H1323" s="3" t="s">
        <v>11</v>
      </c>
      <c r="I1323" s="4">
        <v>44966.402928240743</v>
      </c>
      <c r="J1323" s="3" t="str">
        <f t="shared" si="125"/>
        <v>报警</v>
      </c>
      <c r="K1323" s="3" t="str">
        <f t="shared" si="124"/>
        <v>开始</v>
      </c>
      <c r="L1323" t="str">
        <f t="shared" si="120"/>
        <v/>
      </c>
      <c r="M1323" s="5">
        <f t="shared" si="121"/>
        <v>0.50000000162981451</v>
      </c>
      <c r="N1323" s="3">
        <f t="shared" si="122"/>
        <v>6</v>
      </c>
    </row>
    <row r="1324" spans="1:14">
      <c r="A1324" s="3">
        <v>98338847</v>
      </c>
      <c r="B1324" s="3" t="s">
        <v>8</v>
      </c>
      <c r="C1324" s="3" t="s">
        <v>16</v>
      </c>
      <c r="D1324" s="3">
        <v>1.3320380443600499E+17</v>
      </c>
      <c r="E1324" s="4">
        <v>44966.403275462966</v>
      </c>
      <c r="F1324" s="3" t="s">
        <v>10</v>
      </c>
      <c r="G1324" s="3">
        <v>1</v>
      </c>
      <c r="H1324" s="3" t="s">
        <v>15</v>
      </c>
      <c r="I1324" s="4">
        <v>44966.403275462966</v>
      </c>
      <c r="J1324" s="3" t="str">
        <f t="shared" si="125"/>
        <v>运行</v>
      </c>
      <c r="K1324" s="3" t="str">
        <f t="shared" si="124"/>
        <v/>
      </c>
      <c r="L1324" t="str">
        <f t="shared" si="120"/>
        <v>结束</v>
      </c>
      <c r="M1324" s="5">
        <f t="shared" si="121"/>
        <v>0</v>
      </c>
      <c r="N1324" s="3">
        <f t="shared" si="122"/>
        <v>6</v>
      </c>
    </row>
    <row r="1325" spans="1:14">
      <c r="A1325" s="3">
        <v>98339364</v>
      </c>
      <c r="B1325" s="3" t="s">
        <v>8</v>
      </c>
      <c r="C1325" s="3" t="s">
        <v>9</v>
      </c>
      <c r="D1325" s="3">
        <v>1.3320380649180499E+17</v>
      </c>
      <c r="E1325" s="4">
        <v>44966.405659722222</v>
      </c>
      <c r="F1325" s="3" t="s">
        <v>10</v>
      </c>
      <c r="G1325" s="3">
        <v>1</v>
      </c>
      <c r="H1325" s="3" t="s">
        <v>15</v>
      </c>
      <c r="I1325" s="4">
        <v>44966.405659722222</v>
      </c>
      <c r="J1325" s="3" t="str">
        <f t="shared" si="125"/>
        <v>运行</v>
      </c>
      <c r="K1325" s="3" t="str">
        <f t="shared" si="124"/>
        <v/>
      </c>
      <c r="L1325" t="str">
        <f t="shared" si="120"/>
        <v>结束</v>
      </c>
      <c r="M1325" s="5">
        <f t="shared" si="121"/>
        <v>0</v>
      </c>
      <c r="N1325" s="3">
        <f t="shared" si="122"/>
        <v>6</v>
      </c>
    </row>
    <row r="1326" spans="1:14">
      <c r="A1326" s="3">
        <v>98339500</v>
      </c>
      <c r="B1326" s="3" t="s">
        <v>8</v>
      </c>
      <c r="C1326" s="3" t="s">
        <v>9</v>
      </c>
      <c r="D1326" s="3">
        <v>1.3320380696863299E+17</v>
      </c>
      <c r="E1326" s="4">
        <v>44966.4062037037</v>
      </c>
      <c r="F1326" s="3" t="s">
        <v>10</v>
      </c>
      <c r="G1326" s="3">
        <v>60030922003</v>
      </c>
      <c r="H1326" s="3" t="s">
        <v>26</v>
      </c>
      <c r="I1326" s="4">
        <v>44966.4062037037</v>
      </c>
      <c r="J1326" s="3" t="str">
        <f t="shared" si="125"/>
        <v>提醒</v>
      </c>
      <c r="K1326" s="3" t="str">
        <f t="shared" si="124"/>
        <v>开始</v>
      </c>
      <c r="L1326" t="str">
        <f t="shared" si="120"/>
        <v/>
      </c>
      <c r="M1326" s="5">
        <f t="shared" si="121"/>
        <v>0.20000000484287739</v>
      </c>
      <c r="N1326" s="3">
        <f t="shared" si="122"/>
        <v>6</v>
      </c>
    </row>
    <row r="1327" spans="1:14">
      <c r="A1327" s="3">
        <v>98339526</v>
      </c>
      <c r="B1327" s="3" t="s">
        <v>8</v>
      </c>
      <c r="C1327" s="3" t="s">
        <v>9</v>
      </c>
      <c r="D1327" s="3">
        <v>1.3320380708252899E+17</v>
      </c>
      <c r="E1327" s="4">
        <v>44966.406342592592</v>
      </c>
      <c r="F1327" s="3" t="s">
        <v>10</v>
      </c>
      <c r="G1327" s="3">
        <v>1</v>
      </c>
      <c r="H1327" s="3" t="s">
        <v>15</v>
      </c>
      <c r="I1327" s="4">
        <v>44966.406342592592</v>
      </c>
      <c r="J1327" s="3" t="str">
        <f t="shared" si="125"/>
        <v>运行</v>
      </c>
      <c r="K1327" s="3" t="str">
        <f t="shared" si="124"/>
        <v/>
      </c>
      <c r="L1327" t="str">
        <f t="shared" si="120"/>
        <v>结束</v>
      </c>
      <c r="M1327" s="5">
        <f t="shared" si="121"/>
        <v>0</v>
      </c>
      <c r="N1327" s="3">
        <f t="shared" si="122"/>
        <v>6</v>
      </c>
    </row>
    <row r="1328" spans="1:14">
      <c r="A1328" s="3">
        <v>98341442</v>
      </c>
      <c r="B1328" s="3" t="s">
        <v>8</v>
      </c>
      <c r="C1328" s="3" t="s">
        <v>9</v>
      </c>
      <c r="D1328" s="3">
        <v>1.3320381376101699E+17</v>
      </c>
      <c r="E1328" s="4">
        <v>44966.414074074077</v>
      </c>
      <c r="F1328" s="3" t="s">
        <v>10</v>
      </c>
      <c r="G1328" s="3">
        <v>1</v>
      </c>
      <c r="H1328" s="3" t="s">
        <v>15</v>
      </c>
      <c r="I1328" s="4">
        <v>44966.414074074077</v>
      </c>
      <c r="J1328" s="3" t="str">
        <f t="shared" si="125"/>
        <v>运行</v>
      </c>
      <c r="K1328" s="3" t="str">
        <f t="shared" si="124"/>
        <v/>
      </c>
      <c r="L1328" t="str">
        <f t="shared" ref="L1328:L1391" si="126">IF(J1328="运行","结束","")</f>
        <v>结束</v>
      </c>
      <c r="M1328" s="5">
        <f t="shared" ref="M1328:M1391" si="127">IF(K1328="开始",((IF(L1329="结束",INDEX(I1329,,),0)-IF(K1328="开始",INDEX(I1328,,),0)))*24*60,0)</f>
        <v>0</v>
      </c>
      <c r="N1328" s="3">
        <f t="shared" ref="N1328:N1391" si="128">WEEKNUM(I1328)</f>
        <v>6</v>
      </c>
    </row>
    <row r="1329" spans="1:14">
      <c r="A1329" s="3">
        <v>98342796</v>
      </c>
      <c r="B1329" s="3" t="s">
        <v>8</v>
      </c>
      <c r="C1329" s="3" t="s">
        <v>9</v>
      </c>
      <c r="D1329" s="3">
        <v>1.3320381798023299E+17</v>
      </c>
      <c r="E1329" s="4">
        <v>44966.418958333335</v>
      </c>
      <c r="F1329" s="3" t="s">
        <v>10</v>
      </c>
      <c r="G1329" s="3">
        <v>3</v>
      </c>
      <c r="H1329" s="3" t="s">
        <v>14</v>
      </c>
      <c r="I1329" s="4">
        <v>44966.418958333335</v>
      </c>
      <c r="J1329" s="3" t="str">
        <f t="shared" si="125"/>
        <v>改！</v>
      </c>
      <c r="K1329" s="3" t="str">
        <f t="shared" si="124"/>
        <v>开始</v>
      </c>
      <c r="L1329" t="str">
        <f t="shared" si="126"/>
        <v/>
      </c>
      <c r="M1329" s="5">
        <f t="shared" si="127"/>
        <v>4.1166666650678962</v>
      </c>
      <c r="N1329" s="3">
        <f t="shared" si="128"/>
        <v>6</v>
      </c>
    </row>
    <row r="1330" spans="1:14">
      <c r="A1330" s="3">
        <v>98343466</v>
      </c>
      <c r="B1330" s="3" t="s">
        <v>8</v>
      </c>
      <c r="C1330" s="3" t="s">
        <v>9</v>
      </c>
      <c r="D1330" s="3">
        <v>1.3320382045389501E+17</v>
      </c>
      <c r="E1330" s="4">
        <v>44966.421817129631</v>
      </c>
      <c r="F1330" s="3" t="s">
        <v>10</v>
      </c>
      <c r="G1330" s="3">
        <v>1</v>
      </c>
      <c r="H1330" s="3" t="s">
        <v>15</v>
      </c>
      <c r="I1330" s="4">
        <v>44966.421817129631</v>
      </c>
      <c r="J1330" s="3" t="str">
        <f t="shared" si="125"/>
        <v>运行</v>
      </c>
      <c r="K1330" s="3" t="str">
        <f t="shared" si="124"/>
        <v/>
      </c>
      <c r="L1330" t="str">
        <f t="shared" si="126"/>
        <v>结束</v>
      </c>
      <c r="M1330" s="5">
        <f t="shared" si="127"/>
        <v>0</v>
      </c>
      <c r="N1330" s="3">
        <f t="shared" si="128"/>
        <v>6</v>
      </c>
    </row>
    <row r="1331" spans="1:14">
      <c r="A1331" s="3">
        <v>98343479</v>
      </c>
      <c r="B1331" s="3" t="s">
        <v>8</v>
      </c>
      <c r="C1331" s="3" t="s">
        <v>9</v>
      </c>
      <c r="D1331" s="3">
        <v>1.33203820476584E+17</v>
      </c>
      <c r="E1331" s="4">
        <v>44966.421840277777</v>
      </c>
      <c r="F1331" s="3" t="s">
        <v>10</v>
      </c>
      <c r="G1331" s="3">
        <v>50010922003</v>
      </c>
      <c r="H1331" s="3" t="s">
        <v>32</v>
      </c>
      <c r="I1331" s="4">
        <v>44966.421840277777</v>
      </c>
      <c r="J1331" s="3" t="str">
        <f t="shared" si="125"/>
        <v>报警</v>
      </c>
      <c r="K1331" s="3" t="str">
        <f t="shared" si="124"/>
        <v>开始</v>
      </c>
      <c r="L1331" t="str">
        <f t="shared" si="126"/>
        <v/>
      </c>
      <c r="M1331" s="5">
        <f t="shared" si="127"/>
        <v>1.3500000012572855</v>
      </c>
      <c r="N1331" s="3">
        <f t="shared" si="128"/>
        <v>6</v>
      </c>
    </row>
    <row r="1332" spans="1:14">
      <c r="A1332" s="3">
        <v>98343664</v>
      </c>
      <c r="B1332" s="3" t="s">
        <v>8</v>
      </c>
      <c r="C1332" s="3" t="s">
        <v>9</v>
      </c>
      <c r="D1332" s="3">
        <v>1.33203821282066E+17</v>
      </c>
      <c r="E1332" s="4">
        <v>44966.422777777778</v>
      </c>
      <c r="F1332" s="3" t="s">
        <v>10</v>
      </c>
      <c r="G1332" s="3">
        <v>1</v>
      </c>
      <c r="H1332" s="3" t="s">
        <v>15</v>
      </c>
      <c r="I1332" s="4">
        <v>44966.422777777778</v>
      </c>
      <c r="J1332" s="3" t="str">
        <f t="shared" si="125"/>
        <v>运行</v>
      </c>
      <c r="K1332" s="3" t="str">
        <f t="shared" si="124"/>
        <v/>
      </c>
      <c r="L1332" t="str">
        <f t="shared" si="126"/>
        <v>结束</v>
      </c>
      <c r="M1332" s="5">
        <f t="shared" si="127"/>
        <v>0</v>
      </c>
      <c r="N1332" s="3">
        <f t="shared" si="128"/>
        <v>6</v>
      </c>
    </row>
    <row r="1333" spans="1:14">
      <c r="A1333" s="3">
        <v>98344037</v>
      </c>
      <c r="B1333" s="3" t="s">
        <v>8</v>
      </c>
      <c r="C1333" s="3" t="s">
        <v>16</v>
      </c>
      <c r="D1333" s="3">
        <v>1.3320382290343699E+17</v>
      </c>
      <c r="E1333" s="4">
        <v>44966.42465277778</v>
      </c>
      <c r="F1333" s="3" t="s">
        <v>10</v>
      </c>
      <c r="G1333" s="3">
        <v>60070922002</v>
      </c>
      <c r="H1333" s="3" t="s">
        <v>11</v>
      </c>
      <c r="I1333" s="4">
        <v>44966.42465277778</v>
      </c>
      <c r="J1333" s="3" t="str">
        <f t="shared" si="125"/>
        <v>报警</v>
      </c>
      <c r="K1333" s="3" t="str">
        <f t="shared" si="124"/>
        <v>开始</v>
      </c>
      <c r="L1333" t="str">
        <f t="shared" si="126"/>
        <v/>
      </c>
      <c r="M1333" s="5">
        <f t="shared" si="127"/>
        <v>0.1333333330694586</v>
      </c>
      <c r="N1333" s="3">
        <f t="shared" si="128"/>
        <v>6</v>
      </c>
    </row>
    <row r="1334" spans="1:14">
      <c r="A1334" s="3">
        <v>98344063</v>
      </c>
      <c r="B1334" s="3" t="s">
        <v>8</v>
      </c>
      <c r="C1334" s="3" t="s">
        <v>16</v>
      </c>
      <c r="D1334" s="3">
        <v>1.3320382298102E+17</v>
      </c>
      <c r="E1334" s="4">
        <v>44966.424745370372</v>
      </c>
      <c r="F1334" s="3" t="s">
        <v>10</v>
      </c>
      <c r="G1334" s="3">
        <v>1</v>
      </c>
      <c r="H1334" s="3" t="s">
        <v>15</v>
      </c>
      <c r="I1334" s="4">
        <v>44966.424745370372</v>
      </c>
      <c r="J1334" s="3" t="str">
        <f t="shared" si="125"/>
        <v>运行</v>
      </c>
      <c r="K1334" s="3" t="str">
        <f t="shared" si="124"/>
        <v/>
      </c>
      <c r="L1334" t="str">
        <f t="shared" si="126"/>
        <v>结束</v>
      </c>
      <c r="M1334" s="5">
        <f t="shared" si="127"/>
        <v>0</v>
      </c>
      <c r="N1334" s="3">
        <f t="shared" si="128"/>
        <v>6</v>
      </c>
    </row>
    <row r="1335" spans="1:14">
      <c r="A1335" s="3">
        <v>98344893</v>
      </c>
      <c r="B1335" s="3" t="s">
        <v>8</v>
      </c>
      <c r="C1335" s="3" t="s">
        <v>9</v>
      </c>
      <c r="D1335" s="3">
        <v>1.3320382669798701E+17</v>
      </c>
      <c r="E1335" s="4">
        <v>44966.429039351853</v>
      </c>
      <c r="F1335" s="3" t="s">
        <v>10</v>
      </c>
      <c r="G1335" s="3">
        <v>60030922003</v>
      </c>
      <c r="H1335" s="3" t="s">
        <v>26</v>
      </c>
      <c r="I1335" s="4">
        <v>44966.429039351853</v>
      </c>
      <c r="J1335" s="3" t="str">
        <f t="shared" si="125"/>
        <v>提醒</v>
      </c>
      <c r="K1335" s="3" t="str">
        <f t="shared" si="124"/>
        <v>开始</v>
      </c>
      <c r="L1335" t="str">
        <f t="shared" si="126"/>
        <v/>
      </c>
      <c r="M1335" s="5">
        <f t="shared" si="127"/>
        <v>0.1333333330694586</v>
      </c>
      <c r="N1335" s="3">
        <f t="shared" si="128"/>
        <v>6</v>
      </c>
    </row>
    <row r="1336" spans="1:14">
      <c r="A1336" s="3">
        <v>98344904</v>
      </c>
      <c r="B1336" s="3" t="s">
        <v>8</v>
      </c>
      <c r="C1336" s="3" t="s">
        <v>9</v>
      </c>
      <c r="D1336" s="3">
        <v>1.3320382677248899E+17</v>
      </c>
      <c r="E1336" s="4">
        <v>44966.429131944446</v>
      </c>
      <c r="F1336" s="3" t="s">
        <v>10</v>
      </c>
      <c r="G1336" s="3">
        <v>1</v>
      </c>
      <c r="H1336" s="3" t="s">
        <v>15</v>
      </c>
      <c r="I1336" s="4">
        <v>44966.429131944446</v>
      </c>
      <c r="J1336" s="3" t="str">
        <f t="shared" si="125"/>
        <v>运行</v>
      </c>
      <c r="K1336" s="3" t="str">
        <f t="shared" si="124"/>
        <v/>
      </c>
      <c r="L1336" t="str">
        <f t="shared" si="126"/>
        <v>结束</v>
      </c>
      <c r="M1336" s="5">
        <f t="shared" si="127"/>
        <v>0</v>
      </c>
      <c r="N1336" s="3">
        <f t="shared" si="128"/>
        <v>6</v>
      </c>
    </row>
    <row r="1337" spans="1:14">
      <c r="A1337" s="3">
        <v>98345626</v>
      </c>
      <c r="B1337" s="3" t="s">
        <v>8</v>
      </c>
      <c r="C1337" s="3" t="s">
        <v>16</v>
      </c>
      <c r="D1337" s="3">
        <v>1.3320383163705501E+17</v>
      </c>
      <c r="E1337" s="4">
        <v>44966.434756944444</v>
      </c>
      <c r="F1337" s="3" t="s">
        <v>10</v>
      </c>
      <c r="G1337" s="3">
        <v>80010922001</v>
      </c>
      <c r="H1337" s="3" t="s">
        <v>20</v>
      </c>
      <c r="I1337" s="4">
        <v>44966.434756944444</v>
      </c>
      <c r="J1337" s="3" t="str">
        <f t="shared" si="125"/>
        <v>报警</v>
      </c>
      <c r="K1337" s="3" t="str">
        <f t="shared" si="124"/>
        <v>开始</v>
      </c>
      <c r="L1337" t="str">
        <f t="shared" si="126"/>
        <v/>
      </c>
      <c r="M1337" s="5">
        <f t="shared" si="127"/>
        <v>1.2833333294838667</v>
      </c>
      <c r="N1337" s="3">
        <f t="shared" si="128"/>
        <v>6</v>
      </c>
    </row>
    <row r="1338" spans="1:14">
      <c r="A1338" s="3">
        <v>98345762</v>
      </c>
      <c r="B1338" s="3" t="s">
        <v>8</v>
      </c>
      <c r="C1338" s="3" t="s">
        <v>16</v>
      </c>
      <c r="D1338" s="3">
        <v>1.3320383240424701E+17</v>
      </c>
      <c r="E1338" s="4">
        <v>44966.435648148145</v>
      </c>
      <c r="F1338" s="3" t="s">
        <v>10</v>
      </c>
      <c r="G1338" s="3">
        <v>1</v>
      </c>
      <c r="H1338" s="3" t="s">
        <v>15</v>
      </c>
      <c r="I1338" s="4">
        <v>44966.435648148145</v>
      </c>
      <c r="J1338" s="3" t="str">
        <f t="shared" si="125"/>
        <v>运行</v>
      </c>
      <c r="K1338" s="3" t="str">
        <f t="shared" si="124"/>
        <v/>
      </c>
      <c r="L1338" t="str">
        <f t="shared" si="126"/>
        <v>结束</v>
      </c>
      <c r="M1338" s="5">
        <f t="shared" si="127"/>
        <v>0</v>
      </c>
      <c r="N1338" s="3">
        <f t="shared" si="128"/>
        <v>6</v>
      </c>
    </row>
    <row r="1339" spans="1:14">
      <c r="A1339" s="3">
        <v>98345870</v>
      </c>
      <c r="B1339" s="3" t="s">
        <v>8</v>
      </c>
      <c r="C1339" s="3" t="s">
        <v>9</v>
      </c>
      <c r="D1339" s="3">
        <v>1.332038334584E+17</v>
      </c>
      <c r="E1339" s="4">
        <v>44966.436863425923</v>
      </c>
      <c r="F1339" s="3" t="s">
        <v>10</v>
      </c>
      <c r="G1339" s="3">
        <v>1</v>
      </c>
      <c r="H1339" s="3" t="s">
        <v>15</v>
      </c>
      <c r="I1339" s="4">
        <v>44966.436863425923</v>
      </c>
      <c r="J1339" s="3" t="str">
        <f t="shared" si="125"/>
        <v>运行</v>
      </c>
      <c r="K1339" s="3" t="str">
        <f t="shared" si="124"/>
        <v/>
      </c>
      <c r="L1339" t="str">
        <f t="shared" si="126"/>
        <v>结束</v>
      </c>
      <c r="M1339" s="5">
        <f t="shared" si="127"/>
        <v>0</v>
      </c>
      <c r="N1339" s="3">
        <f t="shared" si="128"/>
        <v>6</v>
      </c>
    </row>
    <row r="1340" spans="1:14">
      <c r="A1340" s="3">
        <v>98345939</v>
      </c>
      <c r="B1340" s="3" t="s">
        <v>8</v>
      </c>
      <c r="C1340" s="3" t="s">
        <v>9</v>
      </c>
      <c r="D1340" s="3">
        <v>1.3320383780045501E+17</v>
      </c>
      <c r="E1340" s="4">
        <v>44966.44189814815</v>
      </c>
      <c r="F1340" s="3" t="s">
        <v>10</v>
      </c>
      <c r="G1340" s="3">
        <v>60070922002</v>
      </c>
      <c r="H1340" s="3" t="s">
        <v>11</v>
      </c>
      <c r="I1340" s="4">
        <v>44966.44189814815</v>
      </c>
      <c r="J1340" s="3" t="str">
        <f t="shared" si="125"/>
        <v>报警</v>
      </c>
      <c r="K1340" s="3" t="str">
        <f t="shared" si="124"/>
        <v>开始</v>
      </c>
      <c r="L1340" t="str">
        <f t="shared" si="126"/>
        <v/>
      </c>
      <c r="M1340" s="5">
        <f t="shared" si="127"/>
        <v>20.850000001955777</v>
      </c>
      <c r="N1340" s="3">
        <f t="shared" si="128"/>
        <v>6</v>
      </c>
    </row>
    <row r="1341" spans="1:14">
      <c r="A1341" s="3">
        <v>98346017</v>
      </c>
      <c r="B1341" s="3" t="s">
        <v>8</v>
      </c>
      <c r="C1341" s="3" t="s">
        <v>16</v>
      </c>
      <c r="D1341" s="3">
        <v>1.3320385031423E+17</v>
      </c>
      <c r="E1341" s="4">
        <v>44966.456377314818</v>
      </c>
      <c r="F1341" s="3" t="s">
        <v>10</v>
      </c>
      <c r="G1341" s="3">
        <v>1</v>
      </c>
      <c r="H1341" s="3" t="s">
        <v>15</v>
      </c>
      <c r="I1341" s="4">
        <v>44966.456377314818</v>
      </c>
      <c r="J1341" s="3" t="str">
        <f t="shared" si="125"/>
        <v>运行</v>
      </c>
      <c r="K1341" s="3" t="str">
        <f t="shared" ref="K1341:K1404" si="129">IF(AND(J1340="运行",J1341&lt;&gt;"运行"),"开始","")</f>
        <v/>
      </c>
      <c r="L1341" t="str">
        <f t="shared" si="126"/>
        <v>结束</v>
      </c>
      <c r="M1341" s="5">
        <f t="shared" si="127"/>
        <v>0</v>
      </c>
      <c r="N1341" s="3">
        <f t="shared" si="128"/>
        <v>6</v>
      </c>
    </row>
    <row r="1342" spans="1:14">
      <c r="A1342" s="3">
        <v>98346023</v>
      </c>
      <c r="B1342" s="3" t="s">
        <v>8</v>
      </c>
      <c r="C1342" s="3" t="s">
        <v>16</v>
      </c>
      <c r="D1342" s="3">
        <v>1.3320385067391E+17</v>
      </c>
      <c r="E1342" s="4">
        <v>44966.456793981481</v>
      </c>
      <c r="F1342" s="3" t="s">
        <v>10</v>
      </c>
      <c r="G1342" s="3">
        <v>50010922020</v>
      </c>
      <c r="H1342" s="3" t="s">
        <v>28</v>
      </c>
      <c r="I1342" s="4">
        <v>44966.456793981481</v>
      </c>
      <c r="J1342" s="3" t="str">
        <f t="shared" si="125"/>
        <v>报警</v>
      </c>
      <c r="K1342" s="3" t="str">
        <f t="shared" si="129"/>
        <v>开始</v>
      </c>
      <c r="L1342" t="str">
        <f t="shared" si="126"/>
        <v/>
      </c>
      <c r="M1342" s="5">
        <f t="shared" si="127"/>
        <v>13.016666671028361</v>
      </c>
      <c r="N1342" s="3">
        <f t="shared" si="128"/>
        <v>6</v>
      </c>
    </row>
    <row r="1343" spans="1:14">
      <c r="A1343" s="3">
        <v>98346706</v>
      </c>
      <c r="B1343" s="3" t="s">
        <v>8</v>
      </c>
      <c r="C1343" s="3" t="s">
        <v>9</v>
      </c>
      <c r="D1343" s="3">
        <v>1.33203858487726E+17</v>
      </c>
      <c r="E1343" s="4">
        <v>44966.465833333335</v>
      </c>
      <c r="F1343" s="3" t="s">
        <v>10</v>
      </c>
      <c r="G1343" s="3">
        <v>1</v>
      </c>
      <c r="H1343" s="3" t="s">
        <v>15</v>
      </c>
      <c r="I1343" s="4">
        <v>44966.465833333335</v>
      </c>
      <c r="J1343" s="3" t="str">
        <f t="shared" si="125"/>
        <v>运行</v>
      </c>
      <c r="K1343" s="3" t="str">
        <f t="shared" si="129"/>
        <v/>
      </c>
      <c r="L1343" t="str">
        <f t="shared" si="126"/>
        <v>结束</v>
      </c>
      <c r="M1343" s="5">
        <f t="shared" si="127"/>
        <v>0</v>
      </c>
      <c r="N1343" s="3">
        <f t="shared" si="128"/>
        <v>6</v>
      </c>
    </row>
    <row r="1344" spans="1:14">
      <c r="A1344" s="3">
        <v>98348283</v>
      </c>
      <c r="B1344" s="3" t="s">
        <v>8</v>
      </c>
      <c r="C1344" s="3" t="s">
        <v>9</v>
      </c>
      <c r="D1344" s="3">
        <v>1.33203865183134E+17</v>
      </c>
      <c r="E1344" s="4">
        <v>44966.473587962966</v>
      </c>
      <c r="F1344" s="3" t="s">
        <v>10</v>
      </c>
      <c r="G1344" s="3">
        <v>1</v>
      </c>
      <c r="H1344" s="3" t="s">
        <v>15</v>
      </c>
      <c r="I1344" s="4">
        <v>44966.473587962966</v>
      </c>
      <c r="J1344" s="3" t="str">
        <f t="shared" si="125"/>
        <v>运行</v>
      </c>
      <c r="K1344" s="3" t="str">
        <f t="shared" si="129"/>
        <v/>
      </c>
      <c r="L1344" t="str">
        <f t="shared" si="126"/>
        <v>结束</v>
      </c>
      <c r="M1344" s="5">
        <f t="shared" si="127"/>
        <v>0</v>
      </c>
      <c r="N1344" s="3">
        <f t="shared" si="128"/>
        <v>6</v>
      </c>
    </row>
    <row r="1345" spans="1:14">
      <c r="A1345" s="3">
        <v>98349672</v>
      </c>
      <c r="B1345" s="3" t="s">
        <v>8</v>
      </c>
      <c r="C1345" s="3" t="s">
        <v>9</v>
      </c>
      <c r="D1345" s="3">
        <v>1.3320387187191901E+17</v>
      </c>
      <c r="E1345" s="4">
        <v>44966.48133101852</v>
      </c>
      <c r="F1345" s="3" t="s">
        <v>10</v>
      </c>
      <c r="G1345" s="3">
        <v>1</v>
      </c>
      <c r="H1345" s="3" t="s">
        <v>15</v>
      </c>
      <c r="I1345" s="4">
        <v>44966.48133101852</v>
      </c>
      <c r="J1345" s="3" t="str">
        <f t="shared" si="125"/>
        <v>运行</v>
      </c>
      <c r="K1345" s="3" t="str">
        <f t="shared" si="129"/>
        <v/>
      </c>
      <c r="L1345" t="str">
        <f t="shared" si="126"/>
        <v>结束</v>
      </c>
      <c r="M1345" s="5">
        <f t="shared" si="127"/>
        <v>0</v>
      </c>
      <c r="N1345" s="3">
        <f t="shared" si="128"/>
        <v>6</v>
      </c>
    </row>
    <row r="1346" spans="1:14">
      <c r="A1346" s="3">
        <v>98350981</v>
      </c>
      <c r="B1346" s="3" t="s">
        <v>8</v>
      </c>
      <c r="C1346" s="3" t="s">
        <v>9</v>
      </c>
      <c r="D1346" s="3">
        <v>1.33203877924362E+17</v>
      </c>
      <c r="E1346" s="4">
        <v>44966.488333333335</v>
      </c>
      <c r="F1346" s="3" t="s">
        <v>10</v>
      </c>
      <c r="G1346" s="3">
        <v>60030922003</v>
      </c>
      <c r="H1346" s="3" t="s">
        <v>26</v>
      </c>
      <c r="I1346" s="4">
        <v>44966.488333333335</v>
      </c>
      <c r="J1346" s="3" t="str">
        <f t="shared" si="125"/>
        <v>提醒</v>
      </c>
      <c r="K1346" s="3" t="str">
        <f t="shared" si="129"/>
        <v>开始</v>
      </c>
      <c r="L1346" t="str">
        <f t="shared" si="126"/>
        <v/>
      </c>
      <c r="M1346" s="5">
        <f t="shared" si="127"/>
        <v>0.3666666685603559</v>
      </c>
      <c r="N1346" s="3">
        <f t="shared" si="128"/>
        <v>6</v>
      </c>
    </row>
    <row r="1347" spans="1:14">
      <c r="A1347" s="3">
        <v>98351036</v>
      </c>
      <c r="B1347" s="3" t="s">
        <v>8</v>
      </c>
      <c r="C1347" s="3" t="s">
        <v>9</v>
      </c>
      <c r="D1347" s="3">
        <v>1.33203878140066E+17</v>
      </c>
      <c r="E1347" s="4">
        <v>44966.488587962966</v>
      </c>
      <c r="F1347" s="3" t="s">
        <v>10</v>
      </c>
      <c r="G1347" s="3">
        <v>1</v>
      </c>
      <c r="H1347" s="3" t="s">
        <v>15</v>
      </c>
      <c r="I1347" s="4">
        <v>44966.488587962966</v>
      </c>
      <c r="J1347" s="3" t="str">
        <f t="shared" si="125"/>
        <v>运行</v>
      </c>
      <c r="K1347" s="3" t="str">
        <f t="shared" si="129"/>
        <v/>
      </c>
      <c r="L1347" t="str">
        <f t="shared" si="126"/>
        <v>结束</v>
      </c>
      <c r="M1347" s="5">
        <f t="shared" si="127"/>
        <v>0</v>
      </c>
      <c r="N1347" s="3">
        <f t="shared" si="128"/>
        <v>6</v>
      </c>
    </row>
    <row r="1348" spans="1:14">
      <c r="A1348" s="3">
        <v>98352782</v>
      </c>
      <c r="B1348" s="3" t="s">
        <v>8</v>
      </c>
      <c r="C1348" s="3" t="s">
        <v>9</v>
      </c>
      <c r="D1348" s="3">
        <v>1.3320388482266499E+17</v>
      </c>
      <c r="E1348" s="4">
        <v>44966.496319444443</v>
      </c>
      <c r="F1348" s="3" t="s">
        <v>10</v>
      </c>
      <c r="G1348" s="3">
        <v>1</v>
      </c>
      <c r="H1348" s="3" t="s">
        <v>15</v>
      </c>
      <c r="I1348" s="4">
        <v>44966.496319444443</v>
      </c>
      <c r="J1348" s="3" t="str">
        <f t="shared" si="125"/>
        <v>运行</v>
      </c>
      <c r="K1348" s="3" t="str">
        <f t="shared" si="129"/>
        <v/>
      </c>
      <c r="L1348" t="str">
        <f t="shared" si="126"/>
        <v>结束</v>
      </c>
      <c r="M1348" s="5">
        <f t="shared" si="127"/>
        <v>0</v>
      </c>
      <c r="N1348" s="3">
        <f t="shared" si="128"/>
        <v>6</v>
      </c>
    </row>
    <row r="1349" spans="1:14">
      <c r="A1349" s="3">
        <v>98354154</v>
      </c>
      <c r="B1349" s="3" t="s">
        <v>8</v>
      </c>
      <c r="C1349" s="3" t="s">
        <v>9</v>
      </c>
      <c r="D1349" s="3">
        <v>1.33203891514948E+17</v>
      </c>
      <c r="E1349" s="4">
        <v>44966.504062499997</v>
      </c>
      <c r="F1349" s="3" t="s">
        <v>10</v>
      </c>
      <c r="G1349" s="3">
        <v>1</v>
      </c>
      <c r="H1349" s="3" t="s">
        <v>15</v>
      </c>
      <c r="I1349" s="4">
        <v>44966.504062499997</v>
      </c>
      <c r="J1349" s="3" t="str">
        <f t="shared" si="125"/>
        <v>运行</v>
      </c>
      <c r="K1349" s="3" t="str">
        <f t="shared" si="129"/>
        <v/>
      </c>
      <c r="L1349" t="str">
        <f t="shared" si="126"/>
        <v>结束</v>
      </c>
      <c r="M1349" s="5">
        <f t="shared" si="127"/>
        <v>0</v>
      </c>
      <c r="N1349" s="3">
        <f t="shared" si="128"/>
        <v>6</v>
      </c>
    </row>
    <row r="1350" spans="1:14">
      <c r="A1350" s="3">
        <v>98355389</v>
      </c>
      <c r="B1350" s="3" t="s">
        <v>8</v>
      </c>
      <c r="C1350" s="3" t="s">
        <v>9</v>
      </c>
      <c r="D1350" s="3">
        <v>1.3320389653297901E+17</v>
      </c>
      <c r="E1350" s="4">
        <v>44966.509872685187</v>
      </c>
      <c r="F1350" s="3" t="s">
        <v>10</v>
      </c>
      <c r="G1350" s="3">
        <v>60070922002</v>
      </c>
      <c r="H1350" s="3" t="s">
        <v>11</v>
      </c>
      <c r="I1350" s="4">
        <v>44966.509872685187</v>
      </c>
      <c r="J1350" s="3" t="str">
        <f t="shared" si="125"/>
        <v>报警</v>
      </c>
      <c r="K1350" s="3" t="str">
        <f t="shared" si="129"/>
        <v>开始</v>
      </c>
      <c r="L1350" t="str">
        <f t="shared" si="126"/>
        <v/>
      </c>
      <c r="M1350" s="5">
        <f t="shared" si="127"/>
        <v>2.1333333291113377</v>
      </c>
      <c r="N1350" s="3">
        <f t="shared" si="128"/>
        <v>6</v>
      </c>
    </row>
    <row r="1351" spans="1:14">
      <c r="A1351" s="3">
        <v>98355780</v>
      </c>
      <c r="B1351" s="3" t="s">
        <v>8</v>
      </c>
      <c r="C1351" s="3" t="s">
        <v>9</v>
      </c>
      <c r="D1351" s="3">
        <v>1.3320389781911501E+17</v>
      </c>
      <c r="E1351" s="4">
        <v>44966.511354166665</v>
      </c>
      <c r="F1351" s="3" t="s">
        <v>10</v>
      </c>
      <c r="G1351" s="3">
        <v>1</v>
      </c>
      <c r="H1351" s="3" t="s">
        <v>15</v>
      </c>
      <c r="I1351" s="4">
        <v>44966.511354166665</v>
      </c>
      <c r="J1351" s="3" t="str">
        <f t="shared" si="125"/>
        <v>运行</v>
      </c>
      <c r="K1351" s="3" t="str">
        <f t="shared" si="129"/>
        <v/>
      </c>
      <c r="L1351" t="str">
        <f t="shared" si="126"/>
        <v>结束</v>
      </c>
      <c r="M1351" s="5">
        <f t="shared" si="127"/>
        <v>0</v>
      </c>
      <c r="N1351" s="3">
        <f t="shared" si="128"/>
        <v>6</v>
      </c>
    </row>
    <row r="1352" spans="1:14">
      <c r="A1352" s="3">
        <v>98356474</v>
      </c>
      <c r="B1352" s="3" t="s">
        <v>8</v>
      </c>
      <c r="C1352" s="3" t="s">
        <v>9</v>
      </c>
      <c r="D1352" s="3">
        <v>1.3320390055877E+17</v>
      </c>
      <c r="E1352" s="4">
        <v>44966.514525462961</v>
      </c>
      <c r="F1352" s="3" t="s">
        <v>10</v>
      </c>
      <c r="G1352" s="3">
        <v>60030922003</v>
      </c>
      <c r="H1352" s="3" t="s">
        <v>26</v>
      </c>
      <c r="I1352" s="4">
        <v>44966.514525462961</v>
      </c>
      <c r="J1352" s="3" t="str">
        <f t="shared" si="125"/>
        <v>提醒</v>
      </c>
      <c r="K1352" s="3" t="str">
        <f t="shared" si="129"/>
        <v>开始</v>
      </c>
      <c r="L1352" t="str">
        <f t="shared" si="126"/>
        <v/>
      </c>
      <c r="M1352" s="5">
        <f t="shared" si="127"/>
        <v>0.51666667219251394</v>
      </c>
      <c r="N1352" s="3">
        <f t="shared" si="128"/>
        <v>6</v>
      </c>
    </row>
    <row r="1353" spans="1:14">
      <c r="A1353" s="3">
        <v>98356539</v>
      </c>
      <c r="B1353" s="3" t="s">
        <v>8</v>
      </c>
      <c r="C1353" s="3" t="s">
        <v>9</v>
      </c>
      <c r="D1353" s="3">
        <v>1.3320390086111299E+17</v>
      </c>
      <c r="E1353" s="4">
        <v>44966.514884259261</v>
      </c>
      <c r="F1353" s="3" t="s">
        <v>10</v>
      </c>
      <c r="G1353" s="3">
        <v>1</v>
      </c>
      <c r="H1353" s="3" t="s">
        <v>15</v>
      </c>
      <c r="I1353" s="4">
        <v>44966.514884259261</v>
      </c>
      <c r="J1353" s="3" t="str">
        <f t="shared" si="125"/>
        <v>运行</v>
      </c>
      <c r="K1353" s="3" t="str">
        <f t="shared" si="129"/>
        <v/>
      </c>
      <c r="L1353" t="str">
        <f t="shared" si="126"/>
        <v>结束</v>
      </c>
      <c r="M1353" s="5">
        <f t="shared" si="127"/>
        <v>0</v>
      </c>
      <c r="N1353" s="3">
        <f t="shared" si="128"/>
        <v>6</v>
      </c>
    </row>
    <row r="1354" spans="1:14">
      <c r="A1354" s="3">
        <v>98358151</v>
      </c>
      <c r="B1354" s="3" t="s">
        <v>8</v>
      </c>
      <c r="C1354" s="3" t="s">
        <v>9</v>
      </c>
      <c r="D1354" s="3">
        <v>1.3320390756952301E+17</v>
      </c>
      <c r="E1354" s="4">
        <v>44966.522638888891</v>
      </c>
      <c r="F1354" s="3" t="s">
        <v>10</v>
      </c>
      <c r="G1354" s="3">
        <v>1</v>
      </c>
      <c r="H1354" s="3" t="s">
        <v>15</v>
      </c>
      <c r="I1354" s="4">
        <v>44966.522638888891</v>
      </c>
      <c r="J1354" s="3" t="str">
        <f t="shared" si="125"/>
        <v>运行</v>
      </c>
      <c r="K1354" s="3" t="str">
        <f t="shared" si="129"/>
        <v/>
      </c>
      <c r="L1354" t="str">
        <f t="shared" si="126"/>
        <v>结束</v>
      </c>
      <c r="M1354" s="5">
        <f t="shared" si="127"/>
        <v>0</v>
      </c>
      <c r="N1354" s="3">
        <f t="shared" si="128"/>
        <v>6</v>
      </c>
    </row>
    <row r="1355" spans="1:14">
      <c r="A1355" s="3">
        <v>98359665</v>
      </c>
      <c r="B1355" s="3" t="s">
        <v>8</v>
      </c>
      <c r="C1355" s="3" t="s">
        <v>9</v>
      </c>
      <c r="D1355" s="3">
        <v>1.33203914257826E+17</v>
      </c>
      <c r="E1355" s="4">
        <v>44966.530381944445</v>
      </c>
      <c r="F1355" s="3" t="s">
        <v>10</v>
      </c>
      <c r="G1355" s="3">
        <v>1</v>
      </c>
      <c r="H1355" s="3" t="s">
        <v>15</v>
      </c>
      <c r="I1355" s="4">
        <v>44966.530381944445</v>
      </c>
      <c r="J1355" s="3" t="str">
        <f t="shared" si="125"/>
        <v>运行</v>
      </c>
      <c r="K1355" s="3" t="str">
        <f t="shared" si="129"/>
        <v/>
      </c>
      <c r="L1355" t="str">
        <f t="shared" si="126"/>
        <v>结束</v>
      </c>
      <c r="M1355" s="5">
        <f t="shared" si="127"/>
        <v>0</v>
      </c>
      <c r="N1355" s="3">
        <f t="shared" si="128"/>
        <v>6</v>
      </c>
    </row>
    <row r="1356" spans="1:14">
      <c r="A1356" s="3">
        <v>98361267</v>
      </c>
      <c r="B1356" s="3" t="s">
        <v>8</v>
      </c>
      <c r="C1356" s="3" t="s">
        <v>9</v>
      </c>
      <c r="D1356" s="3">
        <v>1.3320392093978899E+17</v>
      </c>
      <c r="E1356" s="4">
        <v>44966.538113425922</v>
      </c>
      <c r="F1356" s="3" t="s">
        <v>10</v>
      </c>
      <c r="G1356" s="3">
        <v>1</v>
      </c>
      <c r="H1356" s="3" t="s">
        <v>15</v>
      </c>
      <c r="I1356" s="4">
        <v>44966.538113425922</v>
      </c>
      <c r="J1356" s="3" t="str">
        <f t="shared" si="125"/>
        <v>运行</v>
      </c>
      <c r="K1356" s="3" t="str">
        <f t="shared" si="129"/>
        <v/>
      </c>
      <c r="L1356" t="str">
        <f t="shared" si="126"/>
        <v>结束</v>
      </c>
      <c r="M1356" s="5">
        <f t="shared" si="127"/>
        <v>0</v>
      </c>
      <c r="N1356" s="3">
        <f t="shared" si="128"/>
        <v>6</v>
      </c>
    </row>
    <row r="1357" spans="1:14">
      <c r="A1357" s="3">
        <v>98363173</v>
      </c>
      <c r="B1357" s="3" t="s">
        <v>8</v>
      </c>
      <c r="C1357" s="3" t="s">
        <v>9</v>
      </c>
      <c r="D1357" s="3">
        <v>1.3320392762066E+17</v>
      </c>
      <c r="E1357" s="4">
        <v>44966.545856481483</v>
      </c>
      <c r="F1357" s="3" t="s">
        <v>10</v>
      </c>
      <c r="G1357" s="3">
        <v>1</v>
      </c>
      <c r="H1357" s="3" t="s">
        <v>15</v>
      </c>
      <c r="I1357" s="4">
        <v>44966.545856481483</v>
      </c>
      <c r="J1357" s="3" t="str">
        <f t="shared" si="125"/>
        <v>运行</v>
      </c>
      <c r="K1357" s="3" t="str">
        <f t="shared" si="129"/>
        <v/>
      </c>
      <c r="L1357" t="str">
        <f t="shared" si="126"/>
        <v>结束</v>
      </c>
      <c r="M1357" s="5">
        <f t="shared" si="127"/>
        <v>0</v>
      </c>
      <c r="N1357" s="3">
        <f t="shared" si="128"/>
        <v>6</v>
      </c>
    </row>
    <row r="1358" spans="1:14">
      <c r="A1358" s="3">
        <v>98364622</v>
      </c>
      <c r="B1358" s="3" t="s">
        <v>8</v>
      </c>
      <c r="C1358" s="3" t="s">
        <v>9</v>
      </c>
      <c r="D1358" s="3">
        <v>1.33203934301736E+17</v>
      </c>
      <c r="E1358" s="4">
        <v>44966.553587962961</v>
      </c>
      <c r="F1358" s="3" t="s">
        <v>10</v>
      </c>
      <c r="G1358" s="3">
        <v>1</v>
      </c>
      <c r="H1358" s="3" t="s">
        <v>15</v>
      </c>
      <c r="I1358" s="4">
        <v>44966.553587962961</v>
      </c>
      <c r="J1358" s="3" t="str">
        <f t="shared" si="125"/>
        <v>运行</v>
      </c>
      <c r="K1358" s="3" t="str">
        <f t="shared" si="129"/>
        <v/>
      </c>
      <c r="L1358" t="str">
        <f t="shared" si="126"/>
        <v>结束</v>
      </c>
      <c r="M1358" s="5">
        <f t="shared" si="127"/>
        <v>0</v>
      </c>
      <c r="N1358" s="3">
        <f t="shared" si="128"/>
        <v>6</v>
      </c>
    </row>
    <row r="1359" spans="1:14">
      <c r="A1359" s="3">
        <v>98366438</v>
      </c>
      <c r="B1359" s="3" t="s">
        <v>8</v>
      </c>
      <c r="C1359" s="3" t="s">
        <v>9</v>
      </c>
      <c r="D1359" s="3">
        <v>1.33203940993978E+17</v>
      </c>
      <c r="E1359" s="4">
        <v>44966.561331018522</v>
      </c>
      <c r="F1359" s="3" t="s">
        <v>10</v>
      </c>
      <c r="G1359" s="3">
        <v>1</v>
      </c>
      <c r="H1359" s="3" t="s">
        <v>15</v>
      </c>
      <c r="I1359" s="4">
        <v>44966.561331018522</v>
      </c>
      <c r="J1359" s="3" t="str">
        <f t="shared" si="125"/>
        <v>运行</v>
      </c>
      <c r="K1359" s="3" t="str">
        <f t="shared" si="129"/>
        <v/>
      </c>
      <c r="L1359" t="str">
        <f t="shared" si="126"/>
        <v>结束</v>
      </c>
      <c r="M1359" s="5">
        <f t="shared" si="127"/>
        <v>0</v>
      </c>
      <c r="N1359" s="3">
        <f t="shared" si="128"/>
        <v>6</v>
      </c>
    </row>
    <row r="1360" spans="1:14">
      <c r="A1360" s="3">
        <v>98366682</v>
      </c>
      <c r="B1360" s="3" t="s">
        <v>8</v>
      </c>
      <c r="C1360" s="3" t="s">
        <v>16</v>
      </c>
      <c r="D1360" s="3">
        <v>1.33203942128052E+17</v>
      </c>
      <c r="E1360" s="4">
        <v>44966.562638888892</v>
      </c>
      <c r="F1360" s="3" t="s">
        <v>10</v>
      </c>
      <c r="G1360" s="3">
        <v>1</v>
      </c>
      <c r="H1360" s="3" t="s">
        <v>15</v>
      </c>
      <c r="I1360" s="4">
        <v>44966.562638888892</v>
      </c>
      <c r="J1360" s="3" t="str">
        <f t="shared" si="125"/>
        <v>运行</v>
      </c>
      <c r="K1360" s="3" t="str">
        <f t="shared" si="129"/>
        <v/>
      </c>
      <c r="L1360" t="str">
        <f t="shared" si="126"/>
        <v>结束</v>
      </c>
      <c r="M1360" s="5">
        <f t="shared" si="127"/>
        <v>0</v>
      </c>
      <c r="N1360" s="3">
        <f t="shared" si="128"/>
        <v>6</v>
      </c>
    </row>
    <row r="1361" spans="1:14">
      <c r="A1361" s="3">
        <v>98366885</v>
      </c>
      <c r="B1361" s="3" t="s">
        <v>8</v>
      </c>
      <c r="C1361" s="3" t="s">
        <v>16</v>
      </c>
      <c r="D1361" s="3">
        <v>1.33203942770574E+17</v>
      </c>
      <c r="E1361" s="4">
        <v>44966.563391203701</v>
      </c>
      <c r="F1361" s="3" t="s">
        <v>10</v>
      </c>
      <c r="G1361" s="3">
        <v>50010922020</v>
      </c>
      <c r="H1361" s="3" t="s">
        <v>28</v>
      </c>
      <c r="I1361" s="4">
        <v>44966.563391203701</v>
      </c>
      <c r="J1361" s="3" t="str">
        <f t="shared" si="125"/>
        <v>报警</v>
      </c>
      <c r="K1361" s="3" t="str">
        <f t="shared" si="129"/>
        <v>开始</v>
      </c>
      <c r="L1361" t="str">
        <f t="shared" si="126"/>
        <v/>
      </c>
      <c r="M1361" s="5">
        <f t="shared" si="127"/>
        <v>0.26666666613891721</v>
      </c>
      <c r="N1361" s="3">
        <f t="shared" si="128"/>
        <v>6</v>
      </c>
    </row>
    <row r="1362" spans="1:14">
      <c r="A1362" s="3">
        <v>98366947</v>
      </c>
      <c r="B1362" s="3" t="s">
        <v>8</v>
      </c>
      <c r="C1362" s="3" t="s">
        <v>16</v>
      </c>
      <c r="D1362" s="3">
        <v>1.3320394293604099E+17</v>
      </c>
      <c r="E1362" s="4">
        <v>44966.563576388886</v>
      </c>
      <c r="F1362" s="3" t="s">
        <v>10</v>
      </c>
      <c r="G1362" s="3">
        <v>1</v>
      </c>
      <c r="H1362" s="3" t="s">
        <v>15</v>
      </c>
      <c r="I1362" s="4">
        <v>44966.563576388886</v>
      </c>
      <c r="J1362" s="3" t="str">
        <f t="shared" ref="J1362:J1401" si="130">RIGHT(H1362,2)</f>
        <v>运行</v>
      </c>
      <c r="K1362" s="3" t="str">
        <f t="shared" si="129"/>
        <v/>
      </c>
      <c r="L1362" t="str">
        <f t="shared" si="126"/>
        <v>结束</v>
      </c>
      <c r="M1362" s="5">
        <f t="shared" si="127"/>
        <v>0</v>
      </c>
      <c r="N1362" s="3">
        <f t="shared" si="128"/>
        <v>6</v>
      </c>
    </row>
    <row r="1363" spans="1:14">
      <c r="A1363" s="3">
        <v>98366965</v>
      </c>
      <c r="B1363" s="3" t="s">
        <v>8</v>
      </c>
      <c r="C1363" s="3" t="s">
        <v>16</v>
      </c>
      <c r="D1363" s="3">
        <v>1.3320394301377299E+17</v>
      </c>
      <c r="E1363" s="4">
        <v>44966.563668981478</v>
      </c>
      <c r="F1363" s="3" t="s">
        <v>10</v>
      </c>
      <c r="G1363" s="3">
        <v>60070922002</v>
      </c>
      <c r="H1363" s="3" t="s">
        <v>11</v>
      </c>
      <c r="I1363" s="4">
        <v>44966.563668981478</v>
      </c>
      <c r="J1363" s="3" t="str">
        <f t="shared" si="130"/>
        <v>报警</v>
      </c>
      <c r="K1363" s="3" t="str">
        <f t="shared" si="129"/>
        <v>开始</v>
      </c>
      <c r="L1363" t="str">
        <f t="shared" si="126"/>
        <v/>
      </c>
      <c r="M1363" s="5">
        <f t="shared" si="127"/>
        <v>6.6666671773418784E-2</v>
      </c>
      <c r="N1363" s="3">
        <f t="shared" si="128"/>
        <v>6</v>
      </c>
    </row>
    <row r="1364" spans="1:14">
      <c r="A1364" s="3">
        <v>98366987</v>
      </c>
      <c r="B1364" s="3" t="s">
        <v>8</v>
      </c>
      <c r="C1364" s="3" t="s">
        <v>16</v>
      </c>
      <c r="D1364" s="3">
        <v>1.33203943050246E+17</v>
      </c>
      <c r="E1364" s="4">
        <v>44966.563715277778</v>
      </c>
      <c r="F1364" s="3" t="s">
        <v>10</v>
      </c>
      <c r="G1364" s="3">
        <v>1</v>
      </c>
      <c r="H1364" s="3" t="s">
        <v>15</v>
      </c>
      <c r="I1364" s="4">
        <v>44966.563715277778</v>
      </c>
      <c r="J1364" s="3" t="str">
        <f t="shared" si="130"/>
        <v>运行</v>
      </c>
      <c r="K1364" s="3" t="str">
        <f t="shared" si="129"/>
        <v/>
      </c>
      <c r="L1364" t="str">
        <f t="shared" si="126"/>
        <v>结束</v>
      </c>
      <c r="M1364" s="5">
        <f t="shared" si="127"/>
        <v>0</v>
      </c>
      <c r="N1364" s="3">
        <f t="shared" si="128"/>
        <v>6</v>
      </c>
    </row>
    <row r="1365" spans="1:14">
      <c r="A1365" s="3">
        <v>98366988</v>
      </c>
      <c r="B1365" s="3" t="s">
        <v>8</v>
      </c>
      <c r="C1365" s="3" t="s">
        <v>16</v>
      </c>
      <c r="D1365" s="3">
        <v>1.3320394306621299E+17</v>
      </c>
      <c r="E1365" s="4">
        <v>44966.563726851855</v>
      </c>
      <c r="F1365" s="3" t="s">
        <v>10</v>
      </c>
      <c r="G1365" s="3">
        <v>50010922020</v>
      </c>
      <c r="H1365" s="3" t="s">
        <v>28</v>
      </c>
      <c r="I1365" s="4">
        <v>44966.563726851855</v>
      </c>
      <c r="J1365" s="3" t="str">
        <f t="shared" si="130"/>
        <v>报警</v>
      </c>
      <c r="K1365" s="3" t="str">
        <f t="shared" si="129"/>
        <v>开始</v>
      </c>
      <c r="L1365" t="str">
        <f t="shared" si="126"/>
        <v/>
      </c>
      <c r="M1365" s="5">
        <f t="shared" si="127"/>
        <v>3.333333064801991E-2</v>
      </c>
      <c r="N1365" s="3">
        <f t="shared" si="128"/>
        <v>6</v>
      </c>
    </row>
    <row r="1366" spans="1:14">
      <c r="A1366" s="3">
        <v>98367003</v>
      </c>
      <c r="B1366" s="3" t="s">
        <v>8</v>
      </c>
      <c r="C1366" s="3" t="s">
        <v>16</v>
      </c>
      <c r="D1366" s="3">
        <v>1.33203943088454E+17</v>
      </c>
      <c r="E1366" s="4">
        <v>44966.563750000001</v>
      </c>
      <c r="F1366" s="3" t="s">
        <v>10</v>
      </c>
      <c r="G1366" s="3">
        <v>1</v>
      </c>
      <c r="H1366" s="3" t="s">
        <v>15</v>
      </c>
      <c r="I1366" s="4">
        <v>44966.563750000001</v>
      </c>
      <c r="J1366" s="3" t="str">
        <f t="shared" si="130"/>
        <v>运行</v>
      </c>
      <c r="K1366" s="3" t="str">
        <f t="shared" si="129"/>
        <v/>
      </c>
      <c r="L1366" t="str">
        <f t="shared" si="126"/>
        <v>结束</v>
      </c>
      <c r="M1366" s="5">
        <f t="shared" si="127"/>
        <v>0</v>
      </c>
      <c r="N1366" s="3">
        <f t="shared" si="128"/>
        <v>6</v>
      </c>
    </row>
    <row r="1367" spans="1:14">
      <c r="A1367" s="3">
        <v>98367004</v>
      </c>
      <c r="B1367" s="3" t="s">
        <v>8</v>
      </c>
      <c r="C1367" s="3" t="s">
        <v>16</v>
      </c>
      <c r="D1367" s="3">
        <v>1.33203943109068E+17</v>
      </c>
      <c r="E1367" s="4">
        <v>44966.563773148147</v>
      </c>
      <c r="F1367" s="3" t="s">
        <v>10</v>
      </c>
      <c r="G1367" s="3">
        <v>60070922002</v>
      </c>
      <c r="H1367" s="3" t="s">
        <v>11</v>
      </c>
      <c r="I1367" s="4">
        <v>44966.563773148147</v>
      </c>
      <c r="J1367" s="3" t="str">
        <f t="shared" si="130"/>
        <v>报警</v>
      </c>
      <c r="K1367" s="3" t="str">
        <f t="shared" si="129"/>
        <v>开始</v>
      </c>
      <c r="L1367" t="str">
        <f t="shared" si="126"/>
        <v/>
      </c>
      <c r="M1367" s="5">
        <f t="shared" si="127"/>
        <v>1.183333337539807</v>
      </c>
      <c r="N1367" s="3">
        <f t="shared" si="128"/>
        <v>6</v>
      </c>
    </row>
    <row r="1368" spans="1:14">
      <c r="A1368" s="3">
        <v>98367162</v>
      </c>
      <c r="B1368" s="3" t="s">
        <v>8</v>
      </c>
      <c r="C1368" s="3" t="s">
        <v>16</v>
      </c>
      <c r="D1368" s="3">
        <v>1.33203943819968E+17</v>
      </c>
      <c r="E1368" s="4">
        <v>44966.56459490741</v>
      </c>
      <c r="F1368" s="3" t="s">
        <v>10</v>
      </c>
      <c r="G1368" s="3">
        <v>1</v>
      </c>
      <c r="H1368" s="3" t="s">
        <v>15</v>
      </c>
      <c r="I1368" s="4">
        <v>44966.56459490741</v>
      </c>
      <c r="J1368" s="3" t="str">
        <f t="shared" si="130"/>
        <v>运行</v>
      </c>
      <c r="K1368" s="3" t="str">
        <f t="shared" si="129"/>
        <v/>
      </c>
      <c r="L1368" t="str">
        <f t="shared" si="126"/>
        <v>结束</v>
      </c>
      <c r="M1368" s="5">
        <f t="shared" si="127"/>
        <v>0</v>
      </c>
      <c r="N1368" s="3">
        <f t="shared" si="128"/>
        <v>6</v>
      </c>
    </row>
    <row r="1369" spans="1:14">
      <c r="A1369" s="3">
        <v>98367180</v>
      </c>
      <c r="B1369" s="3" t="s">
        <v>8</v>
      </c>
      <c r="C1369" s="3" t="s">
        <v>16</v>
      </c>
      <c r="D1369" s="3">
        <v>1.332039438565E+17</v>
      </c>
      <c r="E1369" s="4">
        <v>44966.564641203702</v>
      </c>
      <c r="F1369" s="3" t="s">
        <v>10</v>
      </c>
      <c r="G1369" s="3">
        <v>60070922002</v>
      </c>
      <c r="H1369" s="3" t="s">
        <v>11</v>
      </c>
      <c r="I1369" s="4">
        <v>44966.564641203702</v>
      </c>
      <c r="J1369" s="3" t="str">
        <f t="shared" si="130"/>
        <v>报警</v>
      </c>
      <c r="K1369" s="3" t="str">
        <f t="shared" si="129"/>
        <v>开始</v>
      </c>
      <c r="L1369" t="str">
        <f t="shared" si="126"/>
        <v/>
      </c>
      <c r="M1369" s="5">
        <f t="shared" si="127"/>
        <v>6.6666671773418784E-2</v>
      </c>
      <c r="N1369" s="3">
        <f t="shared" si="128"/>
        <v>6</v>
      </c>
    </row>
    <row r="1370" spans="1:14">
      <c r="A1370" s="3">
        <v>98367182</v>
      </c>
      <c r="B1370" s="3" t="s">
        <v>8</v>
      </c>
      <c r="C1370" s="3" t="s">
        <v>16</v>
      </c>
      <c r="D1370" s="3">
        <v>1.33203943898358E+17</v>
      </c>
      <c r="E1370" s="4">
        <v>44966.564687500002</v>
      </c>
      <c r="F1370" s="3" t="s">
        <v>10</v>
      </c>
      <c r="G1370" s="3">
        <v>1</v>
      </c>
      <c r="H1370" s="3" t="s">
        <v>15</v>
      </c>
      <c r="I1370" s="4">
        <v>44966.564687500002</v>
      </c>
      <c r="J1370" s="3" t="str">
        <f t="shared" si="130"/>
        <v>运行</v>
      </c>
      <c r="K1370" s="3" t="str">
        <f t="shared" si="129"/>
        <v/>
      </c>
      <c r="L1370" t="str">
        <f t="shared" si="126"/>
        <v>结束</v>
      </c>
      <c r="M1370" s="5">
        <f t="shared" si="127"/>
        <v>0</v>
      </c>
      <c r="N1370" s="3">
        <f t="shared" si="128"/>
        <v>6</v>
      </c>
    </row>
    <row r="1371" spans="1:14">
      <c r="A1371" s="3">
        <v>98367194</v>
      </c>
      <c r="B1371" s="3" t="s">
        <v>8</v>
      </c>
      <c r="C1371" s="3" t="s">
        <v>16</v>
      </c>
      <c r="D1371" s="3">
        <v>1.3320394392953501E+17</v>
      </c>
      <c r="E1371" s="4">
        <v>44966.564722222225</v>
      </c>
      <c r="F1371" s="3" t="s">
        <v>10</v>
      </c>
      <c r="G1371" s="3">
        <v>60070922002</v>
      </c>
      <c r="H1371" s="3" t="s">
        <v>11</v>
      </c>
      <c r="I1371" s="4">
        <v>44966.564722222225</v>
      </c>
      <c r="J1371" s="3" t="str">
        <f t="shared" si="130"/>
        <v>报警</v>
      </c>
      <c r="K1371" s="3" t="str">
        <f t="shared" si="129"/>
        <v>开始</v>
      </c>
      <c r="L1371" t="str">
        <f t="shared" si="126"/>
        <v/>
      </c>
      <c r="M1371" s="5">
        <f t="shared" si="127"/>
        <v>0.98333333269692957</v>
      </c>
      <c r="N1371" s="3">
        <f t="shared" si="128"/>
        <v>6</v>
      </c>
    </row>
    <row r="1372" spans="1:14">
      <c r="A1372" s="3">
        <v>98367348</v>
      </c>
      <c r="B1372" s="3" t="s">
        <v>8</v>
      </c>
      <c r="C1372" s="3" t="s">
        <v>16</v>
      </c>
      <c r="D1372" s="3">
        <v>1.3320394451731299E+17</v>
      </c>
      <c r="E1372" s="4">
        <v>44966.565405092595</v>
      </c>
      <c r="F1372" s="3" t="s">
        <v>10</v>
      </c>
      <c r="G1372" s="3">
        <v>1</v>
      </c>
      <c r="H1372" s="3" t="s">
        <v>15</v>
      </c>
      <c r="I1372" s="4">
        <v>44966.565405092595</v>
      </c>
      <c r="J1372" s="3" t="str">
        <f t="shared" si="130"/>
        <v>运行</v>
      </c>
      <c r="K1372" s="3" t="str">
        <f t="shared" si="129"/>
        <v/>
      </c>
      <c r="L1372" t="str">
        <f t="shared" si="126"/>
        <v>结束</v>
      </c>
      <c r="M1372" s="5">
        <f t="shared" si="127"/>
        <v>0</v>
      </c>
      <c r="N1372" s="3">
        <f t="shared" si="128"/>
        <v>6</v>
      </c>
    </row>
    <row r="1373" spans="1:14">
      <c r="A1373" s="3">
        <v>98367370</v>
      </c>
      <c r="B1373" s="3" t="s">
        <v>8</v>
      </c>
      <c r="C1373" s="3" t="s">
        <v>16</v>
      </c>
      <c r="D1373" s="3">
        <v>1.3320394460479901E+17</v>
      </c>
      <c r="E1373" s="4">
        <v>44966.565509259257</v>
      </c>
      <c r="F1373" s="3" t="s">
        <v>10</v>
      </c>
      <c r="G1373" s="3">
        <v>60070922002</v>
      </c>
      <c r="H1373" s="3" t="s">
        <v>11</v>
      </c>
      <c r="I1373" s="4">
        <v>44966.565509259257</v>
      </c>
      <c r="J1373" s="3" t="str">
        <f t="shared" si="130"/>
        <v>报警</v>
      </c>
      <c r="K1373" s="3" t="str">
        <f t="shared" si="129"/>
        <v>开始</v>
      </c>
      <c r="L1373" t="str">
        <f t="shared" si="126"/>
        <v/>
      </c>
      <c r="M1373" s="5">
        <f t="shared" si="127"/>
        <v>5.0000001210719347E-2</v>
      </c>
      <c r="N1373" s="3">
        <f t="shared" si="128"/>
        <v>6</v>
      </c>
    </row>
    <row r="1374" spans="1:14">
      <c r="A1374" s="3">
        <v>98367373</v>
      </c>
      <c r="B1374" s="3" t="s">
        <v>8</v>
      </c>
      <c r="C1374" s="3" t="s">
        <v>16</v>
      </c>
      <c r="D1374" s="3">
        <v>1.3320394463099901E+17</v>
      </c>
      <c r="E1374" s="4">
        <v>44966.56554398148</v>
      </c>
      <c r="F1374" s="3" t="s">
        <v>10</v>
      </c>
      <c r="G1374" s="3">
        <v>1</v>
      </c>
      <c r="H1374" s="3" t="s">
        <v>15</v>
      </c>
      <c r="I1374" s="4">
        <v>44966.56554398148</v>
      </c>
      <c r="J1374" s="3" t="str">
        <f t="shared" si="130"/>
        <v>运行</v>
      </c>
      <c r="K1374" s="3" t="str">
        <f t="shared" si="129"/>
        <v/>
      </c>
      <c r="L1374" t="str">
        <f t="shared" si="126"/>
        <v>结束</v>
      </c>
      <c r="M1374" s="5">
        <f t="shared" si="127"/>
        <v>0</v>
      </c>
      <c r="N1374" s="3">
        <f t="shared" si="128"/>
        <v>6</v>
      </c>
    </row>
    <row r="1375" spans="1:14">
      <c r="A1375" s="3">
        <v>98367374</v>
      </c>
      <c r="B1375" s="3" t="s">
        <v>8</v>
      </c>
      <c r="C1375" s="3" t="s">
        <v>16</v>
      </c>
      <c r="D1375" s="3">
        <v>1.33203944636514E+17</v>
      </c>
      <c r="E1375" s="4">
        <v>44966.56554398148</v>
      </c>
      <c r="F1375" s="3" t="s">
        <v>10</v>
      </c>
      <c r="G1375" s="3">
        <v>60070922002</v>
      </c>
      <c r="H1375" s="3" t="s">
        <v>11</v>
      </c>
      <c r="I1375" s="4">
        <v>44966.56554398148</v>
      </c>
      <c r="J1375" s="3" t="str">
        <f t="shared" si="130"/>
        <v>报警</v>
      </c>
      <c r="K1375" s="3" t="str">
        <f t="shared" si="129"/>
        <v>开始</v>
      </c>
      <c r="L1375" t="str">
        <f t="shared" si="126"/>
        <v/>
      </c>
      <c r="M1375" s="5">
        <f t="shared" si="127"/>
        <v>3.333333064801991E-2</v>
      </c>
      <c r="N1375" s="3">
        <f t="shared" si="128"/>
        <v>6</v>
      </c>
    </row>
    <row r="1376" spans="1:14">
      <c r="A1376" s="3">
        <v>98367386</v>
      </c>
      <c r="B1376" s="3" t="s">
        <v>8</v>
      </c>
      <c r="C1376" s="3" t="s">
        <v>16</v>
      </c>
      <c r="D1376" s="3">
        <v>1.33203944657518E+17</v>
      </c>
      <c r="E1376" s="4">
        <v>44966.565567129626</v>
      </c>
      <c r="F1376" s="3" t="s">
        <v>10</v>
      </c>
      <c r="G1376" s="3">
        <v>1</v>
      </c>
      <c r="H1376" s="3" t="s">
        <v>15</v>
      </c>
      <c r="I1376" s="4">
        <v>44966.565567129626</v>
      </c>
      <c r="J1376" s="3" t="str">
        <f t="shared" si="130"/>
        <v>运行</v>
      </c>
      <c r="K1376" s="3" t="str">
        <f t="shared" si="129"/>
        <v/>
      </c>
      <c r="L1376" t="str">
        <f t="shared" si="126"/>
        <v>结束</v>
      </c>
      <c r="M1376" s="5">
        <f t="shared" si="127"/>
        <v>0</v>
      </c>
      <c r="N1376" s="3">
        <f t="shared" si="128"/>
        <v>6</v>
      </c>
    </row>
    <row r="1377" spans="1:14">
      <c r="A1377" s="3">
        <v>98367387</v>
      </c>
      <c r="B1377" s="3" t="s">
        <v>8</v>
      </c>
      <c r="C1377" s="3" t="s">
        <v>16</v>
      </c>
      <c r="D1377" s="3">
        <v>1.33203944678462E+17</v>
      </c>
      <c r="E1377" s="4">
        <v>44966.56559027778</v>
      </c>
      <c r="F1377" s="3" t="s">
        <v>10</v>
      </c>
      <c r="G1377" s="3">
        <v>60070922002</v>
      </c>
      <c r="H1377" s="3" t="s">
        <v>11</v>
      </c>
      <c r="I1377" s="4">
        <v>44966.56559027778</v>
      </c>
      <c r="J1377" s="3" t="str">
        <f t="shared" si="130"/>
        <v>报警</v>
      </c>
      <c r="K1377" s="3" t="str">
        <f t="shared" si="129"/>
        <v>开始</v>
      </c>
      <c r="L1377" t="str">
        <f t="shared" si="126"/>
        <v/>
      </c>
      <c r="M1377" s="5">
        <f t="shared" si="127"/>
        <v>0.93333333148621023</v>
      </c>
      <c r="N1377" s="3">
        <f t="shared" si="128"/>
        <v>6</v>
      </c>
    </row>
    <row r="1378" spans="1:14">
      <c r="A1378" s="3">
        <v>98367516</v>
      </c>
      <c r="B1378" s="3" t="s">
        <v>8</v>
      </c>
      <c r="C1378" s="3" t="s">
        <v>16</v>
      </c>
      <c r="D1378" s="3">
        <v>1.3320394523008701E+17</v>
      </c>
      <c r="E1378" s="4">
        <v>44966.566238425927</v>
      </c>
      <c r="F1378" s="3" t="s">
        <v>10</v>
      </c>
      <c r="G1378" s="3">
        <v>1</v>
      </c>
      <c r="H1378" s="3" t="s">
        <v>15</v>
      </c>
      <c r="I1378" s="4">
        <v>44966.566238425927</v>
      </c>
      <c r="J1378" s="3" t="str">
        <f t="shared" si="130"/>
        <v>运行</v>
      </c>
      <c r="K1378" s="3" t="str">
        <f t="shared" si="129"/>
        <v/>
      </c>
      <c r="L1378" t="str">
        <f t="shared" si="126"/>
        <v>结束</v>
      </c>
      <c r="M1378" s="5">
        <f t="shared" si="127"/>
        <v>0</v>
      </c>
      <c r="N1378" s="3">
        <f t="shared" si="128"/>
        <v>6</v>
      </c>
    </row>
    <row r="1379" spans="1:14">
      <c r="A1379" s="3">
        <v>98368216</v>
      </c>
      <c r="B1379" s="3" t="s">
        <v>8</v>
      </c>
      <c r="C1379" s="3" t="s">
        <v>9</v>
      </c>
      <c r="D1379" s="3">
        <v>1.33203947679504E+17</v>
      </c>
      <c r="E1379" s="4">
        <v>44966.569062499999</v>
      </c>
      <c r="F1379" s="3" t="s">
        <v>10</v>
      </c>
      <c r="G1379" s="3">
        <v>1</v>
      </c>
      <c r="H1379" s="3" t="s">
        <v>15</v>
      </c>
      <c r="I1379" s="4">
        <v>44966.569062499999</v>
      </c>
      <c r="J1379" s="3" t="str">
        <f t="shared" si="130"/>
        <v>运行</v>
      </c>
      <c r="K1379" s="3" t="str">
        <f t="shared" si="129"/>
        <v/>
      </c>
      <c r="L1379" t="str">
        <f t="shared" si="126"/>
        <v>结束</v>
      </c>
      <c r="M1379" s="5">
        <f t="shared" si="127"/>
        <v>0</v>
      </c>
      <c r="N1379" s="3">
        <f t="shared" si="128"/>
        <v>6</v>
      </c>
    </row>
    <row r="1380" spans="1:14">
      <c r="A1380" s="3">
        <v>98369793</v>
      </c>
      <c r="B1380" s="3" t="s">
        <v>8</v>
      </c>
      <c r="C1380" s="3" t="s">
        <v>9</v>
      </c>
      <c r="D1380" s="3">
        <v>1.33203954364198E+17</v>
      </c>
      <c r="E1380" s="4">
        <v>44966.576805555553</v>
      </c>
      <c r="F1380" s="3" t="s">
        <v>10</v>
      </c>
      <c r="G1380" s="3">
        <v>1</v>
      </c>
      <c r="H1380" s="3" t="s">
        <v>15</v>
      </c>
      <c r="I1380" s="4">
        <v>44966.576805555553</v>
      </c>
      <c r="J1380" s="3" t="str">
        <f t="shared" si="130"/>
        <v>运行</v>
      </c>
      <c r="K1380" s="3" t="str">
        <f t="shared" si="129"/>
        <v/>
      </c>
      <c r="L1380" t="str">
        <f t="shared" si="126"/>
        <v>结束</v>
      </c>
      <c r="M1380" s="5">
        <f t="shared" si="127"/>
        <v>0</v>
      </c>
      <c r="N1380" s="3">
        <f t="shared" si="128"/>
        <v>6</v>
      </c>
    </row>
    <row r="1381" spans="1:14">
      <c r="A1381" s="3">
        <v>98371197</v>
      </c>
      <c r="B1381" s="3" t="s">
        <v>8</v>
      </c>
      <c r="C1381" s="3" t="s">
        <v>9</v>
      </c>
      <c r="D1381" s="3">
        <v>1.33203961045348E+17</v>
      </c>
      <c r="E1381" s="4">
        <v>44966.584537037037</v>
      </c>
      <c r="F1381" s="3" t="s">
        <v>10</v>
      </c>
      <c r="G1381" s="3">
        <v>1</v>
      </c>
      <c r="H1381" s="3" t="s">
        <v>15</v>
      </c>
      <c r="I1381" s="4">
        <v>44966.584537037037</v>
      </c>
      <c r="J1381" s="3" t="str">
        <f t="shared" si="130"/>
        <v>运行</v>
      </c>
      <c r="K1381" s="3" t="str">
        <f t="shared" si="129"/>
        <v/>
      </c>
      <c r="L1381" t="str">
        <f t="shared" si="126"/>
        <v>结束</v>
      </c>
      <c r="M1381" s="5">
        <f t="shared" si="127"/>
        <v>0</v>
      </c>
      <c r="N1381" s="3">
        <f t="shared" si="128"/>
        <v>6</v>
      </c>
    </row>
    <row r="1382" spans="1:14">
      <c r="A1382" s="3">
        <v>98372574</v>
      </c>
      <c r="B1382" s="3" t="s">
        <v>8</v>
      </c>
      <c r="C1382" s="3" t="s">
        <v>9</v>
      </c>
      <c r="D1382" s="3">
        <v>1.3320396772500899E+17</v>
      </c>
      <c r="E1382" s="4">
        <v>44966.592268518521</v>
      </c>
      <c r="F1382" s="3" t="s">
        <v>10</v>
      </c>
      <c r="G1382" s="3">
        <v>1</v>
      </c>
      <c r="H1382" s="3" t="s">
        <v>15</v>
      </c>
      <c r="I1382" s="4">
        <v>44966.592268518521</v>
      </c>
      <c r="J1382" s="3" t="str">
        <f t="shared" si="130"/>
        <v>运行</v>
      </c>
      <c r="K1382" s="3" t="str">
        <f t="shared" si="129"/>
        <v/>
      </c>
      <c r="L1382" t="str">
        <f t="shared" si="126"/>
        <v>结束</v>
      </c>
      <c r="M1382" s="5">
        <f t="shared" si="127"/>
        <v>0</v>
      </c>
      <c r="N1382" s="3">
        <f t="shared" si="128"/>
        <v>6</v>
      </c>
    </row>
    <row r="1383" spans="1:14">
      <c r="A1383" s="3">
        <v>98372580</v>
      </c>
      <c r="B1383" s="3" t="s">
        <v>8</v>
      </c>
      <c r="C1383" s="3" t="s">
        <v>16</v>
      </c>
      <c r="D1383" s="3">
        <v>1.3320396777883299E+17</v>
      </c>
      <c r="E1383" s="4">
        <v>44966.592326388891</v>
      </c>
      <c r="F1383" s="3" t="s">
        <v>10</v>
      </c>
      <c r="G1383" s="3">
        <v>60070922002</v>
      </c>
      <c r="H1383" s="3" t="s">
        <v>11</v>
      </c>
      <c r="I1383" s="4">
        <v>44966.592326388891</v>
      </c>
      <c r="J1383" s="3" t="str">
        <f t="shared" si="130"/>
        <v>报警</v>
      </c>
      <c r="K1383" s="3" t="str">
        <f t="shared" si="129"/>
        <v>开始</v>
      </c>
      <c r="L1383" t="str">
        <f t="shared" si="126"/>
        <v/>
      </c>
      <c r="M1383" s="5">
        <f t="shared" si="127"/>
        <v>3.333333064801991E-2</v>
      </c>
      <c r="N1383" s="3">
        <f t="shared" si="128"/>
        <v>6</v>
      </c>
    </row>
    <row r="1384" spans="1:14">
      <c r="A1384" s="3">
        <v>98372582</v>
      </c>
      <c r="B1384" s="3" t="s">
        <v>8</v>
      </c>
      <c r="C1384" s="3" t="s">
        <v>16</v>
      </c>
      <c r="D1384" s="3">
        <v>1.3320396779984701E+17</v>
      </c>
      <c r="E1384" s="4">
        <v>44966.592349537037</v>
      </c>
      <c r="F1384" s="3" t="s">
        <v>10</v>
      </c>
      <c r="G1384" s="3">
        <v>1</v>
      </c>
      <c r="H1384" s="3" t="s">
        <v>15</v>
      </c>
      <c r="I1384" s="4">
        <v>44966.592349537037</v>
      </c>
      <c r="J1384" s="3" t="str">
        <f t="shared" si="130"/>
        <v>运行</v>
      </c>
      <c r="K1384" s="3" t="str">
        <f t="shared" si="129"/>
        <v/>
      </c>
      <c r="L1384" t="str">
        <f t="shared" si="126"/>
        <v>结束</v>
      </c>
      <c r="M1384" s="5">
        <f t="shared" si="127"/>
        <v>0</v>
      </c>
      <c r="N1384" s="3">
        <f t="shared" si="128"/>
        <v>6</v>
      </c>
    </row>
    <row r="1385" spans="1:14">
      <c r="A1385" s="3">
        <v>98372583</v>
      </c>
      <c r="B1385" s="3" t="s">
        <v>8</v>
      </c>
      <c r="C1385" s="3" t="s">
        <v>16</v>
      </c>
      <c r="D1385" s="3">
        <v>1.33203967805352E+17</v>
      </c>
      <c r="E1385" s="4">
        <v>44966.592361111114</v>
      </c>
      <c r="F1385" s="3" t="s">
        <v>10</v>
      </c>
      <c r="G1385" s="3">
        <v>60070922002</v>
      </c>
      <c r="H1385" s="3" t="s">
        <v>11</v>
      </c>
      <c r="I1385" s="4">
        <v>44966.592361111114</v>
      </c>
      <c r="J1385" s="3" t="str">
        <f t="shared" si="130"/>
        <v>报警</v>
      </c>
      <c r="K1385" s="3" t="str">
        <f t="shared" si="129"/>
        <v>开始</v>
      </c>
      <c r="L1385" t="str">
        <f t="shared" si="126"/>
        <v/>
      </c>
      <c r="M1385" s="5">
        <f t="shared" si="127"/>
        <v>5.0000001210719347E-2</v>
      </c>
      <c r="N1385" s="3">
        <f t="shared" si="128"/>
        <v>6</v>
      </c>
    </row>
    <row r="1386" spans="1:14">
      <c r="A1386" s="3">
        <v>98372602</v>
      </c>
      <c r="B1386" s="3" t="s">
        <v>8</v>
      </c>
      <c r="C1386" s="3" t="s">
        <v>16</v>
      </c>
      <c r="D1386" s="3">
        <v>1.3320396783655901E+17</v>
      </c>
      <c r="E1386" s="4">
        <v>44966.592395833337</v>
      </c>
      <c r="F1386" s="3" t="s">
        <v>10</v>
      </c>
      <c r="G1386" s="3">
        <v>1</v>
      </c>
      <c r="H1386" s="3" t="s">
        <v>15</v>
      </c>
      <c r="I1386" s="4">
        <v>44966.592395833337</v>
      </c>
      <c r="J1386" s="3" t="str">
        <f t="shared" si="130"/>
        <v>运行</v>
      </c>
      <c r="K1386" s="3" t="str">
        <f t="shared" si="129"/>
        <v/>
      </c>
      <c r="L1386" t="str">
        <f t="shared" si="126"/>
        <v>结束</v>
      </c>
      <c r="M1386" s="5">
        <f t="shared" si="127"/>
        <v>0</v>
      </c>
      <c r="N1386" s="3">
        <f t="shared" si="128"/>
        <v>6</v>
      </c>
    </row>
    <row r="1387" spans="1:14">
      <c r="A1387" s="3">
        <v>98372603</v>
      </c>
      <c r="B1387" s="3" t="s">
        <v>8</v>
      </c>
      <c r="C1387" s="3" t="s">
        <v>16</v>
      </c>
      <c r="D1387" s="3">
        <v>1.3320396784719E+17</v>
      </c>
      <c r="E1387" s="4">
        <v>44966.592407407406</v>
      </c>
      <c r="F1387" s="3" t="s">
        <v>10</v>
      </c>
      <c r="G1387" s="3">
        <v>60070922002</v>
      </c>
      <c r="H1387" s="3" t="s">
        <v>11</v>
      </c>
      <c r="I1387" s="4">
        <v>44966.592407407406</v>
      </c>
      <c r="J1387" s="3" t="str">
        <f t="shared" si="130"/>
        <v>报警</v>
      </c>
      <c r="K1387" s="3" t="str">
        <f t="shared" si="129"/>
        <v>开始</v>
      </c>
      <c r="L1387" t="str">
        <f t="shared" si="126"/>
        <v/>
      </c>
      <c r="M1387" s="5">
        <f t="shared" si="127"/>
        <v>0.25000000605359674</v>
      </c>
      <c r="N1387" s="3">
        <f t="shared" si="128"/>
        <v>6</v>
      </c>
    </row>
    <row r="1388" spans="1:14">
      <c r="A1388" s="3">
        <v>98372634</v>
      </c>
      <c r="B1388" s="3" t="s">
        <v>8</v>
      </c>
      <c r="C1388" s="3" t="s">
        <v>16</v>
      </c>
      <c r="D1388" s="3">
        <v>1.3320396799169901E+17</v>
      </c>
      <c r="E1388" s="4">
        <v>44966.592581018522</v>
      </c>
      <c r="F1388" s="3" t="s">
        <v>10</v>
      </c>
      <c r="G1388" s="3">
        <v>1</v>
      </c>
      <c r="H1388" s="3" t="s">
        <v>15</v>
      </c>
      <c r="I1388" s="4">
        <v>44966.592581018522</v>
      </c>
      <c r="J1388" s="3" t="str">
        <f t="shared" si="130"/>
        <v>运行</v>
      </c>
      <c r="K1388" s="3" t="str">
        <f t="shared" si="129"/>
        <v/>
      </c>
      <c r="L1388" t="str">
        <f t="shared" si="126"/>
        <v>结束</v>
      </c>
      <c r="M1388" s="5">
        <f t="shared" si="127"/>
        <v>0</v>
      </c>
      <c r="N1388" s="3">
        <f t="shared" si="128"/>
        <v>6</v>
      </c>
    </row>
    <row r="1389" spans="1:14">
      <c r="A1389" s="3">
        <v>98372635</v>
      </c>
      <c r="B1389" s="3" t="s">
        <v>8</v>
      </c>
      <c r="C1389" s="3" t="s">
        <v>16</v>
      </c>
      <c r="D1389" s="3">
        <v>1.3320396804332099E+17</v>
      </c>
      <c r="E1389" s="4">
        <v>44966.592638888891</v>
      </c>
      <c r="F1389" s="3" t="s">
        <v>10</v>
      </c>
      <c r="G1389" s="3">
        <v>60070922002</v>
      </c>
      <c r="H1389" s="3" t="s">
        <v>11</v>
      </c>
      <c r="I1389" s="4">
        <v>44966.592638888891</v>
      </c>
      <c r="J1389" s="3" t="str">
        <f t="shared" si="130"/>
        <v>报警</v>
      </c>
      <c r="K1389" s="3" t="str">
        <f t="shared" si="129"/>
        <v>开始</v>
      </c>
      <c r="L1389" t="str">
        <f t="shared" si="126"/>
        <v/>
      </c>
      <c r="M1389" s="5">
        <f t="shared" si="127"/>
        <v>0.21666666492819786</v>
      </c>
      <c r="N1389" s="3">
        <f t="shared" si="128"/>
        <v>6</v>
      </c>
    </row>
    <row r="1390" spans="1:14">
      <c r="A1390" s="3">
        <v>98372671</v>
      </c>
      <c r="B1390" s="3" t="s">
        <v>8</v>
      </c>
      <c r="C1390" s="3" t="s">
        <v>16</v>
      </c>
      <c r="D1390" s="3">
        <v>1.33203968177532E+17</v>
      </c>
      <c r="E1390" s="4">
        <v>44966.592789351853</v>
      </c>
      <c r="F1390" s="3" t="s">
        <v>10</v>
      </c>
      <c r="G1390" s="3">
        <v>1</v>
      </c>
      <c r="H1390" s="3" t="s">
        <v>15</v>
      </c>
      <c r="I1390" s="4">
        <v>44966.592789351853</v>
      </c>
      <c r="J1390" s="3" t="str">
        <f t="shared" si="130"/>
        <v>运行</v>
      </c>
      <c r="K1390" s="3" t="str">
        <f t="shared" si="129"/>
        <v/>
      </c>
      <c r="L1390" t="str">
        <f t="shared" si="126"/>
        <v>结束</v>
      </c>
      <c r="M1390" s="5">
        <f t="shared" si="127"/>
        <v>0</v>
      </c>
      <c r="N1390" s="3">
        <f t="shared" si="128"/>
        <v>6</v>
      </c>
    </row>
    <row r="1391" spans="1:14">
      <c r="A1391" s="3">
        <v>98372681</v>
      </c>
      <c r="B1391" s="3" t="s">
        <v>8</v>
      </c>
      <c r="C1391" s="3" t="s">
        <v>16</v>
      </c>
      <c r="D1391" s="3">
        <v>1.33203968203582E+17</v>
      </c>
      <c r="E1391" s="4">
        <v>44966.592824074076</v>
      </c>
      <c r="F1391" s="3" t="s">
        <v>10</v>
      </c>
      <c r="G1391" s="3">
        <v>60070922002</v>
      </c>
      <c r="H1391" s="3" t="s">
        <v>11</v>
      </c>
      <c r="I1391" s="4">
        <v>44966.592824074076</v>
      </c>
      <c r="J1391" s="3" t="str">
        <f t="shared" si="130"/>
        <v>报警</v>
      </c>
      <c r="K1391" s="3" t="str">
        <f t="shared" si="129"/>
        <v>开始</v>
      </c>
      <c r="L1391" t="str">
        <f t="shared" si="126"/>
        <v/>
      </c>
      <c r="M1391" s="5">
        <f t="shared" si="127"/>
        <v>0.95000000204890966</v>
      </c>
      <c r="N1391" s="3">
        <f t="shared" si="128"/>
        <v>6</v>
      </c>
    </row>
    <row r="1392" spans="1:14">
      <c r="A1392" s="3">
        <v>98372775</v>
      </c>
      <c r="B1392" s="3" t="s">
        <v>8</v>
      </c>
      <c r="C1392" s="3" t="s">
        <v>16</v>
      </c>
      <c r="D1392" s="3">
        <v>1.33203968775672E+17</v>
      </c>
      <c r="E1392" s="4">
        <v>44966.5934837963</v>
      </c>
      <c r="F1392" s="3" t="s">
        <v>10</v>
      </c>
      <c r="G1392" s="3">
        <v>1</v>
      </c>
      <c r="H1392" s="3" t="s">
        <v>15</v>
      </c>
      <c r="I1392" s="4">
        <v>44966.5934837963</v>
      </c>
      <c r="J1392" s="3" t="str">
        <f t="shared" si="130"/>
        <v>运行</v>
      </c>
      <c r="K1392" s="3" t="str">
        <f t="shared" si="129"/>
        <v/>
      </c>
      <c r="L1392" t="str">
        <f t="shared" ref="L1392:L1455" si="131">IF(J1392="运行","结束","")</f>
        <v>结束</v>
      </c>
      <c r="M1392" s="5">
        <f t="shared" ref="M1392:M1455" si="132">IF(K1392="开始",((IF(L1393="结束",INDEX(I1393,,),0)-IF(K1392="开始",INDEX(I1392,,),0)))*24*60,0)</f>
        <v>0</v>
      </c>
      <c r="N1392" s="3">
        <f t="shared" ref="N1392:N1455" si="133">WEEKNUM(I1392)</f>
        <v>6</v>
      </c>
    </row>
    <row r="1393" spans="1:14">
      <c r="A1393" s="3">
        <v>98372779</v>
      </c>
      <c r="B1393" s="3" t="s">
        <v>8</v>
      </c>
      <c r="C1393" s="3" t="s">
        <v>16</v>
      </c>
      <c r="D1393" s="3">
        <v>1.33203968842952E+17</v>
      </c>
      <c r="E1393" s="4">
        <v>44966.593564814815</v>
      </c>
      <c r="F1393" s="3" t="s">
        <v>10</v>
      </c>
      <c r="G1393" s="3">
        <v>60070922002</v>
      </c>
      <c r="H1393" s="3" t="s">
        <v>11</v>
      </c>
      <c r="I1393" s="4">
        <v>44966.593564814815</v>
      </c>
      <c r="J1393" s="3" t="str">
        <f t="shared" si="130"/>
        <v>报警</v>
      </c>
      <c r="K1393" s="3" t="str">
        <f t="shared" si="129"/>
        <v>开始</v>
      </c>
      <c r="L1393" t="str">
        <f t="shared" si="131"/>
        <v/>
      </c>
      <c r="M1393" s="5">
        <f t="shared" si="132"/>
        <v>1.5999999968335032</v>
      </c>
      <c r="N1393" s="3">
        <f t="shared" si="133"/>
        <v>6</v>
      </c>
    </row>
    <row r="1394" spans="1:14">
      <c r="A1394" s="3">
        <v>98372912</v>
      </c>
      <c r="B1394" s="3" t="s">
        <v>8</v>
      </c>
      <c r="C1394" s="3" t="s">
        <v>16</v>
      </c>
      <c r="D1394" s="3">
        <v>1.33203969809976E+17</v>
      </c>
      <c r="E1394" s="4">
        <v>44966.594675925924</v>
      </c>
      <c r="F1394" s="3" t="s">
        <v>10</v>
      </c>
      <c r="G1394" s="3">
        <v>1</v>
      </c>
      <c r="H1394" s="3" t="s">
        <v>15</v>
      </c>
      <c r="I1394" s="4">
        <v>44966.594675925924</v>
      </c>
      <c r="J1394" s="3" t="str">
        <f t="shared" si="130"/>
        <v>运行</v>
      </c>
      <c r="K1394" s="3" t="str">
        <f t="shared" si="129"/>
        <v/>
      </c>
      <c r="L1394" t="str">
        <f t="shared" si="131"/>
        <v>结束</v>
      </c>
      <c r="M1394" s="5">
        <f t="shared" si="132"/>
        <v>0</v>
      </c>
      <c r="N1394" s="3">
        <f t="shared" si="133"/>
        <v>6</v>
      </c>
    </row>
    <row r="1395" spans="1:14">
      <c r="A1395" s="3">
        <v>98373686</v>
      </c>
      <c r="B1395" s="3" t="s">
        <v>8</v>
      </c>
      <c r="C1395" s="3" t="s">
        <v>9</v>
      </c>
      <c r="D1395" s="3">
        <v>1.3320397440541501E+17</v>
      </c>
      <c r="E1395" s="4">
        <v>44966.6</v>
      </c>
      <c r="F1395" s="3" t="s">
        <v>10</v>
      </c>
      <c r="G1395" s="3">
        <v>1</v>
      </c>
      <c r="H1395" s="3" t="s">
        <v>15</v>
      </c>
      <c r="I1395" s="4">
        <v>44966.6</v>
      </c>
      <c r="J1395" s="3" t="str">
        <f t="shared" si="130"/>
        <v>运行</v>
      </c>
      <c r="K1395" s="3" t="str">
        <f t="shared" si="129"/>
        <v/>
      </c>
      <c r="L1395" t="str">
        <f t="shared" si="131"/>
        <v>结束</v>
      </c>
      <c r="M1395" s="5">
        <f t="shared" si="132"/>
        <v>0</v>
      </c>
      <c r="N1395" s="3">
        <f t="shared" si="133"/>
        <v>6</v>
      </c>
    </row>
    <row r="1396" spans="1:14">
      <c r="A1396" s="3">
        <v>98374345</v>
      </c>
      <c r="B1396" s="3" t="s">
        <v>8</v>
      </c>
      <c r="C1396" s="3" t="s">
        <v>16</v>
      </c>
      <c r="D1396" s="3">
        <v>1.33203977246084E+17</v>
      </c>
      <c r="E1396" s="4">
        <v>44966.60328703704</v>
      </c>
      <c r="F1396" s="3" t="s">
        <v>10</v>
      </c>
      <c r="G1396" s="3">
        <v>60030922002</v>
      </c>
      <c r="H1396" s="3" t="s">
        <v>19</v>
      </c>
      <c r="I1396" s="4">
        <v>44966.60328703704</v>
      </c>
      <c r="J1396" s="3" t="str">
        <f t="shared" si="130"/>
        <v>提醒</v>
      </c>
      <c r="K1396" s="3" t="str">
        <f t="shared" si="129"/>
        <v>开始</v>
      </c>
      <c r="L1396" t="str">
        <f t="shared" si="131"/>
        <v/>
      </c>
      <c r="M1396" s="5">
        <f t="shared" si="132"/>
        <v>1.333333330694586</v>
      </c>
      <c r="N1396" s="3">
        <f t="shared" si="133"/>
        <v>6</v>
      </c>
    </row>
    <row r="1397" spans="1:14">
      <c r="A1397" s="3">
        <v>98374539</v>
      </c>
      <c r="B1397" s="3" t="s">
        <v>8</v>
      </c>
      <c r="C1397" s="3" t="s">
        <v>16</v>
      </c>
      <c r="D1397" s="3">
        <v>1.3320397804429901E+17</v>
      </c>
      <c r="E1397" s="4">
        <v>44966.604212962964</v>
      </c>
      <c r="F1397" s="3" t="s">
        <v>10</v>
      </c>
      <c r="G1397" s="3">
        <v>1</v>
      </c>
      <c r="H1397" s="3" t="s">
        <v>15</v>
      </c>
      <c r="I1397" s="4">
        <v>44966.604212962964</v>
      </c>
      <c r="J1397" s="3" t="str">
        <f t="shared" si="130"/>
        <v>运行</v>
      </c>
      <c r="K1397" s="3" t="str">
        <f t="shared" si="129"/>
        <v/>
      </c>
      <c r="L1397" t="str">
        <f t="shared" si="131"/>
        <v>结束</v>
      </c>
      <c r="M1397" s="5">
        <f t="shared" si="132"/>
        <v>0</v>
      </c>
      <c r="N1397" s="3">
        <f t="shared" si="133"/>
        <v>6</v>
      </c>
    </row>
    <row r="1398" spans="1:14">
      <c r="A1398" s="3">
        <v>98374635</v>
      </c>
      <c r="B1398" s="3" t="s">
        <v>8</v>
      </c>
      <c r="C1398" s="3" t="s">
        <v>16</v>
      </c>
      <c r="D1398" s="3">
        <v>1.3320397846688899E+17</v>
      </c>
      <c r="E1398" s="4">
        <v>44966.604699074072</v>
      </c>
      <c r="F1398" s="3" t="s">
        <v>10</v>
      </c>
      <c r="G1398" s="3">
        <v>60070922002</v>
      </c>
      <c r="H1398" s="3" t="s">
        <v>11</v>
      </c>
      <c r="I1398" s="4">
        <v>44966.604699074072</v>
      </c>
      <c r="J1398" s="3" t="str">
        <f t="shared" si="130"/>
        <v>报警</v>
      </c>
      <c r="K1398" s="3" t="str">
        <f t="shared" si="129"/>
        <v>开始</v>
      </c>
      <c r="L1398" t="str">
        <f t="shared" si="131"/>
        <v/>
      </c>
      <c r="M1398" s="5">
        <f t="shared" si="132"/>
        <v>4.3833333312068135</v>
      </c>
      <c r="N1398" s="3">
        <f t="shared" si="133"/>
        <v>6</v>
      </c>
    </row>
    <row r="1399" spans="1:14">
      <c r="A1399" s="3">
        <v>98375129</v>
      </c>
      <c r="B1399" s="3" t="s">
        <v>8</v>
      </c>
      <c r="C1399" s="3" t="s">
        <v>9</v>
      </c>
      <c r="D1399" s="3">
        <v>1.3320398109256E+17</v>
      </c>
      <c r="E1399" s="4">
        <v>44966.607743055552</v>
      </c>
      <c r="F1399" s="3" t="s">
        <v>10</v>
      </c>
      <c r="G1399" s="3">
        <v>1</v>
      </c>
      <c r="H1399" s="3" t="s">
        <v>15</v>
      </c>
      <c r="I1399" s="4">
        <v>44966.607743055552</v>
      </c>
      <c r="J1399" s="3" t="str">
        <f t="shared" si="130"/>
        <v>运行</v>
      </c>
      <c r="K1399" s="3" t="str">
        <f t="shared" si="129"/>
        <v/>
      </c>
      <c r="L1399" t="str">
        <f t="shared" si="131"/>
        <v>结束</v>
      </c>
      <c r="M1399" s="5">
        <f t="shared" si="132"/>
        <v>0</v>
      </c>
      <c r="N1399" s="3">
        <f t="shared" si="133"/>
        <v>6</v>
      </c>
    </row>
    <row r="1400" spans="1:14">
      <c r="A1400" s="3">
        <v>98375610</v>
      </c>
      <c r="B1400" s="3" t="s">
        <v>8</v>
      </c>
      <c r="C1400" s="3" t="s">
        <v>16</v>
      </c>
      <c r="D1400" s="3">
        <v>1.3320398328245901E+17</v>
      </c>
      <c r="E1400" s="4">
        <v>44966.610277777778</v>
      </c>
      <c r="F1400" s="3" t="s">
        <v>10</v>
      </c>
      <c r="G1400" s="3">
        <v>1</v>
      </c>
      <c r="H1400" s="3" t="s">
        <v>15</v>
      </c>
      <c r="I1400" s="4">
        <v>44966.610277777778</v>
      </c>
      <c r="J1400" s="3" t="str">
        <f t="shared" si="130"/>
        <v>运行</v>
      </c>
      <c r="K1400" s="3" t="str">
        <f t="shared" si="129"/>
        <v/>
      </c>
      <c r="L1400" t="str">
        <f t="shared" si="131"/>
        <v>结束</v>
      </c>
      <c r="M1400" s="5">
        <f t="shared" si="132"/>
        <v>0</v>
      </c>
      <c r="N1400" s="3">
        <f t="shared" si="133"/>
        <v>6</v>
      </c>
    </row>
    <row r="1401" spans="1:14">
      <c r="A1401" s="3">
        <v>98376245</v>
      </c>
      <c r="B1401" s="3" t="s">
        <v>8</v>
      </c>
      <c r="C1401" s="3" t="s">
        <v>9</v>
      </c>
      <c r="D1401" s="3">
        <v>1.3320398777816701E+17</v>
      </c>
      <c r="E1401" s="4">
        <v>44966.615474537037</v>
      </c>
      <c r="F1401" s="3" t="s">
        <v>10</v>
      </c>
      <c r="G1401" s="3">
        <v>1</v>
      </c>
      <c r="H1401" s="3" t="s">
        <v>15</v>
      </c>
      <c r="I1401" s="4">
        <v>44966.615474537037</v>
      </c>
      <c r="J1401" s="3" t="str">
        <f t="shared" si="130"/>
        <v>运行</v>
      </c>
      <c r="K1401" s="3" t="str">
        <f t="shared" si="129"/>
        <v/>
      </c>
      <c r="L1401" t="str">
        <f t="shared" si="131"/>
        <v>结束</v>
      </c>
      <c r="M1401" s="5">
        <f t="shared" si="132"/>
        <v>0</v>
      </c>
      <c r="N1401" s="3">
        <f t="shared" si="133"/>
        <v>6</v>
      </c>
    </row>
    <row r="1402" spans="1:14">
      <c r="A1402" s="3">
        <v>98377067</v>
      </c>
      <c r="B1402" s="3" t="s">
        <v>8</v>
      </c>
      <c r="C1402" s="3" t="s">
        <v>9</v>
      </c>
      <c r="D1402" s="3">
        <v>1.33203992086006E+17</v>
      </c>
      <c r="E1402" s="4">
        <v>44966.620462962965</v>
      </c>
      <c r="F1402" s="3" t="s">
        <v>10</v>
      </c>
      <c r="G1402" s="3">
        <v>60070922002</v>
      </c>
      <c r="H1402" s="3" t="s">
        <v>11</v>
      </c>
      <c r="I1402" s="4">
        <v>44966.620462962965</v>
      </c>
      <c r="J1402" s="3" t="str">
        <f t="shared" ref="J1402:J1441" si="134">RIGHT(H1402,2)</f>
        <v>报警</v>
      </c>
      <c r="K1402" s="3" t="str">
        <f t="shared" si="129"/>
        <v>开始</v>
      </c>
      <c r="L1402" t="str">
        <f t="shared" si="131"/>
        <v/>
      </c>
      <c r="M1402" s="5">
        <f t="shared" si="132"/>
        <v>0.16666666371747851</v>
      </c>
      <c r="N1402" s="3">
        <f t="shared" si="133"/>
        <v>6</v>
      </c>
    </row>
    <row r="1403" spans="1:14">
      <c r="A1403" s="3">
        <v>98377090</v>
      </c>
      <c r="B1403" s="3" t="s">
        <v>8</v>
      </c>
      <c r="C1403" s="3" t="s">
        <v>9</v>
      </c>
      <c r="D1403" s="3">
        <v>1.3320399218754499E+17</v>
      </c>
      <c r="E1403" s="4">
        <v>44966.620578703703</v>
      </c>
      <c r="F1403" s="3" t="s">
        <v>10</v>
      </c>
      <c r="G1403" s="3">
        <v>1</v>
      </c>
      <c r="H1403" s="3" t="s">
        <v>15</v>
      </c>
      <c r="I1403" s="4">
        <v>44966.620578703703</v>
      </c>
      <c r="J1403" s="3" t="str">
        <f t="shared" si="134"/>
        <v>运行</v>
      </c>
      <c r="K1403" s="3" t="str">
        <f t="shared" si="129"/>
        <v/>
      </c>
      <c r="L1403" t="str">
        <f t="shared" si="131"/>
        <v>结束</v>
      </c>
      <c r="M1403" s="5">
        <f t="shared" si="132"/>
        <v>0</v>
      </c>
      <c r="N1403" s="3">
        <f t="shared" si="133"/>
        <v>6</v>
      </c>
    </row>
    <row r="1404" spans="1:14">
      <c r="A1404" s="3">
        <v>98377358</v>
      </c>
      <c r="B1404" s="3" t="s">
        <v>8</v>
      </c>
      <c r="C1404" s="3" t="s">
        <v>9</v>
      </c>
      <c r="D1404" s="3">
        <v>1.33203993430748E+17</v>
      </c>
      <c r="E1404" s="4">
        <v>44966.622025462966</v>
      </c>
      <c r="F1404" s="3" t="s">
        <v>10</v>
      </c>
      <c r="G1404" s="3">
        <v>60070922002</v>
      </c>
      <c r="H1404" s="3" t="s">
        <v>11</v>
      </c>
      <c r="I1404" s="4">
        <v>44966.622025462966</v>
      </c>
      <c r="J1404" s="3" t="str">
        <f t="shared" si="134"/>
        <v>报警</v>
      </c>
      <c r="K1404" s="3" t="str">
        <f t="shared" si="129"/>
        <v>开始</v>
      </c>
      <c r="L1404" t="str">
        <f t="shared" si="131"/>
        <v/>
      </c>
      <c r="M1404" s="5">
        <f t="shared" si="132"/>
        <v>0.1333333330694586</v>
      </c>
      <c r="N1404" s="3">
        <f t="shared" si="133"/>
        <v>6</v>
      </c>
    </row>
    <row r="1405" spans="1:14">
      <c r="A1405" s="3">
        <v>98377374</v>
      </c>
      <c r="B1405" s="3" t="s">
        <v>8</v>
      </c>
      <c r="C1405" s="3" t="s">
        <v>9</v>
      </c>
      <c r="D1405" s="3">
        <v>1.3320399351200099E+17</v>
      </c>
      <c r="E1405" s="4">
        <v>44966.622118055559</v>
      </c>
      <c r="F1405" s="3" t="s">
        <v>10</v>
      </c>
      <c r="G1405" s="3">
        <v>1</v>
      </c>
      <c r="H1405" s="3" t="s">
        <v>15</v>
      </c>
      <c r="I1405" s="4">
        <v>44966.622118055559</v>
      </c>
      <c r="J1405" s="3" t="str">
        <f t="shared" si="134"/>
        <v>运行</v>
      </c>
      <c r="K1405" s="3" t="str">
        <f t="shared" ref="K1405:K1463" si="135">IF(AND(J1404="运行",J1405&lt;&gt;"运行"),"开始","")</f>
        <v/>
      </c>
      <c r="L1405" t="str">
        <f t="shared" si="131"/>
        <v>结束</v>
      </c>
      <c r="M1405" s="5">
        <f t="shared" si="132"/>
        <v>0</v>
      </c>
      <c r="N1405" s="3">
        <f t="shared" si="133"/>
        <v>6</v>
      </c>
    </row>
    <row r="1406" spans="1:14">
      <c r="A1406" s="3">
        <v>98378988</v>
      </c>
      <c r="B1406" s="3" t="s">
        <v>8</v>
      </c>
      <c r="C1406" s="3" t="s">
        <v>9</v>
      </c>
      <c r="D1406" s="3">
        <v>1.3320400019166E+17</v>
      </c>
      <c r="E1406" s="4">
        <v>44966.629849537036</v>
      </c>
      <c r="F1406" s="3" t="s">
        <v>10</v>
      </c>
      <c r="G1406" s="3">
        <v>1</v>
      </c>
      <c r="H1406" s="3" t="s">
        <v>15</v>
      </c>
      <c r="I1406" s="4">
        <v>44966.629849537036</v>
      </c>
      <c r="J1406" s="3" t="str">
        <f t="shared" si="134"/>
        <v>运行</v>
      </c>
      <c r="K1406" s="3" t="str">
        <f t="shared" si="135"/>
        <v/>
      </c>
      <c r="L1406" t="str">
        <f t="shared" si="131"/>
        <v>结束</v>
      </c>
      <c r="M1406" s="5">
        <f t="shared" si="132"/>
        <v>0</v>
      </c>
      <c r="N1406" s="3">
        <f t="shared" si="133"/>
        <v>6</v>
      </c>
    </row>
    <row r="1407" spans="1:14">
      <c r="A1407" s="3">
        <v>98380600</v>
      </c>
      <c r="B1407" s="3" t="s">
        <v>8</v>
      </c>
      <c r="C1407" s="3" t="s">
        <v>9</v>
      </c>
      <c r="D1407" s="3">
        <v>1.3320400687432899E+17</v>
      </c>
      <c r="E1407" s="4">
        <v>44966.63758101852</v>
      </c>
      <c r="F1407" s="3" t="s">
        <v>10</v>
      </c>
      <c r="G1407" s="3">
        <v>1</v>
      </c>
      <c r="H1407" s="3" t="s">
        <v>15</v>
      </c>
      <c r="I1407" s="4">
        <v>44966.63758101852</v>
      </c>
      <c r="J1407" s="3" t="str">
        <f t="shared" si="134"/>
        <v>运行</v>
      </c>
      <c r="K1407" s="3" t="str">
        <f t="shared" si="135"/>
        <v/>
      </c>
      <c r="L1407" t="str">
        <f t="shared" si="131"/>
        <v>结束</v>
      </c>
      <c r="M1407" s="5">
        <f t="shared" si="132"/>
        <v>0</v>
      </c>
      <c r="N1407" s="3">
        <f t="shared" si="133"/>
        <v>6</v>
      </c>
    </row>
    <row r="1408" spans="1:14">
      <c r="A1408" s="3">
        <v>98381994</v>
      </c>
      <c r="B1408" s="3" t="s">
        <v>8</v>
      </c>
      <c r="C1408" s="3" t="s">
        <v>9</v>
      </c>
      <c r="D1408" s="3">
        <v>1.3320401355884099E+17</v>
      </c>
      <c r="E1408" s="4">
        <v>44966.645312499997</v>
      </c>
      <c r="F1408" s="3" t="s">
        <v>10</v>
      </c>
      <c r="G1408" s="3">
        <v>1</v>
      </c>
      <c r="H1408" s="3" t="s">
        <v>15</v>
      </c>
      <c r="I1408" s="4">
        <v>44966.645312499997</v>
      </c>
      <c r="J1408" s="3" t="str">
        <f t="shared" si="134"/>
        <v>运行</v>
      </c>
      <c r="K1408" s="3" t="str">
        <f t="shared" si="135"/>
        <v/>
      </c>
      <c r="L1408" t="str">
        <f t="shared" si="131"/>
        <v>结束</v>
      </c>
      <c r="M1408" s="5">
        <f t="shared" si="132"/>
        <v>0</v>
      </c>
      <c r="N1408" s="3">
        <f t="shared" si="133"/>
        <v>6</v>
      </c>
    </row>
    <row r="1409" spans="1:14">
      <c r="A1409" s="3">
        <v>98384270</v>
      </c>
      <c r="B1409" s="3" t="s">
        <v>8</v>
      </c>
      <c r="C1409" s="3" t="s">
        <v>9</v>
      </c>
      <c r="D1409" s="3">
        <v>1.3320402171780701E+17</v>
      </c>
      <c r="E1409" s="4">
        <v>44966.654756944445</v>
      </c>
      <c r="F1409" s="3" t="s">
        <v>10</v>
      </c>
      <c r="G1409" s="3">
        <v>1</v>
      </c>
      <c r="H1409" s="3" t="s">
        <v>15</v>
      </c>
      <c r="I1409" s="4">
        <v>44966.654756944445</v>
      </c>
      <c r="J1409" s="3" t="str">
        <f t="shared" si="134"/>
        <v>运行</v>
      </c>
      <c r="K1409" s="3" t="str">
        <f t="shared" si="135"/>
        <v/>
      </c>
      <c r="L1409" t="str">
        <f t="shared" si="131"/>
        <v>结束</v>
      </c>
      <c r="M1409" s="5">
        <f t="shared" si="132"/>
        <v>0</v>
      </c>
      <c r="N1409" s="3">
        <f t="shared" si="133"/>
        <v>6</v>
      </c>
    </row>
    <row r="1410" spans="1:14">
      <c r="A1410" s="3">
        <v>98385917</v>
      </c>
      <c r="B1410" s="3" t="s">
        <v>8</v>
      </c>
      <c r="C1410" s="3" t="s">
        <v>9</v>
      </c>
      <c r="D1410" s="3">
        <v>1.3320402638707501E+17</v>
      </c>
      <c r="E1410" s="4">
        <v>44966.660162037035</v>
      </c>
      <c r="F1410" s="3" t="s">
        <v>10</v>
      </c>
      <c r="G1410" s="3">
        <v>60070922002</v>
      </c>
      <c r="H1410" s="3" t="s">
        <v>11</v>
      </c>
      <c r="I1410" s="4">
        <v>44966.660162037035</v>
      </c>
      <c r="J1410" s="3" t="str">
        <f t="shared" si="134"/>
        <v>报警</v>
      </c>
      <c r="K1410" s="3" t="str">
        <f t="shared" si="135"/>
        <v>开始</v>
      </c>
      <c r="L1410" t="str">
        <f t="shared" si="131"/>
        <v/>
      </c>
      <c r="M1410" s="5">
        <f t="shared" si="132"/>
        <v>1.4000000024680048</v>
      </c>
      <c r="N1410" s="3">
        <f t="shared" si="133"/>
        <v>6</v>
      </c>
    </row>
    <row r="1411" spans="1:14">
      <c r="A1411" s="3">
        <v>98386252</v>
      </c>
      <c r="B1411" s="3" t="s">
        <v>8</v>
      </c>
      <c r="C1411" s="3" t="s">
        <v>9</v>
      </c>
      <c r="D1411" s="3">
        <v>1.3320402722465901E+17</v>
      </c>
      <c r="E1411" s="4">
        <v>44966.661134259259</v>
      </c>
      <c r="F1411" s="3" t="s">
        <v>10</v>
      </c>
      <c r="G1411" s="3">
        <v>1</v>
      </c>
      <c r="H1411" s="3" t="s">
        <v>15</v>
      </c>
      <c r="I1411" s="4">
        <v>44966.661134259259</v>
      </c>
      <c r="J1411" s="3" t="str">
        <f t="shared" si="134"/>
        <v>运行</v>
      </c>
      <c r="K1411" s="3" t="str">
        <f t="shared" si="135"/>
        <v/>
      </c>
      <c r="L1411" t="str">
        <f t="shared" si="131"/>
        <v>结束</v>
      </c>
      <c r="M1411" s="5">
        <f t="shared" si="132"/>
        <v>0</v>
      </c>
      <c r="N1411" s="3">
        <f t="shared" si="133"/>
        <v>6</v>
      </c>
    </row>
    <row r="1412" spans="1:14">
      <c r="A1412" s="3">
        <v>98386839</v>
      </c>
      <c r="B1412" s="3" t="s">
        <v>8</v>
      </c>
      <c r="C1412" s="3" t="s">
        <v>9</v>
      </c>
      <c r="D1412" s="3">
        <v>1.3320402881857501E+17</v>
      </c>
      <c r="E1412" s="4">
        <v>44966.662974537037</v>
      </c>
      <c r="F1412" s="3" t="s">
        <v>10</v>
      </c>
      <c r="G1412" s="3">
        <v>50010922003</v>
      </c>
      <c r="H1412" s="3" t="s">
        <v>32</v>
      </c>
      <c r="I1412" s="4">
        <v>44966.662974537037</v>
      </c>
      <c r="J1412" s="3" t="str">
        <f t="shared" si="134"/>
        <v>报警</v>
      </c>
      <c r="K1412" s="3" t="str">
        <f t="shared" si="135"/>
        <v>开始</v>
      </c>
      <c r="L1412" t="str">
        <f t="shared" si="131"/>
        <v/>
      </c>
      <c r="M1412" s="5">
        <f t="shared" si="132"/>
        <v>1.4999999944120646</v>
      </c>
      <c r="N1412" s="3">
        <f t="shared" si="133"/>
        <v>6</v>
      </c>
    </row>
    <row r="1413" spans="1:14">
      <c r="A1413" s="3">
        <v>98387174</v>
      </c>
      <c r="B1413" s="3" t="s">
        <v>8</v>
      </c>
      <c r="C1413" s="3" t="s">
        <v>9</v>
      </c>
      <c r="D1413" s="3">
        <v>1.33204029718334E+17</v>
      </c>
      <c r="E1413" s="4">
        <v>44966.6640162037</v>
      </c>
      <c r="F1413" s="3" t="s">
        <v>10</v>
      </c>
      <c r="G1413" s="3">
        <v>1</v>
      </c>
      <c r="H1413" s="3" t="s">
        <v>15</v>
      </c>
      <c r="I1413" s="4">
        <v>44966.6640162037</v>
      </c>
      <c r="J1413" s="3" t="str">
        <f t="shared" si="134"/>
        <v>运行</v>
      </c>
      <c r="K1413" s="3" t="str">
        <f t="shared" si="135"/>
        <v/>
      </c>
      <c r="L1413" t="str">
        <f t="shared" si="131"/>
        <v>结束</v>
      </c>
      <c r="M1413" s="5">
        <f t="shared" si="132"/>
        <v>0</v>
      </c>
      <c r="N1413" s="3">
        <f t="shared" si="133"/>
        <v>6</v>
      </c>
    </row>
    <row r="1414" spans="1:14">
      <c r="A1414" s="3">
        <v>98388103</v>
      </c>
      <c r="B1414" s="3" t="s">
        <v>8</v>
      </c>
      <c r="C1414" s="3" t="s">
        <v>9</v>
      </c>
      <c r="D1414" s="3">
        <v>1.3320403356308099E+17</v>
      </c>
      <c r="E1414" s="4">
        <v>44966.66847222222</v>
      </c>
      <c r="F1414" s="3" t="s">
        <v>10</v>
      </c>
      <c r="G1414" s="3">
        <v>60070922002</v>
      </c>
      <c r="H1414" s="3" t="s">
        <v>11</v>
      </c>
      <c r="I1414" s="4">
        <v>44966.66847222222</v>
      </c>
      <c r="J1414" s="3" t="str">
        <f t="shared" si="134"/>
        <v>报警</v>
      </c>
      <c r="K1414" s="3" t="str">
        <f t="shared" si="135"/>
        <v>开始</v>
      </c>
      <c r="L1414" t="str">
        <f t="shared" si="131"/>
        <v/>
      </c>
      <c r="M1414" s="5">
        <f t="shared" si="132"/>
        <v>0.20000000484287739</v>
      </c>
      <c r="N1414" s="3">
        <f t="shared" si="133"/>
        <v>6</v>
      </c>
    </row>
    <row r="1415" spans="1:14">
      <c r="A1415" s="3">
        <v>98388122</v>
      </c>
      <c r="B1415" s="3" t="s">
        <v>8</v>
      </c>
      <c r="C1415" s="3" t="s">
        <v>9</v>
      </c>
      <c r="D1415" s="3">
        <v>1.3320403368957299E+17</v>
      </c>
      <c r="E1415" s="4">
        <v>44966.668611111112</v>
      </c>
      <c r="F1415" s="3" t="s">
        <v>10</v>
      </c>
      <c r="G1415" s="3">
        <v>1</v>
      </c>
      <c r="H1415" s="3" t="s">
        <v>15</v>
      </c>
      <c r="I1415" s="4">
        <v>44966.668611111112</v>
      </c>
      <c r="J1415" s="3" t="str">
        <f t="shared" si="134"/>
        <v>运行</v>
      </c>
      <c r="K1415" s="3" t="str">
        <f t="shared" si="135"/>
        <v/>
      </c>
      <c r="L1415" t="str">
        <f t="shared" si="131"/>
        <v>结束</v>
      </c>
      <c r="M1415" s="5">
        <f t="shared" si="132"/>
        <v>0</v>
      </c>
      <c r="N1415" s="3">
        <f t="shared" si="133"/>
        <v>6</v>
      </c>
    </row>
    <row r="1416" spans="1:14">
      <c r="A1416" s="3">
        <v>98388596</v>
      </c>
      <c r="B1416" s="3" t="s">
        <v>8</v>
      </c>
      <c r="C1416" s="3" t="s">
        <v>9</v>
      </c>
      <c r="D1416" s="3">
        <v>1.3320404037668301E+17</v>
      </c>
      <c r="E1416" s="4">
        <v>44966.676354166666</v>
      </c>
      <c r="F1416" s="3" t="s">
        <v>10</v>
      </c>
      <c r="G1416" s="3">
        <v>1</v>
      </c>
      <c r="H1416" s="3" t="s">
        <v>15</v>
      </c>
      <c r="I1416" s="4">
        <v>44966.676354166666</v>
      </c>
      <c r="J1416" s="3" t="str">
        <f t="shared" si="134"/>
        <v>运行</v>
      </c>
      <c r="K1416" s="3" t="str">
        <f t="shared" si="135"/>
        <v/>
      </c>
      <c r="L1416" t="str">
        <f t="shared" si="131"/>
        <v>结束</v>
      </c>
      <c r="M1416" s="5">
        <f t="shared" si="132"/>
        <v>0</v>
      </c>
      <c r="N1416" s="3">
        <f t="shared" si="133"/>
        <v>6</v>
      </c>
    </row>
    <row r="1417" spans="1:14">
      <c r="A1417" s="3">
        <v>98388917</v>
      </c>
      <c r="B1417" s="3" t="s">
        <v>8</v>
      </c>
      <c r="C1417" s="3" t="s">
        <v>9</v>
      </c>
      <c r="D1417" s="3">
        <v>1.3320405584517699E+17</v>
      </c>
      <c r="E1417" s="4">
        <v>44966.69425925926</v>
      </c>
      <c r="F1417" s="3" t="s">
        <v>10</v>
      </c>
      <c r="G1417" s="3">
        <v>1</v>
      </c>
      <c r="H1417" s="3" t="s">
        <v>15</v>
      </c>
      <c r="I1417" s="4">
        <v>44966.69425925926</v>
      </c>
      <c r="J1417" s="3" t="str">
        <f t="shared" si="134"/>
        <v>运行</v>
      </c>
      <c r="K1417" s="3" t="str">
        <f t="shared" si="135"/>
        <v/>
      </c>
      <c r="L1417" t="str">
        <f t="shared" si="131"/>
        <v>结束</v>
      </c>
      <c r="M1417" s="5">
        <f t="shared" si="132"/>
        <v>0</v>
      </c>
      <c r="N1417" s="3">
        <f t="shared" si="133"/>
        <v>6</v>
      </c>
    </row>
    <row r="1418" spans="1:14">
      <c r="A1418" s="3">
        <v>98389716</v>
      </c>
      <c r="B1418" s="3" t="s">
        <v>8</v>
      </c>
      <c r="C1418" s="3" t="s">
        <v>9</v>
      </c>
      <c r="D1418" s="3">
        <v>1.33204062527106E+17</v>
      </c>
      <c r="E1418" s="4">
        <v>44966.701990740738</v>
      </c>
      <c r="F1418" s="3" t="s">
        <v>10</v>
      </c>
      <c r="G1418" s="3">
        <v>1</v>
      </c>
      <c r="H1418" s="3" t="s">
        <v>15</v>
      </c>
      <c r="I1418" s="4">
        <v>44966.701990740738</v>
      </c>
      <c r="J1418" s="3" t="str">
        <f t="shared" si="134"/>
        <v>运行</v>
      </c>
      <c r="K1418" s="3" t="str">
        <f t="shared" si="135"/>
        <v/>
      </c>
      <c r="L1418" t="str">
        <f t="shared" si="131"/>
        <v>结束</v>
      </c>
      <c r="M1418" s="5">
        <f t="shared" si="132"/>
        <v>0</v>
      </c>
      <c r="N1418" s="3">
        <f t="shared" si="133"/>
        <v>6</v>
      </c>
    </row>
    <row r="1419" spans="1:14">
      <c r="A1419" s="3">
        <v>98390699</v>
      </c>
      <c r="B1419" s="3" t="s">
        <v>8</v>
      </c>
      <c r="C1419" s="3" t="s">
        <v>9</v>
      </c>
      <c r="D1419" s="3">
        <v>1.3320406920273299E+17</v>
      </c>
      <c r="E1419" s="4">
        <v>44966.709722222222</v>
      </c>
      <c r="F1419" s="3" t="s">
        <v>10</v>
      </c>
      <c r="G1419" s="3">
        <v>1</v>
      </c>
      <c r="H1419" s="3" t="s">
        <v>15</v>
      </c>
      <c r="I1419" s="4">
        <v>44966.709722222222</v>
      </c>
      <c r="J1419" s="3" t="str">
        <f t="shared" si="134"/>
        <v>运行</v>
      </c>
      <c r="K1419" s="3" t="str">
        <f t="shared" si="135"/>
        <v/>
      </c>
      <c r="L1419" t="str">
        <f t="shared" si="131"/>
        <v>结束</v>
      </c>
      <c r="M1419" s="5">
        <f t="shared" si="132"/>
        <v>0</v>
      </c>
      <c r="N1419" s="3">
        <f t="shared" si="133"/>
        <v>6</v>
      </c>
    </row>
    <row r="1420" spans="1:14">
      <c r="A1420" s="3">
        <v>98392111</v>
      </c>
      <c r="B1420" s="3" t="s">
        <v>8</v>
      </c>
      <c r="C1420" s="3" t="s">
        <v>9</v>
      </c>
      <c r="D1420" s="3">
        <v>1.33204075885454E+17</v>
      </c>
      <c r="E1420" s="4">
        <v>44966.717453703706</v>
      </c>
      <c r="F1420" s="3" t="s">
        <v>10</v>
      </c>
      <c r="G1420" s="3">
        <v>1</v>
      </c>
      <c r="H1420" s="3" t="s">
        <v>15</v>
      </c>
      <c r="I1420" s="4">
        <v>44966.717453703706</v>
      </c>
      <c r="J1420" s="3" t="str">
        <f t="shared" si="134"/>
        <v>运行</v>
      </c>
      <c r="K1420" s="3" t="str">
        <f t="shared" si="135"/>
        <v/>
      </c>
      <c r="L1420" t="str">
        <f t="shared" si="131"/>
        <v>结束</v>
      </c>
      <c r="M1420" s="5">
        <f t="shared" si="132"/>
        <v>0</v>
      </c>
      <c r="N1420" s="3">
        <f t="shared" si="133"/>
        <v>6</v>
      </c>
    </row>
    <row r="1421" spans="1:14">
      <c r="A1421" s="3">
        <v>98392251</v>
      </c>
      <c r="B1421" s="3" t="s">
        <v>8</v>
      </c>
      <c r="C1421" s="3" t="s">
        <v>9</v>
      </c>
      <c r="D1421" s="3">
        <v>1.33204076576744E+17</v>
      </c>
      <c r="E1421" s="4">
        <v>44966.718252314815</v>
      </c>
      <c r="F1421" s="3" t="s">
        <v>10</v>
      </c>
      <c r="G1421" s="3">
        <v>80010922003</v>
      </c>
      <c r="H1421" s="3" t="s">
        <v>21</v>
      </c>
      <c r="I1421" s="4">
        <v>44966.718252314815</v>
      </c>
      <c r="J1421" s="3" t="str">
        <f t="shared" si="134"/>
        <v>报警</v>
      </c>
      <c r="K1421" s="3" t="str">
        <f t="shared" si="135"/>
        <v>开始</v>
      </c>
      <c r="L1421" t="str">
        <f t="shared" si="131"/>
        <v/>
      </c>
      <c r="M1421" s="5">
        <f t="shared" si="132"/>
        <v>0.71666666655801237</v>
      </c>
      <c r="N1421" s="3">
        <f t="shared" si="133"/>
        <v>6</v>
      </c>
    </row>
    <row r="1422" spans="1:14">
      <c r="A1422" s="3">
        <v>98392335</v>
      </c>
      <c r="B1422" s="3" t="s">
        <v>8</v>
      </c>
      <c r="C1422" s="3" t="s">
        <v>9</v>
      </c>
      <c r="D1422" s="3">
        <v>1.3320407700041699E+17</v>
      </c>
      <c r="E1422" s="4">
        <v>44966.71875</v>
      </c>
      <c r="F1422" s="3" t="s">
        <v>10</v>
      </c>
      <c r="G1422" s="3">
        <v>1</v>
      </c>
      <c r="H1422" s="3" t="s">
        <v>15</v>
      </c>
      <c r="I1422" s="4">
        <v>44966.71875</v>
      </c>
      <c r="J1422" s="3" t="str">
        <f t="shared" si="134"/>
        <v>运行</v>
      </c>
      <c r="K1422" s="3" t="str">
        <f t="shared" si="135"/>
        <v/>
      </c>
      <c r="L1422" t="str">
        <f t="shared" si="131"/>
        <v>结束</v>
      </c>
      <c r="M1422" s="5">
        <f t="shared" si="132"/>
        <v>0</v>
      </c>
      <c r="N1422" s="3">
        <f t="shared" si="133"/>
        <v>6</v>
      </c>
    </row>
    <row r="1423" spans="1:14">
      <c r="A1423" s="3">
        <v>98392346</v>
      </c>
      <c r="B1423" s="3" t="s">
        <v>8</v>
      </c>
      <c r="C1423" s="3" t="s">
        <v>9</v>
      </c>
      <c r="D1423" s="3">
        <v>1.33204077059978E+17</v>
      </c>
      <c r="E1423" s="4">
        <v>44966.718819444446</v>
      </c>
      <c r="F1423" s="3" t="s">
        <v>10</v>
      </c>
      <c r="G1423" s="3">
        <v>60070922002</v>
      </c>
      <c r="H1423" s="3" t="s">
        <v>11</v>
      </c>
      <c r="I1423" s="4">
        <v>44966.718819444446</v>
      </c>
      <c r="J1423" s="3" t="str">
        <f t="shared" si="134"/>
        <v>报警</v>
      </c>
      <c r="K1423" s="3" t="str">
        <f t="shared" si="135"/>
        <v>开始</v>
      </c>
      <c r="L1423" t="str">
        <f t="shared" si="131"/>
        <v/>
      </c>
      <c r="M1423" s="5">
        <f t="shared" si="132"/>
        <v>0.11666666250675917</v>
      </c>
      <c r="N1423" s="3">
        <f t="shared" si="133"/>
        <v>6</v>
      </c>
    </row>
    <row r="1424" spans="1:14">
      <c r="A1424" s="3">
        <v>98392360</v>
      </c>
      <c r="B1424" s="3" t="s">
        <v>8</v>
      </c>
      <c r="C1424" s="3" t="s">
        <v>9</v>
      </c>
      <c r="D1424" s="3">
        <v>1.33204077133922E+17</v>
      </c>
      <c r="E1424" s="4">
        <v>44966.718900462962</v>
      </c>
      <c r="F1424" s="3" t="s">
        <v>10</v>
      </c>
      <c r="G1424" s="3">
        <v>1</v>
      </c>
      <c r="H1424" s="3" t="s">
        <v>15</v>
      </c>
      <c r="I1424" s="4">
        <v>44966.718900462962</v>
      </c>
      <c r="J1424" s="3" t="str">
        <f t="shared" si="134"/>
        <v>运行</v>
      </c>
      <c r="K1424" s="3" t="str">
        <f t="shared" si="135"/>
        <v/>
      </c>
      <c r="L1424" t="str">
        <f t="shared" si="131"/>
        <v>结束</v>
      </c>
      <c r="M1424" s="5">
        <f t="shared" si="132"/>
        <v>0</v>
      </c>
      <c r="N1424" s="3">
        <f t="shared" si="133"/>
        <v>6</v>
      </c>
    </row>
    <row r="1425" spans="1:14">
      <c r="A1425" s="3">
        <v>98392372</v>
      </c>
      <c r="B1425" s="3" t="s">
        <v>8</v>
      </c>
      <c r="C1425" s="3" t="s">
        <v>9</v>
      </c>
      <c r="D1425" s="3">
        <v>1.33204077169028E+17</v>
      </c>
      <c r="E1425" s="4">
        <v>44966.718935185185</v>
      </c>
      <c r="F1425" s="3" t="s">
        <v>10</v>
      </c>
      <c r="G1425" s="3">
        <v>50010922020</v>
      </c>
      <c r="H1425" s="3" t="s">
        <v>28</v>
      </c>
      <c r="I1425" s="4">
        <v>44966.718935185185</v>
      </c>
      <c r="J1425" s="3" t="str">
        <f t="shared" si="134"/>
        <v>报警</v>
      </c>
      <c r="K1425" s="3" t="str">
        <f t="shared" si="135"/>
        <v>开始</v>
      </c>
      <c r="L1425" t="str">
        <f t="shared" si="131"/>
        <v/>
      </c>
      <c r="M1425" s="5">
        <f t="shared" si="132"/>
        <v>0.11666666250675917</v>
      </c>
      <c r="N1425" s="3">
        <f t="shared" si="133"/>
        <v>6</v>
      </c>
    </row>
    <row r="1426" spans="1:14">
      <c r="A1426" s="3">
        <v>98392384</v>
      </c>
      <c r="B1426" s="3" t="s">
        <v>8</v>
      </c>
      <c r="C1426" s="3" t="s">
        <v>9</v>
      </c>
      <c r="D1426" s="3">
        <v>1.3320407723594E+17</v>
      </c>
      <c r="E1426" s="4">
        <v>44966.7190162037</v>
      </c>
      <c r="F1426" s="3" t="s">
        <v>10</v>
      </c>
      <c r="G1426" s="3">
        <v>1</v>
      </c>
      <c r="H1426" s="3" t="s">
        <v>15</v>
      </c>
      <c r="I1426" s="4">
        <v>44966.7190162037</v>
      </c>
      <c r="J1426" s="3" t="str">
        <f t="shared" si="134"/>
        <v>运行</v>
      </c>
      <c r="K1426" s="3" t="str">
        <f t="shared" si="135"/>
        <v/>
      </c>
      <c r="L1426" t="str">
        <f t="shared" si="131"/>
        <v>结束</v>
      </c>
      <c r="M1426" s="5">
        <f t="shared" si="132"/>
        <v>0</v>
      </c>
      <c r="N1426" s="3">
        <f t="shared" si="133"/>
        <v>6</v>
      </c>
    </row>
    <row r="1427" spans="1:14">
      <c r="A1427" s="3">
        <v>98392399</v>
      </c>
      <c r="B1427" s="3" t="s">
        <v>8</v>
      </c>
      <c r="C1427" s="3" t="s">
        <v>9</v>
      </c>
      <c r="D1427" s="3">
        <v>1.3320407732293901E+17</v>
      </c>
      <c r="E1427" s="4">
        <v>44966.71912037037</v>
      </c>
      <c r="F1427" s="3" t="s">
        <v>10</v>
      </c>
      <c r="G1427" s="3">
        <v>50010922020</v>
      </c>
      <c r="H1427" s="3" t="s">
        <v>28</v>
      </c>
      <c r="I1427" s="4">
        <v>44966.71912037037</v>
      </c>
      <c r="J1427" s="3" t="str">
        <f t="shared" si="134"/>
        <v>报警</v>
      </c>
      <c r="K1427" s="3" t="str">
        <f t="shared" si="135"/>
        <v>开始</v>
      </c>
      <c r="L1427" t="str">
        <f t="shared" si="131"/>
        <v/>
      </c>
      <c r="M1427" s="5">
        <f t="shared" si="132"/>
        <v>0.15000000363215804</v>
      </c>
      <c r="N1427" s="3">
        <f t="shared" si="133"/>
        <v>6</v>
      </c>
    </row>
    <row r="1428" spans="1:14">
      <c r="A1428" s="3">
        <v>98392427</v>
      </c>
      <c r="B1428" s="3" t="s">
        <v>8</v>
      </c>
      <c r="C1428" s="3" t="s">
        <v>9</v>
      </c>
      <c r="D1428" s="3">
        <v>1.33204077413966E+17</v>
      </c>
      <c r="E1428" s="4">
        <v>44966.719224537039</v>
      </c>
      <c r="F1428" s="3" t="s">
        <v>10</v>
      </c>
      <c r="G1428" s="3">
        <v>1</v>
      </c>
      <c r="H1428" s="3" t="s">
        <v>15</v>
      </c>
      <c r="I1428" s="4">
        <v>44966.719224537039</v>
      </c>
      <c r="J1428" s="3" t="str">
        <f t="shared" si="134"/>
        <v>运行</v>
      </c>
      <c r="K1428" s="3" t="str">
        <f t="shared" si="135"/>
        <v/>
      </c>
      <c r="L1428" t="str">
        <f t="shared" si="131"/>
        <v>结束</v>
      </c>
      <c r="M1428" s="5">
        <f t="shared" si="132"/>
        <v>0</v>
      </c>
      <c r="N1428" s="3">
        <f t="shared" si="133"/>
        <v>6</v>
      </c>
    </row>
    <row r="1429" spans="1:14">
      <c r="A1429" s="3">
        <v>98392493</v>
      </c>
      <c r="B1429" s="3" t="s">
        <v>8</v>
      </c>
      <c r="C1429" s="3" t="s">
        <v>9</v>
      </c>
      <c r="D1429" s="3">
        <v>1.3320407775202701E+17</v>
      </c>
      <c r="E1429" s="4">
        <v>44966.719618055555</v>
      </c>
      <c r="F1429" s="3" t="s">
        <v>10</v>
      </c>
      <c r="G1429" s="3">
        <v>60070922002</v>
      </c>
      <c r="H1429" s="3" t="s">
        <v>11</v>
      </c>
      <c r="I1429" s="4">
        <v>44966.719618055555</v>
      </c>
      <c r="J1429" s="3" t="str">
        <f t="shared" si="134"/>
        <v>报警</v>
      </c>
      <c r="K1429" s="3" t="str">
        <f t="shared" si="135"/>
        <v>开始</v>
      </c>
      <c r="L1429" t="str">
        <f t="shared" si="131"/>
        <v/>
      </c>
      <c r="M1429" s="5">
        <f t="shared" si="132"/>
        <v>0.8333333395421505</v>
      </c>
      <c r="N1429" s="3">
        <f t="shared" si="133"/>
        <v>6</v>
      </c>
    </row>
    <row r="1430" spans="1:14">
      <c r="A1430" s="3">
        <v>98392596</v>
      </c>
      <c r="B1430" s="3" t="s">
        <v>8</v>
      </c>
      <c r="C1430" s="3" t="s">
        <v>9</v>
      </c>
      <c r="D1430" s="3">
        <v>1.3320407825760099E+17</v>
      </c>
      <c r="E1430" s="4">
        <v>44966.720196759263</v>
      </c>
      <c r="F1430" s="3" t="s">
        <v>10</v>
      </c>
      <c r="G1430" s="3">
        <v>1</v>
      </c>
      <c r="H1430" s="3" t="s">
        <v>15</v>
      </c>
      <c r="I1430" s="4">
        <v>44966.720196759263</v>
      </c>
      <c r="J1430" s="3" t="str">
        <f t="shared" si="134"/>
        <v>运行</v>
      </c>
      <c r="K1430" s="3" t="str">
        <f t="shared" si="135"/>
        <v/>
      </c>
      <c r="L1430" t="str">
        <f t="shared" si="131"/>
        <v>结束</v>
      </c>
      <c r="M1430" s="5">
        <f t="shared" si="132"/>
        <v>0</v>
      </c>
      <c r="N1430" s="3">
        <f t="shared" si="133"/>
        <v>6</v>
      </c>
    </row>
    <row r="1431" spans="1:14">
      <c r="A1431" s="3">
        <v>98393754</v>
      </c>
      <c r="B1431" s="3" t="s">
        <v>8</v>
      </c>
      <c r="C1431" s="3" t="s">
        <v>9</v>
      </c>
      <c r="D1431" s="3">
        <v>1.3320408382960099E+17</v>
      </c>
      <c r="E1431" s="4">
        <v>44966.726643518516</v>
      </c>
      <c r="F1431" s="3" t="s">
        <v>10</v>
      </c>
      <c r="G1431" s="3">
        <v>60030922003</v>
      </c>
      <c r="H1431" s="3" t="s">
        <v>26</v>
      </c>
      <c r="I1431" s="4">
        <v>44966.726643518516</v>
      </c>
      <c r="J1431" s="3" t="str">
        <f t="shared" si="134"/>
        <v>提醒</v>
      </c>
      <c r="K1431" s="3" t="str">
        <f t="shared" si="135"/>
        <v>开始</v>
      </c>
      <c r="L1431" t="str">
        <f t="shared" si="131"/>
        <v/>
      </c>
      <c r="M1431" s="5">
        <f t="shared" si="132"/>
        <v>0.1333333330694586</v>
      </c>
      <c r="N1431" s="3">
        <f t="shared" si="133"/>
        <v>6</v>
      </c>
    </row>
    <row r="1432" spans="1:14">
      <c r="A1432" s="3">
        <v>98393781</v>
      </c>
      <c r="B1432" s="3" t="s">
        <v>8</v>
      </c>
      <c r="C1432" s="3" t="s">
        <v>9</v>
      </c>
      <c r="D1432" s="3">
        <v>1.3320408390335501E+17</v>
      </c>
      <c r="E1432" s="4">
        <v>44966.726736111108</v>
      </c>
      <c r="F1432" s="3" t="s">
        <v>10</v>
      </c>
      <c r="G1432" s="3">
        <v>1</v>
      </c>
      <c r="H1432" s="3" t="s">
        <v>15</v>
      </c>
      <c r="I1432" s="4">
        <v>44966.726736111108</v>
      </c>
      <c r="J1432" s="3" t="str">
        <f t="shared" si="134"/>
        <v>运行</v>
      </c>
      <c r="K1432" s="3" t="str">
        <f t="shared" si="135"/>
        <v/>
      </c>
      <c r="L1432" t="str">
        <f t="shared" si="131"/>
        <v>结束</v>
      </c>
      <c r="M1432" s="5">
        <f t="shared" si="132"/>
        <v>0</v>
      </c>
      <c r="N1432" s="3">
        <f t="shared" si="133"/>
        <v>6</v>
      </c>
    </row>
    <row r="1433" spans="1:14">
      <c r="A1433" s="3">
        <v>98395586</v>
      </c>
      <c r="B1433" s="3" t="s">
        <v>8</v>
      </c>
      <c r="C1433" s="3" t="s">
        <v>9</v>
      </c>
      <c r="D1433" s="3">
        <v>1.3320409057573101E+17</v>
      </c>
      <c r="E1433" s="4">
        <v>44966.734456018516</v>
      </c>
      <c r="F1433" s="3" t="s">
        <v>10</v>
      </c>
      <c r="G1433" s="3">
        <v>1</v>
      </c>
      <c r="H1433" s="3" t="s">
        <v>15</v>
      </c>
      <c r="I1433" s="4">
        <v>44966.734456018516</v>
      </c>
      <c r="J1433" s="3" t="str">
        <f t="shared" si="134"/>
        <v>运行</v>
      </c>
      <c r="K1433" s="3" t="str">
        <f t="shared" si="135"/>
        <v/>
      </c>
      <c r="L1433" t="str">
        <f t="shared" si="131"/>
        <v>结束</v>
      </c>
      <c r="M1433" s="5">
        <f t="shared" si="132"/>
        <v>0</v>
      </c>
      <c r="N1433" s="3">
        <f t="shared" si="133"/>
        <v>6</v>
      </c>
    </row>
    <row r="1434" spans="1:14">
      <c r="A1434" s="3">
        <v>98395712</v>
      </c>
      <c r="B1434" s="3" t="s">
        <v>8</v>
      </c>
      <c r="C1434" s="3" t="s">
        <v>9</v>
      </c>
      <c r="D1434" s="3">
        <v>1.33204090864352E+17</v>
      </c>
      <c r="E1434" s="4">
        <v>44966.734791666669</v>
      </c>
      <c r="F1434" s="3" t="s">
        <v>10</v>
      </c>
      <c r="G1434" s="3">
        <v>1</v>
      </c>
      <c r="H1434" s="3" t="s">
        <v>15</v>
      </c>
      <c r="I1434" s="4">
        <v>44966.734791666669</v>
      </c>
      <c r="J1434" s="3" t="str">
        <f t="shared" si="134"/>
        <v>运行</v>
      </c>
      <c r="K1434" s="3" t="str">
        <f t="shared" si="135"/>
        <v/>
      </c>
      <c r="L1434" t="str">
        <f t="shared" si="131"/>
        <v>结束</v>
      </c>
      <c r="M1434" s="5">
        <f t="shared" si="132"/>
        <v>0</v>
      </c>
      <c r="N1434" s="3">
        <f t="shared" si="133"/>
        <v>6</v>
      </c>
    </row>
    <row r="1435" spans="1:14">
      <c r="A1435" s="3">
        <v>98396248</v>
      </c>
      <c r="B1435" s="3" t="s">
        <v>8</v>
      </c>
      <c r="C1435" s="3" t="s">
        <v>9</v>
      </c>
      <c r="D1435" s="3">
        <v>1.33204092813768E+17</v>
      </c>
      <c r="E1435" s="4">
        <v>44966.73704861111</v>
      </c>
      <c r="F1435" s="3" t="s">
        <v>10</v>
      </c>
      <c r="G1435" s="3">
        <v>80010922003</v>
      </c>
      <c r="H1435" s="3" t="s">
        <v>21</v>
      </c>
      <c r="I1435" s="4">
        <v>44966.73704861111</v>
      </c>
      <c r="J1435" s="3" t="str">
        <f t="shared" si="134"/>
        <v>报警</v>
      </c>
      <c r="K1435" s="3" t="str">
        <f t="shared" si="135"/>
        <v>开始</v>
      </c>
      <c r="L1435" t="str">
        <f t="shared" si="131"/>
        <v/>
      </c>
      <c r="M1435" s="5">
        <f t="shared" si="132"/>
        <v>0.3666666685603559</v>
      </c>
      <c r="N1435" s="3">
        <f t="shared" si="133"/>
        <v>6</v>
      </c>
    </row>
    <row r="1436" spans="1:14">
      <c r="A1436" s="3">
        <v>98396329</v>
      </c>
      <c r="B1436" s="3" t="s">
        <v>8</v>
      </c>
      <c r="C1436" s="3" t="s">
        <v>9</v>
      </c>
      <c r="D1436" s="3">
        <v>1.3320409303558701E+17</v>
      </c>
      <c r="E1436" s="4">
        <v>44966.737303240741</v>
      </c>
      <c r="F1436" s="3" t="s">
        <v>10</v>
      </c>
      <c r="G1436" s="3">
        <v>1</v>
      </c>
      <c r="H1436" s="3" t="s">
        <v>15</v>
      </c>
      <c r="I1436" s="4">
        <v>44966.737303240741</v>
      </c>
      <c r="J1436" s="3" t="str">
        <f t="shared" si="134"/>
        <v>运行</v>
      </c>
      <c r="K1436" s="3" t="str">
        <f t="shared" si="135"/>
        <v/>
      </c>
      <c r="L1436" t="str">
        <f t="shared" si="131"/>
        <v>结束</v>
      </c>
      <c r="M1436" s="5">
        <f t="shared" si="132"/>
        <v>0</v>
      </c>
      <c r="N1436" s="3">
        <f t="shared" si="133"/>
        <v>6</v>
      </c>
    </row>
    <row r="1437" spans="1:14">
      <c r="A1437" s="3">
        <v>98397870</v>
      </c>
      <c r="B1437" s="3" t="s">
        <v>8</v>
      </c>
      <c r="C1437" s="3" t="s">
        <v>9</v>
      </c>
      <c r="D1437" s="3">
        <v>1.332040997214E+17</v>
      </c>
      <c r="E1437" s="4">
        <v>44966.745046296295</v>
      </c>
      <c r="F1437" s="3" t="s">
        <v>10</v>
      </c>
      <c r="G1437" s="3">
        <v>1</v>
      </c>
      <c r="H1437" s="3" t="s">
        <v>15</v>
      </c>
      <c r="I1437" s="4">
        <v>44966.745046296295</v>
      </c>
      <c r="J1437" s="3" t="str">
        <f t="shared" si="134"/>
        <v>运行</v>
      </c>
      <c r="K1437" s="3" t="str">
        <f t="shared" si="135"/>
        <v/>
      </c>
      <c r="L1437" t="str">
        <f t="shared" si="131"/>
        <v>结束</v>
      </c>
      <c r="M1437" s="5">
        <f t="shared" si="132"/>
        <v>0</v>
      </c>
      <c r="N1437" s="3">
        <f t="shared" si="133"/>
        <v>6</v>
      </c>
    </row>
    <row r="1438" spans="1:14">
      <c r="A1438" s="3">
        <v>98398038</v>
      </c>
      <c r="B1438" s="3" t="s">
        <v>8</v>
      </c>
      <c r="C1438" s="3" t="s">
        <v>9</v>
      </c>
      <c r="D1438" s="3">
        <v>1.33204100475542E+17</v>
      </c>
      <c r="E1438" s="4">
        <v>44966.74591435185</v>
      </c>
      <c r="F1438" s="3" t="s">
        <v>10</v>
      </c>
      <c r="G1438" s="3">
        <v>80010922003</v>
      </c>
      <c r="H1438" s="3" t="s">
        <v>21</v>
      </c>
      <c r="I1438" s="4">
        <v>44966.74591435185</v>
      </c>
      <c r="J1438" s="3" t="str">
        <f t="shared" si="134"/>
        <v>报警</v>
      </c>
      <c r="K1438" s="3" t="str">
        <f t="shared" si="135"/>
        <v>开始</v>
      </c>
      <c r="L1438" t="str">
        <f t="shared" si="131"/>
        <v/>
      </c>
      <c r="M1438" s="5">
        <f t="shared" si="132"/>
        <v>0.15000000363215804</v>
      </c>
      <c r="N1438" s="3">
        <f t="shared" si="133"/>
        <v>6</v>
      </c>
    </row>
    <row r="1439" spans="1:14">
      <c r="A1439" s="3">
        <v>98398063</v>
      </c>
      <c r="B1439" s="3" t="s">
        <v>8</v>
      </c>
      <c r="C1439" s="3" t="s">
        <v>9</v>
      </c>
      <c r="D1439" s="3">
        <v>1.3320410056516301E+17</v>
      </c>
      <c r="E1439" s="4">
        <v>44966.746018518519</v>
      </c>
      <c r="F1439" s="3" t="s">
        <v>10</v>
      </c>
      <c r="G1439" s="3">
        <v>1</v>
      </c>
      <c r="H1439" s="3" t="s">
        <v>15</v>
      </c>
      <c r="I1439" s="4">
        <v>44966.746018518519</v>
      </c>
      <c r="J1439" s="3" t="str">
        <f t="shared" si="134"/>
        <v>运行</v>
      </c>
      <c r="K1439" s="3" t="str">
        <f t="shared" si="135"/>
        <v/>
      </c>
      <c r="L1439" t="str">
        <f t="shared" si="131"/>
        <v>结束</v>
      </c>
      <c r="M1439" s="5">
        <f t="shared" si="132"/>
        <v>0</v>
      </c>
      <c r="N1439" s="3">
        <f t="shared" si="133"/>
        <v>6</v>
      </c>
    </row>
    <row r="1440" spans="1:14">
      <c r="A1440" s="3">
        <v>98398085</v>
      </c>
      <c r="B1440" s="3" t="s">
        <v>8</v>
      </c>
      <c r="C1440" s="3" t="s">
        <v>9</v>
      </c>
      <c r="D1440" s="3">
        <v>1.3320410069588499E+17</v>
      </c>
      <c r="E1440" s="4">
        <v>44966.746168981481</v>
      </c>
      <c r="F1440" s="3" t="s">
        <v>10</v>
      </c>
      <c r="G1440" s="3">
        <v>50010922020</v>
      </c>
      <c r="H1440" s="3" t="s">
        <v>28</v>
      </c>
      <c r="I1440" s="4">
        <v>44966.746168981481</v>
      </c>
      <c r="J1440" s="3" t="str">
        <f t="shared" si="134"/>
        <v>报警</v>
      </c>
      <c r="K1440" s="3" t="str">
        <f t="shared" si="135"/>
        <v>开始</v>
      </c>
      <c r="L1440" t="str">
        <f t="shared" si="131"/>
        <v/>
      </c>
      <c r="M1440" s="5">
        <f t="shared" si="132"/>
        <v>0.1333333330694586</v>
      </c>
      <c r="N1440" s="3">
        <f t="shared" si="133"/>
        <v>6</v>
      </c>
    </row>
    <row r="1441" spans="1:14">
      <c r="A1441" s="3">
        <v>98398105</v>
      </c>
      <c r="B1441" s="3" t="s">
        <v>8</v>
      </c>
      <c r="C1441" s="3" t="s">
        <v>9</v>
      </c>
      <c r="D1441" s="3">
        <v>1.33204100771842E+17</v>
      </c>
      <c r="E1441" s="4">
        <v>44966.746261574073</v>
      </c>
      <c r="F1441" s="3" t="s">
        <v>10</v>
      </c>
      <c r="G1441" s="3">
        <v>1</v>
      </c>
      <c r="H1441" s="3" t="s">
        <v>15</v>
      </c>
      <c r="I1441" s="4">
        <v>44966.746261574073</v>
      </c>
      <c r="J1441" s="3" t="str">
        <f t="shared" si="134"/>
        <v>运行</v>
      </c>
      <c r="K1441" s="3" t="str">
        <f t="shared" si="135"/>
        <v/>
      </c>
      <c r="L1441" t="str">
        <f t="shared" si="131"/>
        <v>结束</v>
      </c>
      <c r="M1441" s="5">
        <f t="shared" si="132"/>
        <v>0</v>
      </c>
      <c r="N1441" s="3">
        <f t="shared" si="133"/>
        <v>6</v>
      </c>
    </row>
    <row r="1442" spans="1:14">
      <c r="A1442" s="3">
        <v>98398120</v>
      </c>
      <c r="B1442" s="3" t="s">
        <v>8</v>
      </c>
      <c r="C1442" s="3" t="s">
        <v>9</v>
      </c>
      <c r="D1442" s="3">
        <v>1.33204100824352E+17</v>
      </c>
      <c r="E1442" s="4">
        <v>44966.746319444443</v>
      </c>
      <c r="F1442" s="3" t="s">
        <v>10</v>
      </c>
      <c r="G1442" s="3">
        <v>60070922002</v>
      </c>
      <c r="H1442" s="3" t="s">
        <v>11</v>
      </c>
      <c r="I1442" s="4">
        <v>44966.746319444443</v>
      </c>
      <c r="J1442" s="3" t="str">
        <f t="shared" ref="J1442:J1463" si="136">RIGHT(H1442,2)</f>
        <v>报警</v>
      </c>
      <c r="K1442" s="3" t="str">
        <f t="shared" si="135"/>
        <v>开始</v>
      </c>
      <c r="L1442" t="str">
        <f t="shared" si="131"/>
        <v/>
      </c>
      <c r="M1442" s="5">
        <f t="shared" si="132"/>
        <v>0.2333333354908973</v>
      </c>
      <c r="N1442" s="3">
        <f t="shared" si="133"/>
        <v>6</v>
      </c>
    </row>
    <row r="1443" spans="1:14">
      <c r="A1443" s="3">
        <v>98398139</v>
      </c>
      <c r="B1443" s="3" t="s">
        <v>8</v>
      </c>
      <c r="C1443" s="3" t="s">
        <v>9</v>
      </c>
      <c r="D1443" s="3">
        <v>1.3320410096041E+17</v>
      </c>
      <c r="E1443" s="4">
        <v>44966.746481481481</v>
      </c>
      <c r="F1443" s="3" t="s">
        <v>10</v>
      </c>
      <c r="G1443" s="3">
        <v>1</v>
      </c>
      <c r="H1443" s="3" t="s">
        <v>15</v>
      </c>
      <c r="I1443" s="4">
        <v>44966.746481481481</v>
      </c>
      <c r="J1443" s="3" t="str">
        <f t="shared" si="136"/>
        <v>运行</v>
      </c>
      <c r="K1443" s="3" t="str">
        <f t="shared" si="135"/>
        <v/>
      </c>
      <c r="L1443" t="str">
        <f t="shared" si="131"/>
        <v>结束</v>
      </c>
      <c r="M1443" s="5">
        <f t="shared" si="132"/>
        <v>0</v>
      </c>
      <c r="N1443" s="3">
        <f t="shared" si="133"/>
        <v>6</v>
      </c>
    </row>
    <row r="1444" spans="1:14">
      <c r="A1444" s="3">
        <v>98398304</v>
      </c>
      <c r="B1444" s="3" t="s">
        <v>8</v>
      </c>
      <c r="C1444" s="3" t="s">
        <v>9</v>
      </c>
      <c r="D1444" s="3">
        <v>1.33204101903298E+17</v>
      </c>
      <c r="E1444" s="4">
        <v>44966.747569444444</v>
      </c>
      <c r="F1444" s="3" t="s">
        <v>10</v>
      </c>
      <c r="G1444" s="3">
        <v>80010922003</v>
      </c>
      <c r="H1444" s="3" t="s">
        <v>21</v>
      </c>
      <c r="I1444" s="4">
        <v>44966.747569444444</v>
      </c>
      <c r="J1444" s="3" t="str">
        <f t="shared" si="136"/>
        <v>报警</v>
      </c>
      <c r="K1444" s="3" t="str">
        <f t="shared" si="135"/>
        <v>开始</v>
      </c>
      <c r="L1444" t="str">
        <f t="shared" si="131"/>
        <v/>
      </c>
      <c r="M1444" s="5">
        <f t="shared" si="132"/>
        <v>0.2333333354908973</v>
      </c>
      <c r="N1444" s="3">
        <f t="shared" si="133"/>
        <v>6</v>
      </c>
    </row>
    <row r="1445" spans="1:14">
      <c r="A1445" s="3">
        <v>98398344</v>
      </c>
      <c r="B1445" s="3" t="s">
        <v>8</v>
      </c>
      <c r="C1445" s="3" t="s">
        <v>9</v>
      </c>
      <c r="D1445" s="3">
        <v>1.3320410204043299E+17</v>
      </c>
      <c r="E1445" s="4">
        <v>44966.747731481482</v>
      </c>
      <c r="F1445" s="3" t="s">
        <v>10</v>
      </c>
      <c r="G1445" s="3">
        <v>1</v>
      </c>
      <c r="H1445" s="3" t="s">
        <v>15</v>
      </c>
      <c r="I1445" s="4">
        <v>44966.747731481482</v>
      </c>
      <c r="J1445" s="3" t="str">
        <f t="shared" si="136"/>
        <v>运行</v>
      </c>
      <c r="K1445" s="3" t="str">
        <f t="shared" si="135"/>
        <v/>
      </c>
      <c r="L1445" t="str">
        <f t="shared" si="131"/>
        <v>结束</v>
      </c>
      <c r="M1445" s="5">
        <f t="shared" si="132"/>
        <v>0</v>
      </c>
      <c r="N1445" s="3">
        <f t="shared" si="133"/>
        <v>6</v>
      </c>
    </row>
    <row r="1446" spans="1:14">
      <c r="A1446" s="3">
        <v>98399444</v>
      </c>
      <c r="B1446" s="3" t="s">
        <v>8</v>
      </c>
      <c r="C1446" s="3" t="s">
        <v>9</v>
      </c>
      <c r="D1446" s="3">
        <v>1.33204108720556E+17</v>
      </c>
      <c r="E1446" s="4">
        <v>44966.755462962959</v>
      </c>
      <c r="F1446" s="3" t="s">
        <v>10</v>
      </c>
      <c r="G1446" s="3">
        <v>1</v>
      </c>
      <c r="H1446" s="3" t="s">
        <v>15</v>
      </c>
      <c r="I1446" s="4">
        <v>44966.755462962959</v>
      </c>
      <c r="J1446" s="3" t="str">
        <f t="shared" si="136"/>
        <v>运行</v>
      </c>
      <c r="K1446" s="3" t="str">
        <f t="shared" si="135"/>
        <v/>
      </c>
      <c r="L1446" t="str">
        <f t="shared" si="131"/>
        <v>结束</v>
      </c>
      <c r="M1446" s="5">
        <f t="shared" si="132"/>
        <v>0</v>
      </c>
      <c r="N1446" s="3">
        <f t="shared" si="133"/>
        <v>6</v>
      </c>
    </row>
    <row r="1447" spans="1:14">
      <c r="A1447" s="3">
        <v>98399521</v>
      </c>
      <c r="B1447" s="3" t="s">
        <v>8</v>
      </c>
      <c r="C1447" s="3" t="s">
        <v>9</v>
      </c>
      <c r="D1447" s="3">
        <v>1.33204109245996E+17</v>
      </c>
      <c r="E1447" s="4">
        <v>44966.756064814814</v>
      </c>
      <c r="F1447" s="3" t="s">
        <v>10</v>
      </c>
      <c r="G1447" s="3">
        <v>60030922003</v>
      </c>
      <c r="H1447" s="3" t="s">
        <v>26</v>
      </c>
      <c r="I1447" s="4">
        <v>44966.756064814814</v>
      </c>
      <c r="J1447" s="3" t="str">
        <f t="shared" si="136"/>
        <v>提醒</v>
      </c>
      <c r="K1447" s="3" t="str">
        <f t="shared" si="135"/>
        <v>开始</v>
      </c>
      <c r="L1447" t="str">
        <f t="shared" si="131"/>
        <v/>
      </c>
      <c r="M1447" s="5">
        <f t="shared" si="132"/>
        <v>0.2333333354908973</v>
      </c>
      <c r="N1447" s="3">
        <f t="shared" si="133"/>
        <v>6</v>
      </c>
    </row>
    <row r="1448" spans="1:14">
      <c r="A1448" s="3">
        <v>98399542</v>
      </c>
      <c r="B1448" s="3" t="s">
        <v>8</v>
      </c>
      <c r="C1448" s="3" t="s">
        <v>9</v>
      </c>
      <c r="D1448" s="3">
        <v>1.33204109389932E+17</v>
      </c>
      <c r="E1448" s="4">
        <v>44966.756226851852</v>
      </c>
      <c r="F1448" s="3" t="s">
        <v>10</v>
      </c>
      <c r="G1448" s="3">
        <v>1</v>
      </c>
      <c r="H1448" s="3" t="s">
        <v>15</v>
      </c>
      <c r="I1448" s="4">
        <v>44966.756226851852</v>
      </c>
      <c r="J1448" s="3" t="str">
        <f t="shared" si="136"/>
        <v>运行</v>
      </c>
      <c r="K1448" s="3" t="str">
        <f t="shared" si="135"/>
        <v/>
      </c>
      <c r="L1448" t="str">
        <f t="shared" si="131"/>
        <v>结束</v>
      </c>
      <c r="M1448" s="5">
        <f t="shared" si="132"/>
        <v>0</v>
      </c>
      <c r="N1448" s="3">
        <f t="shared" si="133"/>
        <v>6</v>
      </c>
    </row>
    <row r="1449" spans="1:14">
      <c r="A1449" s="3">
        <v>98400693</v>
      </c>
      <c r="B1449" s="3" t="s">
        <v>8</v>
      </c>
      <c r="C1449" s="3" t="s">
        <v>9</v>
      </c>
      <c r="D1449" s="3">
        <v>1.3320411485823101E+17</v>
      </c>
      <c r="E1449" s="4">
        <v>44966.762557870374</v>
      </c>
      <c r="F1449" s="3" t="s">
        <v>10</v>
      </c>
      <c r="G1449" s="3">
        <v>80010922003</v>
      </c>
      <c r="H1449" s="3" t="s">
        <v>21</v>
      </c>
      <c r="I1449" s="4">
        <v>44966.762557870374</v>
      </c>
      <c r="J1449" s="3" t="str">
        <f t="shared" si="136"/>
        <v>报警</v>
      </c>
      <c r="K1449" s="3" t="str">
        <f t="shared" si="135"/>
        <v>开始</v>
      </c>
      <c r="L1449" t="str">
        <f t="shared" si="131"/>
        <v/>
      </c>
      <c r="M1449" s="5">
        <f t="shared" si="132"/>
        <v>0.23333332501351833</v>
      </c>
      <c r="N1449" s="3">
        <f t="shared" si="133"/>
        <v>6</v>
      </c>
    </row>
    <row r="1450" spans="1:14">
      <c r="A1450" s="3">
        <v>98400736</v>
      </c>
      <c r="B1450" s="3" t="s">
        <v>8</v>
      </c>
      <c r="C1450" s="3" t="s">
        <v>9</v>
      </c>
      <c r="D1450" s="3">
        <v>1.33204114995674E+17</v>
      </c>
      <c r="E1450" s="4">
        <v>44966.762719907405</v>
      </c>
      <c r="F1450" s="3" t="s">
        <v>10</v>
      </c>
      <c r="G1450" s="3">
        <v>1</v>
      </c>
      <c r="H1450" s="3" t="s">
        <v>15</v>
      </c>
      <c r="I1450" s="4">
        <v>44966.762719907405</v>
      </c>
      <c r="J1450" s="3" t="str">
        <f t="shared" si="136"/>
        <v>运行</v>
      </c>
      <c r="K1450" s="3" t="str">
        <f t="shared" si="135"/>
        <v/>
      </c>
      <c r="L1450" t="str">
        <f t="shared" si="131"/>
        <v>结束</v>
      </c>
      <c r="M1450" s="5">
        <f t="shared" si="132"/>
        <v>0</v>
      </c>
      <c r="N1450" s="3">
        <f t="shared" si="133"/>
        <v>6</v>
      </c>
    </row>
    <row r="1451" spans="1:14">
      <c r="A1451" s="3">
        <v>98400794</v>
      </c>
      <c r="B1451" s="3" t="s">
        <v>8</v>
      </c>
      <c r="C1451" s="3" t="s">
        <v>9</v>
      </c>
      <c r="D1451" s="3">
        <v>1.33204115270312E+17</v>
      </c>
      <c r="E1451" s="4">
        <v>44966.763043981482</v>
      </c>
      <c r="F1451" s="3" t="s">
        <v>10</v>
      </c>
      <c r="G1451" s="3">
        <v>50010922020</v>
      </c>
      <c r="H1451" s="3" t="s">
        <v>28</v>
      </c>
      <c r="I1451" s="4">
        <v>44966.763043981482</v>
      </c>
      <c r="J1451" s="3" t="str">
        <f t="shared" si="136"/>
        <v>报警</v>
      </c>
      <c r="K1451" s="3" t="str">
        <f t="shared" si="135"/>
        <v>开始</v>
      </c>
      <c r="L1451" t="str">
        <f t="shared" si="131"/>
        <v/>
      </c>
      <c r="M1451" s="5">
        <f t="shared" si="132"/>
        <v>0.10000000242143869</v>
      </c>
      <c r="N1451" s="3">
        <f t="shared" si="133"/>
        <v>6</v>
      </c>
    </row>
    <row r="1452" spans="1:14">
      <c r="A1452" s="3">
        <v>98400808</v>
      </c>
      <c r="B1452" s="3" t="s">
        <v>8</v>
      </c>
      <c r="C1452" s="3" t="s">
        <v>9</v>
      </c>
      <c r="D1452" s="3">
        <v>1.33204115337992E+17</v>
      </c>
      <c r="E1452" s="4">
        <v>44966.763113425928</v>
      </c>
      <c r="F1452" s="3" t="s">
        <v>10</v>
      </c>
      <c r="G1452" s="3">
        <v>1</v>
      </c>
      <c r="H1452" s="3" t="s">
        <v>15</v>
      </c>
      <c r="I1452" s="4">
        <v>44966.763113425928</v>
      </c>
      <c r="J1452" s="3" t="str">
        <f t="shared" si="136"/>
        <v>运行</v>
      </c>
      <c r="K1452" s="3" t="str">
        <f t="shared" si="135"/>
        <v/>
      </c>
      <c r="L1452" t="str">
        <f t="shared" si="131"/>
        <v>结束</v>
      </c>
      <c r="M1452" s="5">
        <f t="shared" si="132"/>
        <v>0</v>
      </c>
      <c r="N1452" s="3">
        <f t="shared" si="133"/>
        <v>6</v>
      </c>
    </row>
    <row r="1453" spans="1:14">
      <c r="A1453" s="3">
        <v>98402418</v>
      </c>
      <c r="B1453" s="3" t="s">
        <v>8</v>
      </c>
      <c r="C1453" s="3" t="s">
        <v>9</v>
      </c>
      <c r="D1453" s="3">
        <v>1.3320412201428701E+17</v>
      </c>
      <c r="E1453" s="4">
        <v>44966.770844907405</v>
      </c>
      <c r="F1453" s="3" t="s">
        <v>10</v>
      </c>
      <c r="G1453" s="3">
        <v>1</v>
      </c>
      <c r="H1453" s="3" t="s">
        <v>15</v>
      </c>
      <c r="I1453" s="4">
        <v>44966.770844907405</v>
      </c>
      <c r="J1453" s="3" t="str">
        <f t="shared" si="136"/>
        <v>运行</v>
      </c>
      <c r="K1453" s="3" t="str">
        <f t="shared" si="135"/>
        <v/>
      </c>
      <c r="L1453" t="str">
        <f t="shared" si="131"/>
        <v>结束</v>
      </c>
      <c r="M1453" s="5">
        <f t="shared" si="132"/>
        <v>0</v>
      </c>
      <c r="N1453" s="3">
        <f t="shared" si="133"/>
        <v>6</v>
      </c>
    </row>
    <row r="1454" spans="1:14">
      <c r="A1454" s="3">
        <v>98402652</v>
      </c>
      <c r="B1454" s="3" t="s">
        <v>8</v>
      </c>
      <c r="C1454" s="3" t="s">
        <v>9</v>
      </c>
      <c r="D1454" s="3">
        <v>1.3320412306174499E+17</v>
      </c>
      <c r="E1454" s="4">
        <v>44966.772060185183</v>
      </c>
      <c r="F1454" s="3" t="s">
        <v>10</v>
      </c>
      <c r="G1454" s="3">
        <v>80010922003</v>
      </c>
      <c r="H1454" s="3" t="s">
        <v>21</v>
      </c>
      <c r="I1454" s="4">
        <v>44966.772060185183</v>
      </c>
      <c r="J1454" s="3" t="str">
        <f t="shared" si="136"/>
        <v>报警</v>
      </c>
      <c r="K1454" s="3" t="str">
        <f t="shared" si="135"/>
        <v>开始</v>
      </c>
      <c r="L1454" t="str">
        <f t="shared" si="131"/>
        <v/>
      </c>
      <c r="M1454" s="5">
        <f t="shared" si="132"/>
        <v>0.39999999920837581</v>
      </c>
      <c r="N1454" s="3">
        <f t="shared" si="133"/>
        <v>6</v>
      </c>
    </row>
    <row r="1455" spans="1:14">
      <c r="A1455" s="3">
        <v>98402735</v>
      </c>
      <c r="B1455" s="3" t="s">
        <v>8</v>
      </c>
      <c r="C1455" s="3" t="s">
        <v>9</v>
      </c>
      <c r="D1455" s="3">
        <v>1.3320412330037901E+17</v>
      </c>
      <c r="E1455" s="4">
        <v>44966.772337962961</v>
      </c>
      <c r="F1455" s="3" t="s">
        <v>10</v>
      </c>
      <c r="G1455" s="3">
        <v>1</v>
      </c>
      <c r="H1455" s="3" t="s">
        <v>15</v>
      </c>
      <c r="I1455" s="4">
        <v>44966.772337962961</v>
      </c>
      <c r="J1455" s="3" t="str">
        <f t="shared" si="136"/>
        <v>运行</v>
      </c>
      <c r="K1455" s="3" t="str">
        <f t="shared" si="135"/>
        <v/>
      </c>
      <c r="L1455" t="str">
        <f t="shared" si="131"/>
        <v>结束</v>
      </c>
      <c r="M1455" s="5">
        <f t="shared" si="132"/>
        <v>0</v>
      </c>
      <c r="N1455" s="3">
        <f t="shared" si="133"/>
        <v>6</v>
      </c>
    </row>
    <row r="1456" spans="1:14">
      <c r="A1456" s="3">
        <v>98403920</v>
      </c>
      <c r="B1456" s="3" t="s">
        <v>8</v>
      </c>
      <c r="C1456" s="3" t="s">
        <v>9</v>
      </c>
      <c r="D1456" s="3">
        <v>1.3320412899110899E+17</v>
      </c>
      <c r="E1456" s="4">
        <v>44966.778923611113</v>
      </c>
      <c r="F1456" s="3" t="s">
        <v>10</v>
      </c>
      <c r="G1456" s="3">
        <v>80010922002</v>
      </c>
      <c r="H1456" s="3" t="s">
        <v>23</v>
      </c>
      <c r="I1456" s="4">
        <v>44966.778923611113</v>
      </c>
      <c r="J1456" s="3" t="str">
        <f t="shared" si="136"/>
        <v>报警</v>
      </c>
      <c r="K1456" s="3" t="str">
        <f t="shared" si="135"/>
        <v>开始</v>
      </c>
      <c r="L1456" t="str">
        <f t="shared" ref="L1456:L1463" si="137">IF(J1456="运行","结束","")</f>
        <v/>
      </c>
      <c r="M1456" s="5">
        <f t="shared" ref="M1456:M1463" si="138">IF(K1456="开始",((IF(L1457="结束",INDEX(I1457,,),0)-IF(K1456="开始",INDEX(I1456,,),0)))*24*60,0)</f>
        <v>0.83333332906477153</v>
      </c>
      <c r="N1456" s="3">
        <f t="shared" ref="N1456:N1463" si="139">WEEKNUM(I1456)</f>
        <v>6</v>
      </c>
    </row>
    <row r="1457" spans="1:14">
      <c r="A1457" s="3">
        <v>98404039</v>
      </c>
      <c r="B1457" s="3" t="s">
        <v>8</v>
      </c>
      <c r="C1457" s="3" t="s">
        <v>9</v>
      </c>
      <c r="D1457" s="3">
        <v>1.33204129496052E+17</v>
      </c>
      <c r="E1457" s="4">
        <v>44966.779502314814</v>
      </c>
      <c r="F1457" s="3" t="s">
        <v>10</v>
      </c>
      <c r="G1457" s="3">
        <v>1</v>
      </c>
      <c r="H1457" s="3" t="s">
        <v>15</v>
      </c>
      <c r="I1457" s="4">
        <v>44966.779502314814</v>
      </c>
      <c r="J1457" s="3" t="str">
        <f t="shared" si="136"/>
        <v>运行</v>
      </c>
      <c r="K1457" s="3" t="str">
        <f t="shared" si="135"/>
        <v/>
      </c>
      <c r="L1457" t="str">
        <f t="shared" si="137"/>
        <v>结束</v>
      </c>
      <c r="M1457" s="5">
        <f t="shared" si="138"/>
        <v>0</v>
      </c>
      <c r="N1457" s="3">
        <f t="shared" si="139"/>
        <v>6</v>
      </c>
    </row>
    <row r="1458" spans="1:14">
      <c r="A1458" s="3">
        <v>98404542</v>
      </c>
      <c r="B1458" s="3" t="s">
        <v>8</v>
      </c>
      <c r="C1458" s="3" t="s">
        <v>9</v>
      </c>
      <c r="D1458" s="3">
        <v>1.3320413207562E+17</v>
      </c>
      <c r="E1458" s="4">
        <v>44966.782488425924</v>
      </c>
      <c r="F1458" s="3" t="s">
        <v>10</v>
      </c>
      <c r="G1458" s="3">
        <v>50010922015</v>
      </c>
      <c r="H1458" s="3" t="s">
        <v>31</v>
      </c>
      <c r="I1458" s="4">
        <v>44966.782488425924</v>
      </c>
      <c r="J1458" s="3" t="str">
        <f t="shared" si="136"/>
        <v>NA</v>
      </c>
      <c r="K1458" s="3" t="str">
        <f t="shared" si="135"/>
        <v>开始</v>
      </c>
      <c r="L1458" t="str">
        <f t="shared" si="137"/>
        <v/>
      </c>
      <c r="M1458" s="5">
        <f t="shared" si="138"/>
        <v>1.4333333331160247</v>
      </c>
      <c r="N1458" s="3">
        <f t="shared" si="139"/>
        <v>6</v>
      </c>
    </row>
    <row r="1459" spans="1:14">
      <c r="A1459" s="3">
        <v>98404686</v>
      </c>
      <c r="B1459" s="3" t="s">
        <v>8</v>
      </c>
      <c r="C1459" s="3" t="s">
        <v>9</v>
      </c>
      <c r="D1459" s="3">
        <v>1.3320413293038099E+17</v>
      </c>
      <c r="E1459" s="4">
        <v>44966.783483796295</v>
      </c>
      <c r="F1459" s="3" t="s">
        <v>10</v>
      </c>
      <c r="G1459" s="3">
        <v>1</v>
      </c>
      <c r="H1459" s="3" t="s">
        <v>15</v>
      </c>
      <c r="I1459" s="4">
        <v>44966.783483796295</v>
      </c>
      <c r="J1459" s="3" t="str">
        <f t="shared" si="136"/>
        <v>运行</v>
      </c>
      <c r="K1459" s="3" t="str">
        <f t="shared" si="135"/>
        <v/>
      </c>
      <c r="L1459" t="str">
        <f t="shared" si="137"/>
        <v>结束</v>
      </c>
      <c r="M1459" s="5">
        <f t="shared" si="138"/>
        <v>0</v>
      </c>
      <c r="N1459" s="3">
        <f t="shared" si="139"/>
        <v>6</v>
      </c>
    </row>
    <row r="1460" spans="1:14">
      <c r="A1460" s="3">
        <v>98404949</v>
      </c>
      <c r="B1460" s="3" t="s">
        <v>8</v>
      </c>
      <c r="C1460" s="3" t="s">
        <v>9</v>
      </c>
      <c r="D1460" s="3">
        <v>1.3320413476180899E+17</v>
      </c>
      <c r="E1460" s="4">
        <v>44966.785601851851</v>
      </c>
      <c r="F1460" s="3" t="s">
        <v>10</v>
      </c>
      <c r="G1460" s="3">
        <v>60030922003</v>
      </c>
      <c r="H1460" s="3" t="s">
        <v>26</v>
      </c>
      <c r="I1460" s="4">
        <v>44966.785601851851</v>
      </c>
      <c r="J1460" s="3" t="str">
        <f t="shared" si="136"/>
        <v>提醒</v>
      </c>
      <c r="K1460" s="3" t="str">
        <f t="shared" si="135"/>
        <v>开始</v>
      </c>
      <c r="L1460" t="str">
        <f t="shared" si="137"/>
        <v/>
      </c>
      <c r="M1460" s="5">
        <f t="shared" si="138"/>
        <v>0.21666666492819786</v>
      </c>
      <c r="N1460" s="3">
        <f t="shared" si="139"/>
        <v>6</v>
      </c>
    </row>
    <row r="1461" spans="1:14">
      <c r="A1461" s="3">
        <v>98404972</v>
      </c>
      <c r="B1461" s="3" t="s">
        <v>8</v>
      </c>
      <c r="C1461" s="3" t="s">
        <v>9</v>
      </c>
      <c r="D1461" s="3">
        <v>1.3320413489039699E+17</v>
      </c>
      <c r="E1461" s="4">
        <v>44966.785752314812</v>
      </c>
      <c r="F1461" s="3" t="s">
        <v>10</v>
      </c>
      <c r="G1461" s="3">
        <v>1</v>
      </c>
      <c r="H1461" s="3" t="s">
        <v>15</v>
      </c>
      <c r="I1461" s="4">
        <v>44966.785752314812</v>
      </c>
      <c r="J1461" s="3" t="str">
        <f t="shared" si="136"/>
        <v>运行</v>
      </c>
      <c r="K1461" s="3" t="str">
        <f t="shared" si="135"/>
        <v/>
      </c>
      <c r="L1461" t="str">
        <f t="shared" si="137"/>
        <v>结束</v>
      </c>
      <c r="M1461" s="5">
        <f t="shared" si="138"/>
        <v>0</v>
      </c>
      <c r="N1461" s="3">
        <f t="shared" si="139"/>
        <v>6</v>
      </c>
    </row>
    <row r="1462" spans="1:14">
      <c r="A1462" s="3">
        <v>98405275</v>
      </c>
      <c r="B1462" s="3" t="s">
        <v>8</v>
      </c>
      <c r="C1462" s="3" t="s">
        <v>9</v>
      </c>
      <c r="D1462" s="3">
        <v>1.3320413684261101E+17</v>
      </c>
      <c r="E1462" s="4">
        <v>44966.78800925926</v>
      </c>
      <c r="F1462" s="3" t="s">
        <v>10</v>
      </c>
      <c r="G1462" s="3">
        <v>80010922003</v>
      </c>
      <c r="H1462" s="3" t="s">
        <v>21</v>
      </c>
      <c r="I1462" s="4">
        <v>44966.78800925926</v>
      </c>
      <c r="J1462" s="3" t="str">
        <f t="shared" si="136"/>
        <v>报警</v>
      </c>
      <c r="K1462" s="3" t="str">
        <f t="shared" si="135"/>
        <v>开始</v>
      </c>
      <c r="L1462" t="str">
        <f t="shared" si="137"/>
        <v/>
      </c>
      <c r="M1462" s="5">
        <f t="shared" si="138"/>
        <v>6.666666129603982E-2</v>
      </c>
      <c r="N1462" s="3">
        <f t="shared" si="139"/>
        <v>6</v>
      </c>
    </row>
    <row r="1463" spans="1:14">
      <c r="A1463" s="3">
        <v>98405291</v>
      </c>
      <c r="B1463" s="3" t="s">
        <v>8</v>
      </c>
      <c r="C1463" s="3" t="s">
        <v>9</v>
      </c>
      <c r="D1463" s="3">
        <v>1.3320413688822899E+17</v>
      </c>
      <c r="E1463" s="4">
        <v>44966.788055555553</v>
      </c>
      <c r="F1463" s="3" t="s">
        <v>10</v>
      </c>
      <c r="G1463" s="3">
        <v>1</v>
      </c>
      <c r="H1463" s="3" t="s">
        <v>15</v>
      </c>
      <c r="I1463" s="4">
        <v>44966.788055555553</v>
      </c>
      <c r="J1463" s="3" t="str">
        <f t="shared" si="136"/>
        <v>运行</v>
      </c>
      <c r="K1463" s="3" t="str">
        <f t="shared" si="135"/>
        <v/>
      </c>
      <c r="L1463" t="str">
        <f t="shared" si="137"/>
        <v>结束</v>
      </c>
      <c r="M1463" s="5">
        <f t="shared" si="138"/>
        <v>0</v>
      </c>
      <c r="N1463" s="3">
        <f t="shared" si="139"/>
        <v>6</v>
      </c>
    </row>
  </sheetData>
  <autoFilter ref="A1:N1463" xr:uid="{BCC831C8-D1D9-4B3F-8551-7C3DD4162FB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D33F7-D832-4E39-8550-710B061FB9FF}">
  <dimension ref="A1:W33"/>
  <sheetViews>
    <sheetView topLeftCell="A16" zoomScale="85" zoomScaleNormal="85" workbookViewId="0">
      <selection activeCell="I21" sqref="I21"/>
    </sheetView>
  </sheetViews>
  <sheetFormatPr defaultColWidth="9" defaultRowHeight="15"/>
  <cols>
    <col min="1" max="1" width="9" style="3"/>
    <col min="2" max="2" width="25.7109375" style="3" bestFit="1" customWidth="1"/>
    <col min="3" max="6" width="12.7109375" style="3" bestFit="1" customWidth="1"/>
    <col min="7" max="8" width="9" style="3"/>
    <col min="9" max="9" width="16.7109375" style="3" bestFit="1" customWidth="1"/>
    <col min="10" max="10" width="15.42578125" style="3" bestFit="1" customWidth="1"/>
    <col min="11" max="11" width="25.7109375" style="3" bestFit="1" customWidth="1"/>
    <col min="12" max="12" width="13" style="3" bestFit="1" customWidth="1"/>
    <col min="13" max="13" width="6.85546875" style="3" bestFit="1" customWidth="1"/>
    <col min="14" max="15" width="7.7109375" style="3" bestFit="1" customWidth="1"/>
    <col min="16" max="16" width="6.42578125" style="3" bestFit="1" customWidth="1"/>
    <col min="17" max="17" width="7.7109375" style="3" bestFit="1" customWidth="1"/>
    <col min="18" max="18" width="7.42578125" style="3" bestFit="1" customWidth="1"/>
    <col min="19" max="19" width="6.42578125" style="3" bestFit="1" customWidth="1"/>
    <col min="20" max="20" width="7.7109375" style="3" bestFit="1" customWidth="1"/>
    <col min="21" max="21" width="7.42578125" style="3" bestFit="1" customWidth="1"/>
    <col min="22" max="22" width="6.42578125" style="3" bestFit="1" customWidth="1"/>
    <col min="23" max="23" width="7.7109375" style="3" bestFit="1" customWidth="1"/>
    <col min="24" max="16384" width="9" style="3"/>
  </cols>
  <sheetData>
    <row r="1" spans="2:23">
      <c r="K1" s="42" t="s">
        <v>42</v>
      </c>
      <c r="L1" s="41">
        <v>44963</v>
      </c>
      <c r="M1" s="41"/>
      <c r="N1" s="41"/>
      <c r="O1" s="41">
        <v>44964</v>
      </c>
      <c r="P1" s="41"/>
      <c r="Q1" s="41"/>
      <c r="R1" s="41">
        <v>44965</v>
      </c>
      <c r="S1" s="41"/>
      <c r="T1" s="41"/>
      <c r="U1" s="41">
        <v>44966</v>
      </c>
      <c r="V1" s="41"/>
      <c r="W1" s="41"/>
    </row>
    <row r="2" spans="2:23">
      <c r="B2" s="11" t="s">
        <v>60</v>
      </c>
      <c r="C2" s="14">
        <v>44963</v>
      </c>
      <c r="D2" s="14">
        <v>44964</v>
      </c>
      <c r="E2" s="14">
        <v>44965</v>
      </c>
      <c r="F2" s="14">
        <v>44966</v>
      </c>
      <c r="G2" s="10" t="s">
        <v>39</v>
      </c>
      <c r="H2" s="3" t="s">
        <v>43</v>
      </c>
      <c r="I2" s="3" t="s">
        <v>44</v>
      </c>
      <c r="K2" s="43"/>
      <c r="L2" s="3" t="s">
        <v>53</v>
      </c>
      <c r="M2" s="3" t="s">
        <v>54</v>
      </c>
      <c r="N2" s="3" t="s">
        <v>55</v>
      </c>
      <c r="O2" s="3" t="s">
        <v>53</v>
      </c>
      <c r="P2" s="3" t="s">
        <v>54</v>
      </c>
      <c r="Q2" s="3" t="s">
        <v>55</v>
      </c>
      <c r="R2" s="3" t="s">
        <v>53</v>
      </c>
      <c r="S2" s="3" t="s">
        <v>54</v>
      </c>
      <c r="T2" s="3" t="s">
        <v>55</v>
      </c>
      <c r="U2" s="3" t="s">
        <v>53</v>
      </c>
      <c r="V2" s="3" t="s">
        <v>54</v>
      </c>
      <c r="W2" s="3" t="s">
        <v>55</v>
      </c>
    </row>
    <row r="3" spans="2:23">
      <c r="B3" s="3" t="s">
        <v>11</v>
      </c>
      <c r="C3" s="6">
        <v>19.383333338191733</v>
      </c>
      <c r="D3" s="6">
        <v>43.86666668462567</v>
      </c>
      <c r="E3" s="6">
        <v>54.149999991059303</v>
      </c>
      <c r="F3" s="6">
        <v>40.833333344198763</v>
      </c>
      <c r="G3" s="6">
        <v>446.65000005508773</v>
      </c>
      <c r="H3" s="12">
        <f t="shared" ref="H3:H18" si="0">G3/$G$19</f>
        <v>0.4982152817186522</v>
      </c>
      <c r="I3" s="13">
        <f>H3</f>
        <v>0.4982152817186522</v>
      </c>
      <c r="K3" s="3" t="s">
        <v>11</v>
      </c>
      <c r="L3" s="6">
        <v>19.383333338191733</v>
      </c>
      <c r="M3" s="16">
        <v>40</v>
      </c>
      <c r="N3" s="5">
        <f>L3/M3</f>
        <v>0.48458333345479332</v>
      </c>
      <c r="O3" s="6">
        <v>43.86666668462567</v>
      </c>
      <c r="P3" s="16">
        <v>49</v>
      </c>
      <c r="Q3" s="5">
        <f>O3/P3</f>
        <v>0.89523809560460554</v>
      </c>
      <c r="R3" s="6">
        <v>54.149999991059303</v>
      </c>
      <c r="S3" s="16">
        <v>45</v>
      </c>
      <c r="T3" s="5">
        <f>R3/S3</f>
        <v>1.2033333331346512</v>
      </c>
      <c r="U3" s="6">
        <v>40.833333344198763</v>
      </c>
      <c r="V3" s="16">
        <v>32</v>
      </c>
      <c r="W3" s="5">
        <f>U3/V3</f>
        <v>1.2760416670062114</v>
      </c>
    </row>
    <row r="4" spans="2:23">
      <c r="B4" s="3" t="s">
        <v>14</v>
      </c>
      <c r="C4" s="6">
        <v>34.78333332343027</v>
      </c>
      <c r="D4" s="6">
        <v>22.283333335071802</v>
      </c>
      <c r="E4" s="6">
        <v>17.166666656266898</v>
      </c>
      <c r="F4" s="6">
        <v>4.1166666650678962</v>
      </c>
      <c r="G4" s="6">
        <v>266.76666667568497</v>
      </c>
      <c r="H4" s="12">
        <f t="shared" si="0"/>
        <v>0.29756460309992172</v>
      </c>
      <c r="I4" s="13">
        <f>I3+H4</f>
        <v>0.79577988481857398</v>
      </c>
      <c r="K4" s="3" t="s">
        <v>14</v>
      </c>
      <c r="L4" s="6">
        <v>34.78333332343027</v>
      </c>
      <c r="M4" s="16">
        <v>8</v>
      </c>
      <c r="N4" s="5">
        <f t="shared" ref="N4:N17" si="1">L4/M4</f>
        <v>4.3479166654287837</v>
      </c>
      <c r="O4" s="6">
        <v>22.283333335071802</v>
      </c>
      <c r="P4" s="16">
        <v>4</v>
      </c>
      <c r="Q4" s="5">
        <f t="shared" ref="Q4:Q18" si="2">O4/P4</f>
        <v>5.5708333337679505</v>
      </c>
      <c r="R4" s="6">
        <v>17.166666656266898</v>
      </c>
      <c r="S4" s="16">
        <v>8</v>
      </c>
      <c r="T4" s="5">
        <f t="shared" ref="T4:T11" si="3">R4/S4</f>
        <v>2.1458333320333622</v>
      </c>
      <c r="U4" s="6">
        <v>4.1166666650678962</v>
      </c>
      <c r="V4" s="16">
        <v>1</v>
      </c>
      <c r="W4" s="5">
        <f t="shared" ref="W4:W16" si="4">U4/V4</f>
        <v>4.1166666650678962</v>
      </c>
    </row>
    <row r="5" spans="2:23">
      <c r="B5" s="3" t="s">
        <v>26</v>
      </c>
      <c r="C5" s="6">
        <v>1.9833333254791796</v>
      </c>
      <c r="D5" s="6">
        <v>24.733333331532776</v>
      </c>
      <c r="E5" s="6">
        <v>4.5833333360496908</v>
      </c>
      <c r="F5" s="6">
        <v>1.9166666746605188</v>
      </c>
      <c r="G5" s="6">
        <v>53.266666671261191</v>
      </c>
      <c r="H5" s="12">
        <f t="shared" si="0"/>
        <v>5.9416248379184668E-2</v>
      </c>
      <c r="I5" s="13">
        <f t="shared" ref="I5:I18" si="5">I4+H5</f>
        <v>0.85519613319775867</v>
      </c>
      <c r="K5" s="3" t="s">
        <v>26</v>
      </c>
      <c r="L5" s="6">
        <v>1.9833333254791796</v>
      </c>
      <c r="M5" s="16">
        <v>3</v>
      </c>
      <c r="N5" s="5">
        <f>L5/M5</f>
        <v>0.66111110849305987</v>
      </c>
      <c r="O5" s="6">
        <v>24.733333331532776</v>
      </c>
      <c r="P5" s="16">
        <v>6</v>
      </c>
      <c r="Q5" s="5">
        <f>O5/P5</f>
        <v>4.1222222219221294</v>
      </c>
      <c r="R5" s="6">
        <v>4.5833333360496908</v>
      </c>
      <c r="S5" s="16">
        <v>2</v>
      </c>
      <c r="T5" s="5">
        <f>R5/S5</f>
        <v>2.2916666680248454</v>
      </c>
      <c r="U5" s="6">
        <v>1.9166666746605188</v>
      </c>
      <c r="V5" s="16">
        <v>8</v>
      </c>
      <c r="W5" s="5">
        <f>U5/V5</f>
        <v>0.23958333433256485</v>
      </c>
    </row>
    <row r="6" spans="2:23">
      <c r="B6" s="3" t="s">
        <v>90</v>
      </c>
      <c r="C6" s="6"/>
      <c r="D6" s="6">
        <v>0.1333333330694586</v>
      </c>
      <c r="E6" s="6">
        <v>4.3166666489560157</v>
      </c>
      <c r="F6" s="6">
        <v>18.900000007124618</v>
      </c>
      <c r="G6" s="6">
        <v>33.09999997378327</v>
      </c>
      <c r="H6" s="12">
        <f t="shared" si="0"/>
        <v>3.6921360818967644E-2</v>
      </c>
      <c r="I6" s="13">
        <f t="shared" si="5"/>
        <v>0.89211749401672635</v>
      </c>
      <c r="K6" s="3" t="s">
        <v>28</v>
      </c>
      <c r="L6" s="6"/>
      <c r="M6" s="16"/>
      <c r="N6" s="5"/>
      <c r="O6" s="6">
        <v>0.1333333330694586</v>
      </c>
      <c r="P6" s="16">
        <v>1</v>
      </c>
      <c r="Q6" s="5">
        <f>O6/P6</f>
        <v>0.1333333330694586</v>
      </c>
      <c r="R6" s="6">
        <v>4.3166666489560157</v>
      </c>
      <c r="S6" s="16">
        <v>9</v>
      </c>
      <c r="T6" s="5">
        <f>R6/S6</f>
        <v>0.47962962766177952</v>
      </c>
      <c r="U6" s="6">
        <v>18.900000007124618</v>
      </c>
      <c r="V6" s="16">
        <v>10</v>
      </c>
      <c r="W6" s="5">
        <f>U6/V6</f>
        <v>1.8900000007124618</v>
      </c>
    </row>
    <row r="7" spans="2:23">
      <c r="B7" s="3" t="s">
        <v>30</v>
      </c>
      <c r="C7" s="6">
        <v>3.4000000089872628</v>
      </c>
      <c r="D7" s="6"/>
      <c r="E7" s="6"/>
      <c r="F7" s="6"/>
      <c r="G7" s="6">
        <v>23.699999987147748</v>
      </c>
      <c r="H7" s="12">
        <f t="shared" si="0"/>
        <v>2.6436140532570384E-2</v>
      </c>
      <c r="I7" s="13">
        <f t="shared" si="5"/>
        <v>0.91855363454929673</v>
      </c>
      <c r="K7" s="3" t="s">
        <v>30</v>
      </c>
      <c r="L7" s="6">
        <v>3.4000000089872628</v>
      </c>
      <c r="M7" s="16">
        <v>6</v>
      </c>
      <c r="N7" s="5">
        <f>L7/M7</f>
        <v>0.56666666816454381</v>
      </c>
      <c r="O7" s="6"/>
      <c r="P7" s="16"/>
      <c r="Q7" s="5"/>
      <c r="R7" s="6"/>
      <c r="S7" s="16"/>
      <c r="T7" s="5"/>
      <c r="U7" s="6"/>
      <c r="V7" s="16"/>
      <c r="W7" s="5"/>
    </row>
    <row r="8" spans="2:23">
      <c r="B8" s="3" t="s">
        <v>20</v>
      </c>
      <c r="C8" s="6">
        <v>14.816666651749983</v>
      </c>
      <c r="D8" s="6">
        <v>2.0666666573379189</v>
      </c>
      <c r="E8" s="6">
        <v>0.48333333106711507</v>
      </c>
      <c r="F8" s="6">
        <v>1.2833333294838667</v>
      </c>
      <c r="G8" s="6">
        <v>16.516666661482304</v>
      </c>
      <c r="H8" s="12">
        <f t="shared" si="0"/>
        <v>1.8423498786048514E-2</v>
      </c>
      <c r="I8" s="13">
        <f t="shared" si="5"/>
        <v>0.93697713333534527</v>
      </c>
      <c r="K8" s="3" t="s">
        <v>20</v>
      </c>
      <c r="L8" s="6">
        <v>14.816666651749983</v>
      </c>
      <c r="M8" s="16">
        <v>2</v>
      </c>
      <c r="N8" s="5">
        <f t="shared" si="1"/>
        <v>7.4083333258749917</v>
      </c>
      <c r="O8" s="6">
        <v>2.0666666573379189</v>
      </c>
      <c r="P8" s="16">
        <v>2</v>
      </c>
      <c r="Q8" s="5">
        <f t="shared" si="2"/>
        <v>1.0333333286689594</v>
      </c>
      <c r="R8" s="6">
        <v>0.48333333106711507</v>
      </c>
      <c r="S8" s="16">
        <v>1</v>
      </c>
      <c r="T8" s="5">
        <f t="shared" si="3"/>
        <v>0.48333333106711507</v>
      </c>
      <c r="U8" s="6">
        <v>1.2833333294838667</v>
      </c>
      <c r="V8" s="16">
        <v>1</v>
      </c>
      <c r="W8" s="5">
        <f t="shared" si="4"/>
        <v>1.2833333294838667</v>
      </c>
    </row>
    <row r="9" spans="2:23">
      <c r="B9" s="3" t="s">
        <v>21</v>
      </c>
      <c r="D9" s="6"/>
      <c r="E9" s="6">
        <v>8.8333333237096667</v>
      </c>
      <c r="F9" s="6">
        <v>2.1666666597593576</v>
      </c>
      <c r="G9" s="6">
        <v>15.466666657011956</v>
      </c>
      <c r="H9" s="12">
        <f t="shared" si="0"/>
        <v>1.7252277364426975E-2</v>
      </c>
      <c r="I9" s="13">
        <f t="shared" si="5"/>
        <v>0.9542294106997723</v>
      </c>
      <c r="K9" s="3" t="s">
        <v>21</v>
      </c>
      <c r="M9" s="16"/>
      <c r="N9" s="5"/>
      <c r="O9" s="6"/>
      <c r="P9" s="16"/>
      <c r="Q9" s="5"/>
      <c r="R9" s="6">
        <v>8.8333333237096667</v>
      </c>
      <c r="S9" s="16">
        <v>10</v>
      </c>
      <c r="T9" s="5">
        <f t="shared" si="3"/>
        <v>0.88333333237096667</v>
      </c>
      <c r="U9" s="6">
        <v>2.1666666597593576</v>
      </c>
      <c r="V9" s="16">
        <v>7</v>
      </c>
      <c r="W9" s="5">
        <f t="shared" si="4"/>
        <v>0.30952380853705108</v>
      </c>
    </row>
    <row r="10" spans="2:23">
      <c r="B10" s="18" t="s">
        <v>32</v>
      </c>
      <c r="C10" s="6">
        <v>1.9166666641831398</v>
      </c>
      <c r="D10" s="6">
        <v>2.4333333363756537</v>
      </c>
      <c r="E10" s="6">
        <v>1.4166666625533253</v>
      </c>
      <c r="F10" s="6">
        <v>2.84999999566935</v>
      </c>
      <c r="G10" s="6">
        <v>8.6166666587814689</v>
      </c>
      <c r="H10" s="12">
        <f t="shared" si="0"/>
        <v>9.611451934067065E-3</v>
      </c>
      <c r="I10" s="13">
        <f t="shared" si="5"/>
        <v>0.96384086263383939</v>
      </c>
      <c r="K10" s="18" t="s">
        <v>32</v>
      </c>
      <c r="L10" s="6">
        <v>1.9166666641831398</v>
      </c>
      <c r="M10" s="16">
        <v>1</v>
      </c>
      <c r="N10" s="5">
        <f t="shared" si="1"/>
        <v>1.9166666641831398</v>
      </c>
      <c r="O10" s="6">
        <v>2.4333333363756537</v>
      </c>
      <c r="P10" s="16">
        <v>2</v>
      </c>
      <c r="Q10" s="5">
        <f t="shared" si="2"/>
        <v>1.2166666681878269</v>
      </c>
      <c r="R10" s="6">
        <v>1.4166666625533253</v>
      </c>
      <c r="S10" s="16">
        <v>1</v>
      </c>
      <c r="T10" s="5">
        <f t="shared" si="3"/>
        <v>1.4166666625533253</v>
      </c>
      <c r="U10" s="6">
        <v>2.84999999566935</v>
      </c>
      <c r="V10" s="16">
        <v>2</v>
      </c>
      <c r="W10" s="5">
        <f t="shared" si="4"/>
        <v>1.424999997834675</v>
      </c>
    </row>
    <row r="11" spans="2:23">
      <c r="B11" s="18" t="s">
        <v>23</v>
      </c>
      <c r="C11" s="6">
        <v>1.4999999944120646</v>
      </c>
      <c r="D11" s="6"/>
      <c r="E11" s="6">
        <v>1.7833333311136812</v>
      </c>
      <c r="F11" s="6">
        <v>0.83333332906477153</v>
      </c>
      <c r="G11" s="6">
        <v>4.9000000033993274</v>
      </c>
      <c r="H11" s="12">
        <f t="shared" si="0"/>
        <v>5.4656999480888835E-3</v>
      </c>
      <c r="I11" s="13">
        <f>I15+H11</f>
        <v>0.97776538390316969</v>
      </c>
      <c r="K11" s="18" t="s">
        <v>23</v>
      </c>
      <c r="L11" s="6">
        <v>1.4999999944120646</v>
      </c>
      <c r="M11" s="16">
        <v>2</v>
      </c>
      <c r="N11" s="5">
        <f t="shared" si="1"/>
        <v>0.74999999720603228</v>
      </c>
      <c r="O11" s="6"/>
      <c r="P11" s="16"/>
      <c r="Q11" s="5"/>
      <c r="R11" s="6">
        <v>1.7833333311136812</v>
      </c>
      <c r="S11" s="16">
        <v>1</v>
      </c>
      <c r="T11" s="5">
        <f t="shared" si="3"/>
        <v>1.7833333311136812</v>
      </c>
      <c r="U11" s="6">
        <v>0.83333332906477153</v>
      </c>
      <c r="V11" s="16">
        <v>1</v>
      </c>
      <c r="W11" s="5">
        <f t="shared" si="4"/>
        <v>0.83333332906477153</v>
      </c>
    </row>
    <row r="12" spans="2:23">
      <c r="B12" s="18" t="s">
        <v>13</v>
      </c>
      <c r="C12" s="6">
        <v>0.54999999236315489</v>
      </c>
      <c r="D12" s="6">
        <v>3.1333333428483456</v>
      </c>
      <c r="E12" s="6"/>
      <c r="F12" s="6"/>
      <c r="G12" s="6">
        <v>4.1333333356305957</v>
      </c>
      <c r="H12" s="12">
        <f t="shared" si="0"/>
        <v>4.6105224045545961E-3</v>
      </c>
      <c r="I12" s="13">
        <f>I11+H12</f>
        <v>0.98237590630772431</v>
      </c>
      <c r="K12" s="18" t="s">
        <v>13</v>
      </c>
      <c r="L12" s="6">
        <v>0.54999999236315489</v>
      </c>
      <c r="M12" s="16">
        <v>1</v>
      </c>
      <c r="N12" s="5">
        <f t="shared" si="1"/>
        <v>0.54999999236315489</v>
      </c>
      <c r="O12" s="6">
        <v>3.1333333428483456</v>
      </c>
      <c r="P12" s="16">
        <v>1</v>
      </c>
      <c r="Q12" s="5">
        <f t="shared" si="2"/>
        <v>3.1333333428483456</v>
      </c>
      <c r="R12" s="6"/>
      <c r="S12" s="16"/>
      <c r="T12" s="5"/>
      <c r="U12" s="6"/>
      <c r="V12" s="16"/>
      <c r="W12" s="5"/>
    </row>
    <row r="13" spans="2:23">
      <c r="B13" s="18" t="s">
        <v>19</v>
      </c>
      <c r="C13" s="6"/>
      <c r="D13" s="6">
        <v>1.6999999992549419</v>
      </c>
      <c r="E13" s="6"/>
      <c r="F13" s="6">
        <v>1.333333330694586</v>
      </c>
      <c r="G13" s="6">
        <v>3.4166666690725833</v>
      </c>
      <c r="H13" s="12">
        <f t="shared" si="0"/>
        <v>3.8111173107820001E-3</v>
      </c>
      <c r="I13" s="13">
        <f>I12+H13</f>
        <v>0.9861870236185063</v>
      </c>
      <c r="K13" s="18" t="s">
        <v>19</v>
      </c>
      <c r="L13" s="6"/>
      <c r="M13" s="16"/>
      <c r="N13" s="5"/>
      <c r="O13" s="6">
        <v>1.6999999992549419</v>
      </c>
      <c r="P13" s="16">
        <v>2</v>
      </c>
      <c r="Q13" s="5">
        <f t="shared" si="2"/>
        <v>0.84999999962747097</v>
      </c>
      <c r="R13" s="6"/>
      <c r="S13" s="16"/>
      <c r="T13" s="5"/>
      <c r="U13" s="6">
        <v>1.333333330694586</v>
      </c>
      <c r="V13" s="16">
        <v>1</v>
      </c>
      <c r="W13" s="5">
        <f t="shared" si="4"/>
        <v>1.333333330694586</v>
      </c>
    </row>
    <row r="14" spans="2:23">
      <c r="B14" s="18" t="s">
        <v>27</v>
      </c>
      <c r="C14" s="6"/>
      <c r="D14" s="6">
        <v>2.5833333295304328</v>
      </c>
      <c r="E14" s="6"/>
      <c r="F14" s="6"/>
      <c r="G14" s="6">
        <v>3.4000000089872628</v>
      </c>
      <c r="H14" s="12">
        <f t="shared" si="0"/>
        <v>3.7925265019860912E-3</v>
      </c>
      <c r="I14" s="13">
        <f>I13+H14</f>
        <v>0.98997955012049244</v>
      </c>
      <c r="K14" s="18" t="s">
        <v>27</v>
      </c>
      <c r="L14" s="6"/>
      <c r="M14" s="16"/>
      <c r="N14" s="5"/>
      <c r="O14" s="6">
        <v>2.5833333295304328</v>
      </c>
      <c r="P14" s="16">
        <v>1</v>
      </c>
      <c r="Q14" s="5">
        <f t="shared" si="2"/>
        <v>2.5833333295304328</v>
      </c>
      <c r="R14" s="6"/>
      <c r="S14" s="16"/>
      <c r="T14" s="5"/>
      <c r="U14" s="6"/>
      <c r="V14" s="16"/>
      <c r="W14" s="5"/>
    </row>
    <row r="15" spans="2:23">
      <c r="B15" s="18" t="s">
        <v>25</v>
      </c>
      <c r="C15" s="6">
        <v>1.8666666524950415</v>
      </c>
      <c r="G15" s="6">
        <v>7.583333314396441</v>
      </c>
      <c r="H15" s="12">
        <f t="shared" si="0"/>
        <v>8.4588213212414328E-3</v>
      </c>
      <c r="I15" s="13">
        <f>I10+H15</f>
        <v>0.97229968395508082</v>
      </c>
      <c r="K15" s="18" t="s">
        <v>25</v>
      </c>
      <c r="L15" s="6">
        <v>1.8666666524950415</v>
      </c>
      <c r="M15" s="16">
        <v>11</v>
      </c>
      <c r="N15" s="5">
        <f t="shared" si="1"/>
        <v>0.16969696840864013</v>
      </c>
      <c r="O15" s="6"/>
      <c r="P15" s="16"/>
      <c r="Q15" s="5"/>
      <c r="R15" s="6"/>
      <c r="S15" s="16"/>
      <c r="T15" s="5"/>
      <c r="U15" s="6"/>
      <c r="V15" s="16"/>
      <c r="W15" s="5"/>
    </row>
    <row r="16" spans="2:23">
      <c r="B16" s="18" t="s">
        <v>24</v>
      </c>
      <c r="C16" s="6">
        <v>0.69999999599531293</v>
      </c>
      <c r="D16" s="6">
        <v>5.0000001210719347E-2</v>
      </c>
      <c r="E16" s="6"/>
      <c r="F16" s="6">
        <v>0.90000000083819032</v>
      </c>
      <c r="G16" s="6">
        <v>3.3333333267364651</v>
      </c>
      <c r="H16" s="12">
        <f t="shared" si="0"/>
        <v>3.718163220054528E-3</v>
      </c>
      <c r="I16" s="13">
        <f>I14+H16</f>
        <v>0.99369771334054702</v>
      </c>
      <c r="K16" s="18" t="s">
        <v>24</v>
      </c>
      <c r="L16" s="6">
        <v>0.69999999599531293</v>
      </c>
      <c r="M16" s="16">
        <v>1</v>
      </c>
      <c r="N16" s="5">
        <f t="shared" si="1"/>
        <v>0.69999999599531293</v>
      </c>
      <c r="O16" s="6">
        <v>5.0000001210719347E-2</v>
      </c>
      <c r="P16" s="16">
        <v>1</v>
      </c>
      <c r="Q16" s="5">
        <f t="shared" si="2"/>
        <v>5.0000001210719347E-2</v>
      </c>
      <c r="R16" s="6"/>
      <c r="S16" s="16"/>
      <c r="T16" s="5"/>
      <c r="U16" s="6">
        <v>0.90000000083819032</v>
      </c>
      <c r="V16" s="16">
        <v>1</v>
      </c>
      <c r="W16" s="5">
        <f t="shared" si="4"/>
        <v>0.90000000083819032</v>
      </c>
    </row>
    <row r="17" spans="1:23">
      <c r="B17" s="18" t="s">
        <v>18</v>
      </c>
      <c r="C17" s="6">
        <v>0.1333333330694586</v>
      </c>
      <c r="D17" s="6"/>
      <c r="E17" s="6"/>
      <c r="F17" s="6"/>
      <c r="G17" s="6">
        <v>2.4999999976716936</v>
      </c>
      <c r="H17" s="12">
        <f t="shared" si="0"/>
        <v>2.7886224179626416E-3</v>
      </c>
      <c r="I17" s="13">
        <f t="shared" si="5"/>
        <v>0.99648633575850964</v>
      </c>
      <c r="K17" s="18" t="s">
        <v>18</v>
      </c>
      <c r="L17" s="6">
        <v>0.1333333330694586</v>
      </c>
      <c r="M17" s="16">
        <v>1</v>
      </c>
      <c r="N17" s="5">
        <f t="shared" si="1"/>
        <v>0.1333333330694586</v>
      </c>
      <c r="O17" s="6"/>
      <c r="P17" s="16"/>
      <c r="Q17" s="5"/>
      <c r="R17" s="6"/>
      <c r="S17" s="16"/>
      <c r="T17" s="5"/>
      <c r="U17" s="6"/>
      <c r="V17" s="16"/>
      <c r="W17" s="5"/>
    </row>
    <row r="18" spans="1:23">
      <c r="B18" s="18" t="s">
        <v>22</v>
      </c>
      <c r="C18" s="6"/>
      <c r="D18" s="6">
        <v>8.3333331858739257E-2</v>
      </c>
      <c r="E18" s="6"/>
      <c r="F18" s="6"/>
      <c r="G18" s="6">
        <v>1.6499999980442226</v>
      </c>
      <c r="H18" s="12">
        <f t="shared" si="0"/>
        <v>1.840490795387864E-3</v>
      </c>
      <c r="I18" s="13">
        <f t="shared" si="5"/>
        <v>0.99832682655389748</v>
      </c>
      <c r="K18" s="18" t="s">
        <v>22</v>
      </c>
      <c r="L18" s="6"/>
      <c r="M18" s="16"/>
      <c r="N18" s="5"/>
      <c r="O18" s="6">
        <v>8.3333331858739257E-2</v>
      </c>
      <c r="P18" s="16">
        <v>1</v>
      </c>
      <c r="Q18" s="5">
        <f t="shared" si="2"/>
        <v>8.3333331858739257E-2</v>
      </c>
      <c r="R18" s="6"/>
      <c r="S18" s="16"/>
      <c r="T18" s="5"/>
      <c r="U18" s="6"/>
      <c r="V18" s="16"/>
      <c r="W18" s="5"/>
    </row>
    <row r="19" spans="1:23">
      <c r="B19" s="8" t="s">
        <v>39</v>
      </c>
      <c r="C19" s="9">
        <f>SUM(C6:C14)</f>
        <v>22.183333311695606</v>
      </c>
      <c r="D19" s="9">
        <f>SUM(D6:D14)</f>
        <v>12.049999998416752</v>
      </c>
      <c r="E19" s="9">
        <f>SUM(E6:E14)</f>
        <v>16.833333297399804</v>
      </c>
      <c r="F19" s="9">
        <f>SUM(F6:F14)</f>
        <v>27.36666665179655</v>
      </c>
      <c r="G19" s="9">
        <v>896.4999999885913</v>
      </c>
      <c r="H19" s="12"/>
      <c r="I19" s="13"/>
      <c r="K19" s="8" t="s">
        <v>39</v>
      </c>
      <c r="L19" s="9">
        <f>SUM(L10:L18)</f>
        <v>6.6666666325181723</v>
      </c>
      <c r="M19" s="9">
        <f t="shared" ref="M19:W19" si="6">SUM(M10:M18)</f>
        <v>17</v>
      </c>
      <c r="N19" s="9">
        <f t="shared" si="6"/>
        <v>4.219696951225739</v>
      </c>
      <c r="O19" s="9">
        <f t="shared" si="6"/>
        <v>9.9833333410788327</v>
      </c>
      <c r="P19" s="9">
        <f t="shared" si="6"/>
        <v>8</v>
      </c>
      <c r="Q19" s="9">
        <f t="shared" si="6"/>
        <v>7.9166666732635349</v>
      </c>
      <c r="R19" s="9">
        <f t="shared" si="6"/>
        <v>3.1999999936670065</v>
      </c>
      <c r="S19" s="9">
        <f t="shared" si="6"/>
        <v>2</v>
      </c>
      <c r="T19" s="9">
        <f t="shared" si="6"/>
        <v>3.1999999936670065</v>
      </c>
      <c r="U19" s="9">
        <f t="shared" si="6"/>
        <v>5.9166666562668979</v>
      </c>
      <c r="V19" s="9">
        <f t="shared" si="6"/>
        <v>5</v>
      </c>
      <c r="W19" s="9">
        <f t="shared" si="6"/>
        <v>4.4916666584322229</v>
      </c>
    </row>
    <row r="20" spans="1:23">
      <c r="B20" s="3" t="s">
        <v>61</v>
      </c>
      <c r="C20" s="5">
        <f>10.5*60</f>
        <v>630</v>
      </c>
      <c r="D20" s="5">
        <f t="shared" ref="D20:F20" si="7">10.5*60</f>
        <v>630</v>
      </c>
      <c r="E20" s="5">
        <f t="shared" si="7"/>
        <v>630</v>
      </c>
      <c r="F20" s="5">
        <f t="shared" si="7"/>
        <v>630</v>
      </c>
      <c r="H20" s="12"/>
      <c r="I20" s="13"/>
      <c r="L20" s="17">
        <v>44963</v>
      </c>
      <c r="M20" s="17">
        <v>44964</v>
      </c>
      <c r="N20" s="17">
        <v>44965</v>
      </c>
      <c r="O20" s="17">
        <v>44966</v>
      </c>
      <c r="P20" s="17"/>
      <c r="Q20" s="17"/>
      <c r="R20" s="17"/>
      <c r="S20" s="17"/>
      <c r="T20" s="17"/>
    </row>
    <row r="21" spans="1:23">
      <c r="B21" s="3" t="s">
        <v>43</v>
      </c>
      <c r="C21" s="12">
        <f t="shared" ref="C21:F21" si="8">C19/C20</f>
        <v>3.5211640177294612E-2</v>
      </c>
      <c r="D21" s="12">
        <f t="shared" si="8"/>
        <v>1.9126984124471034E-2</v>
      </c>
      <c r="E21" s="12">
        <f t="shared" si="8"/>
        <v>2.6719576662539372E-2</v>
      </c>
      <c r="F21" s="12">
        <f t="shared" si="8"/>
        <v>4.3439153415550082E-2</v>
      </c>
      <c r="H21" s="12"/>
      <c r="I21" s="13"/>
      <c r="K21" s="3" t="s">
        <v>53</v>
      </c>
      <c r="L21" s="9">
        <f>L19</f>
        <v>6.6666666325181723</v>
      </c>
      <c r="M21" s="9">
        <f>O19</f>
        <v>9.9833333410788327</v>
      </c>
      <c r="N21" s="9">
        <f>R19</f>
        <v>3.1999999936670065</v>
      </c>
      <c r="O21" s="9">
        <f>U19</f>
        <v>5.9166666562668979</v>
      </c>
    </row>
    <row r="22" spans="1:23">
      <c r="B22" s="3" t="s">
        <v>46</v>
      </c>
      <c r="C22" s="15">
        <v>0.05</v>
      </c>
      <c r="D22" s="15">
        <v>0.05</v>
      </c>
      <c r="E22" s="15">
        <v>0.05</v>
      </c>
      <c r="F22" s="15">
        <v>0.05</v>
      </c>
      <c r="H22" s="12"/>
      <c r="I22" s="13"/>
      <c r="K22" s="3" t="s">
        <v>54</v>
      </c>
      <c r="L22" s="9">
        <f>M19</f>
        <v>17</v>
      </c>
      <c r="M22" s="9">
        <f>P19</f>
        <v>8</v>
      </c>
      <c r="N22" s="9">
        <f>S19</f>
        <v>2</v>
      </c>
      <c r="O22" s="9">
        <f>V19</f>
        <v>5</v>
      </c>
    </row>
    <row r="23" spans="1:23">
      <c r="I23" s="13"/>
      <c r="K23" s="3" t="s">
        <v>55</v>
      </c>
      <c r="L23" s="5">
        <f>L21/L22</f>
        <v>0.39215686073636308</v>
      </c>
      <c r="M23" s="5">
        <f>M21/M22</f>
        <v>1.2479166676348541</v>
      </c>
      <c r="N23" s="5">
        <f>N21/N22</f>
        <v>1.5999999968335032</v>
      </c>
      <c r="O23" s="5">
        <f>O21/O22</f>
        <v>1.1833333312533796</v>
      </c>
    </row>
    <row r="24" spans="1:23">
      <c r="A24" s="24"/>
      <c r="B24" s="21" t="s">
        <v>66</v>
      </c>
      <c r="C24" s="22">
        <v>44963</v>
      </c>
      <c r="D24" s="22">
        <v>44964</v>
      </c>
      <c r="E24" s="22">
        <v>44965</v>
      </c>
      <c r="F24" s="22">
        <v>44966</v>
      </c>
      <c r="I24" s="13"/>
    </row>
    <row r="25" spans="1:23">
      <c r="A25" s="40" t="s">
        <v>65</v>
      </c>
      <c r="B25" s="21" t="s">
        <v>62</v>
      </c>
      <c r="C25" s="23">
        <v>3.5211640177294612E-2</v>
      </c>
      <c r="D25" s="23">
        <v>1.9126984124471034E-2</v>
      </c>
      <c r="E25" s="23">
        <v>2.6719576662539372E-2</v>
      </c>
      <c r="F25" s="23">
        <v>4.3439153415550082E-2</v>
      </c>
    </row>
    <row r="26" spans="1:23">
      <c r="A26" s="40"/>
      <c r="B26" s="21" t="s">
        <v>63</v>
      </c>
      <c r="C26" s="21"/>
      <c r="D26" s="21"/>
      <c r="E26" s="21"/>
      <c r="F26" s="21"/>
    </row>
    <row r="27" spans="1:23">
      <c r="A27" s="40"/>
      <c r="B27" s="21" t="s">
        <v>64</v>
      </c>
      <c r="C27" s="21"/>
      <c r="D27" s="21"/>
      <c r="E27" s="21"/>
      <c r="F27" s="21"/>
    </row>
    <row r="28" spans="1:23">
      <c r="B28" s="3" t="s">
        <v>67</v>
      </c>
      <c r="C28" s="15">
        <v>0.05</v>
      </c>
      <c r="D28" s="15">
        <v>0.05</v>
      </c>
      <c r="E28" s="15">
        <v>0.05</v>
      </c>
      <c r="F28" s="15">
        <v>0.05</v>
      </c>
    </row>
    <row r="31" spans="1:23">
      <c r="B31" s="3" t="s">
        <v>89</v>
      </c>
    </row>
    <row r="33" spans="19:22">
      <c r="S33" s="6"/>
      <c r="T33" s="6"/>
      <c r="U33" s="6"/>
      <c r="V33" s="6"/>
    </row>
  </sheetData>
  <mergeCells count="6">
    <mergeCell ref="A25:A27"/>
    <mergeCell ref="L1:N1"/>
    <mergeCell ref="O1:Q1"/>
    <mergeCell ref="R1:T1"/>
    <mergeCell ref="U1:W1"/>
    <mergeCell ref="K1:K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10BF-9B6C-4180-B2B7-567D4E730586}">
  <dimension ref="B6:F43"/>
  <sheetViews>
    <sheetView topLeftCell="A19" workbookViewId="0">
      <selection activeCell="L21" sqref="L21"/>
    </sheetView>
  </sheetViews>
  <sheetFormatPr defaultColWidth="9" defaultRowHeight="15"/>
  <cols>
    <col min="1" max="1" width="9" style="19"/>
    <col min="2" max="2" width="18.42578125" style="19" customWidth="1"/>
    <col min="3" max="5" width="15.5703125" style="19" customWidth="1"/>
    <col min="6" max="6" width="13.5703125" style="19" bestFit="1" customWidth="1"/>
    <col min="7" max="16384" width="9" style="19"/>
  </cols>
  <sheetData>
    <row r="6" spans="2:6">
      <c r="B6" s="44" t="s">
        <v>90</v>
      </c>
      <c r="C6" s="45"/>
      <c r="D6" s="45"/>
      <c r="E6" s="45"/>
      <c r="F6" s="46"/>
    </row>
    <row r="7" spans="2:6">
      <c r="B7" s="26" t="s">
        <v>45</v>
      </c>
      <c r="C7" s="26" t="s">
        <v>84</v>
      </c>
      <c r="D7" s="26" t="s">
        <v>49</v>
      </c>
      <c r="E7" s="26" t="s">
        <v>107</v>
      </c>
      <c r="F7" s="26" t="s">
        <v>108</v>
      </c>
    </row>
    <row r="8" spans="2:6">
      <c r="B8" s="26" t="s">
        <v>70</v>
      </c>
      <c r="C8" s="27">
        <v>44982.935520833336</v>
      </c>
      <c r="D8" s="27">
        <f ca="1">NOW()</f>
        <v>44994.598218171297</v>
      </c>
      <c r="E8" s="28">
        <f ca="1">(D8-C8)</f>
        <v>11.662697337960708</v>
      </c>
      <c r="F8" s="26">
        <v>15</v>
      </c>
    </row>
    <row r="9" spans="2:6">
      <c r="B9" s="26" t="s">
        <v>71</v>
      </c>
      <c r="C9" s="27">
        <v>44981.935520833336</v>
      </c>
      <c r="D9" s="27">
        <f t="shared" ref="D9:D11" ca="1" si="0">NOW()</f>
        <v>44994.598218171297</v>
      </c>
      <c r="E9" s="28">
        <f t="shared" ref="E9:E11" ca="1" si="1">(D9-C9)</f>
        <v>12.662697337960708</v>
      </c>
      <c r="F9" s="26">
        <v>15</v>
      </c>
    </row>
    <row r="10" spans="2:6">
      <c r="B10" s="26" t="s">
        <v>72</v>
      </c>
      <c r="C10" s="27">
        <v>44981.935520833336</v>
      </c>
      <c r="D10" s="27">
        <f t="shared" ca="1" si="0"/>
        <v>44994.598218171297</v>
      </c>
      <c r="E10" s="28">
        <f t="shared" ca="1" si="1"/>
        <v>12.662697337960708</v>
      </c>
      <c r="F10" s="26">
        <v>15</v>
      </c>
    </row>
    <row r="11" spans="2:6">
      <c r="B11" s="26" t="s">
        <v>73</v>
      </c>
      <c r="C11" s="27">
        <v>44981.935520833336</v>
      </c>
      <c r="D11" s="27">
        <f t="shared" ca="1" si="0"/>
        <v>44994.598218171297</v>
      </c>
      <c r="E11" s="28">
        <f t="shared" ca="1" si="1"/>
        <v>12.662697337960708</v>
      </c>
      <c r="F11" s="26">
        <v>15</v>
      </c>
    </row>
    <row r="12" spans="2:6">
      <c r="B12" s="26" t="s">
        <v>74</v>
      </c>
      <c r="C12" s="27">
        <v>44981.352187500001</v>
      </c>
      <c r="D12" s="27">
        <f ca="1">NOW()</f>
        <v>44994.598218171297</v>
      </c>
      <c r="E12" s="28">
        <f ca="1">(D12-C12)</f>
        <v>13.246030671296467</v>
      </c>
      <c r="F12" s="26">
        <v>30</v>
      </c>
    </row>
    <row r="13" spans="2:6">
      <c r="B13" s="26" t="s">
        <v>75</v>
      </c>
      <c r="C13" s="27">
        <v>44981.352187500001</v>
      </c>
      <c r="D13" s="27">
        <f t="shared" ref="D13:D15" ca="1" si="2">NOW()</f>
        <v>44994.598218171297</v>
      </c>
      <c r="E13" s="28">
        <f t="shared" ref="E13:E15" ca="1" si="3">(D13-C13)</f>
        <v>13.246030671296467</v>
      </c>
      <c r="F13" s="26">
        <v>30</v>
      </c>
    </row>
    <row r="14" spans="2:6">
      <c r="B14" s="26" t="s">
        <v>76</v>
      </c>
      <c r="C14" s="27">
        <v>44981.352187500001</v>
      </c>
      <c r="D14" s="27">
        <f t="shared" ca="1" si="2"/>
        <v>44994.598218171297</v>
      </c>
      <c r="E14" s="28">
        <f t="shared" ca="1" si="3"/>
        <v>13.246030671296467</v>
      </c>
      <c r="F14" s="26">
        <v>30</v>
      </c>
    </row>
    <row r="15" spans="2:6">
      <c r="B15" s="26" t="s">
        <v>77</v>
      </c>
      <c r="C15" s="27">
        <v>44981.352187500001</v>
      </c>
      <c r="D15" s="27">
        <f t="shared" ca="1" si="2"/>
        <v>44994.598218171297</v>
      </c>
      <c r="E15" s="28">
        <f t="shared" ca="1" si="3"/>
        <v>13.246030671296467</v>
      </c>
      <c r="F15" s="26">
        <v>30</v>
      </c>
    </row>
    <row r="16" spans="2:6">
      <c r="B16" s="20"/>
      <c r="C16" s="20"/>
      <c r="D16" s="20"/>
      <c r="E16" s="20"/>
    </row>
    <row r="17" spans="2:6">
      <c r="B17" s="20"/>
      <c r="C17" s="20"/>
      <c r="D17" s="20"/>
      <c r="E17" s="20"/>
    </row>
    <row r="18" spans="2:6">
      <c r="B18" s="20"/>
      <c r="C18" s="20"/>
      <c r="D18" s="20"/>
      <c r="E18" s="20"/>
    </row>
    <row r="19" spans="2:6">
      <c r="B19" s="20"/>
      <c r="C19" s="20"/>
      <c r="D19" s="20"/>
      <c r="E19" s="20"/>
    </row>
    <row r="20" spans="2:6">
      <c r="B20" s="20"/>
      <c r="C20" s="20"/>
      <c r="D20" s="20"/>
      <c r="E20" s="20"/>
    </row>
    <row r="21" spans="2:6">
      <c r="B21" s="20"/>
      <c r="C21" s="20"/>
      <c r="D21" s="20"/>
      <c r="E21" s="20"/>
    </row>
    <row r="22" spans="2:6">
      <c r="B22" s="20"/>
      <c r="C22" s="20"/>
      <c r="D22" s="20"/>
      <c r="E22" s="20"/>
    </row>
    <row r="23" spans="2:6">
      <c r="B23" s="20"/>
      <c r="C23" s="20"/>
      <c r="D23" s="20"/>
      <c r="E23" s="20"/>
    </row>
    <row r="24" spans="2:6">
      <c r="B24" s="20"/>
      <c r="C24" s="20"/>
      <c r="D24" s="20"/>
      <c r="E24" s="20"/>
    </row>
    <row r="25" spans="2:6">
      <c r="B25" s="20"/>
      <c r="C25" s="20"/>
      <c r="D25" s="20"/>
      <c r="E25" s="20"/>
    </row>
    <row r="26" spans="2:6">
      <c r="B26" s="20"/>
      <c r="C26" s="20"/>
      <c r="D26" s="20"/>
      <c r="E26" s="20"/>
    </row>
    <row r="31" spans="2:6" ht="21.75" customHeight="1">
      <c r="B31" s="47" t="s">
        <v>89</v>
      </c>
      <c r="C31" s="47"/>
      <c r="D31" s="47"/>
      <c r="E31" s="47"/>
      <c r="F31" s="47"/>
    </row>
    <row r="32" spans="2:6">
      <c r="B32" s="26" t="s">
        <v>45</v>
      </c>
      <c r="C32" s="26" t="s">
        <v>48</v>
      </c>
      <c r="D32" s="26" t="s">
        <v>49</v>
      </c>
      <c r="E32" s="26" t="s">
        <v>47</v>
      </c>
      <c r="F32" s="26" t="s">
        <v>83</v>
      </c>
    </row>
    <row r="33" spans="2:6">
      <c r="B33" s="26" t="s">
        <v>78</v>
      </c>
      <c r="C33" s="27">
        <v>44859.935520833336</v>
      </c>
      <c r="D33" s="27">
        <f ca="1">NOW()</f>
        <v>44994.598218171297</v>
      </c>
      <c r="E33" s="28">
        <f ca="1">(D33-C33)</f>
        <v>134.66269733796071</v>
      </c>
      <c r="F33" s="26"/>
    </row>
    <row r="34" spans="2:6">
      <c r="B34" s="26" t="s">
        <v>79</v>
      </c>
      <c r="C34" s="27">
        <v>44859.935520833336</v>
      </c>
      <c r="D34" s="27">
        <f t="shared" ref="D34:D36" ca="1" si="4">NOW()</f>
        <v>44994.598218171297</v>
      </c>
      <c r="E34" s="28">
        <f t="shared" ref="E34:E36" ca="1" si="5">(D34-C34)</f>
        <v>134.66269733796071</v>
      </c>
      <c r="F34" s="26"/>
    </row>
    <row r="35" spans="2:6">
      <c r="B35" s="26" t="s">
        <v>80</v>
      </c>
      <c r="C35" s="27">
        <v>44859.935520833336</v>
      </c>
      <c r="D35" s="27">
        <f t="shared" ca="1" si="4"/>
        <v>44994.598218171297</v>
      </c>
      <c r="E35" s="28">
        <f t="shared" ca="1" si="5"/>
        <v>134.66269733796071</v>
      </c>
      <c r="F35" s="26"/>
    </row>
    <row r="36" spans="2:6">
      <c r="B36" s="26" t="s">
        <v>81</v>
      </c>
      <c r="C36" s="27">
        <v>44859.935520833336</v>
      </c>
      <c r="D36" s="27">
        <f t="shared" ca="1" si="4"/>
        <v>44994.598218171297</v>
      </c>
      <c r="E36" s="28">
        <f t="shared" ca="1" si="5"/>
        <v>134.66269733796071</v>
      </c>
      <c r="F36" s="26"/>
    </row>
    <row r="37" spans="2:6">
      <c r="B37" s="26" t="s">
        <v>82</v>
      </c>
      <c r="C37" s="27">
        <v>44707.935520833336</v>
      </c>
      <c r="D37" s="27">
        <f ca="1">NOW()</f>
        <v>44994.598218171297</v>
      </c>
      <c r="E37" s="28">
        <f ca="1">(D37-C37)</f>
        <v>286.66269733796071</v>
      </c>
      <c r="F37" s="26"/>
    </row>
    <row r="38" spans="2:6">
      <c r="B38" s="26" t="s">
        <v>68</v>
      </c>
      <c r="C38" s="27">
        <v>44707.935520833336</v>
      </c>
      <c r="D38" s="27">
        <f t="shared" ref="D38:D40" ca="1" si="6">NOW()</f>
        <v>44994.598218171297</v>
      </c>
      <c r="E38" s="28">
        <f t="shared" ref="E38:E40" ca="1" si="7">(D38-C38)</f>
        <v>286.66269733796071</v>
      </c>
      <c r="F38" s="26"/>
    </row>
    <row r="39" spans="2:6">
      <c r="B39" s="26" t="s">
        <v>69</v>
      </c>
      <c r="C39" s="27">
        <v>44707.935520833336</v>
      </c>
      <c r="D39" s="27">
        <f t="shared" ca="1" si="6"/>
        <v>44994.598218171297</v>
      </c>
      <c r="E39" s="28">
        <f t="shared" ca="1" si="7"/>
        <v>286.66269733796071</v>
      </c>
      <c r="F39" s="26"/>
    </row>
    <row r="40" spans="2:6">
      <c r="B40" s="26" t="s">
        <v>85</v>
      </c>
      <c r="C40" s="27">
        <v>44707.935520833336</v>
      </c>
      <c r="D40" s="27">
        <f t="shared" ca="1" si="6"/>
        <v>44994.598218171297</v>
      </c>
      <c r="E40" s="28">
        <f t="shared" ca="1" si="7"/>
        <v>286.66269733796071</v>
      </c>
      <c r="F40" s="26"/>
    </row>
    <row r="41" spans="2:6">
      <c r="B41" s="26" t="s">
        <v>86</v>
      </c>
      <c r="C41" s="27">
        <v>44707.935520833336</v>
      </c>
      <c r="D41" s="27">
        <f ca="1">NOW()</f>
        <v>44994.598218171297</v>
      </c>
      <c r="E41" s="28">
        <f ca="1">(D41-C41)</f>
        <v>286.66269733796071</v>
      </c>
      <c r="F41" s="26"/>
    </row>
    <row r="42" spans="2:6">
      <c r="B42" s="26" t="s">
        <v>87</v>
      </c>
      <c r="C42" s="27">
        <v>44707.935520833336</v>
      </c>
      <c r="D42" s="27">
        <f t="shared" ref="D42:D43" ca="1" si="8">NOW()</f>
        <v>44994.598218171297</v>
      </c>
      <c r="E42" s="28">
        <f t="shared" ref="E42:E43" ca="1" si="9">(D42-C42)</f>
        <v>286.66269733796071</v>
      </c>
      <c r="F42" s="26"/>
    </row>
    <row r="43" spans="2:6">
      <c r="B43" s="26" t="s">
        <v>88</v>
      </c>
      <c r="C43" s="27">
        <v>44707.935520833336</v>
      </c>
      <c r="D43" s="27">
        <f t="shared" ca="1" si="8"/>
        <v>44994.598218171297</v>
      </c>
      <c r="E43" s="28">
        <f t="shared" ca="1" si="9"/>
        <v>286.66269733796071</v>
      </c>
      <c r="F43" s="26"/>
    </row>
  </sheetData>
  <mergeCells count="2">
    <mergeCell ref="B6:F6"/>
    <mergeCell ref="B31:F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2F06-52A1-4235-AA13-980C4D5C512D}">
  <dimension ref="A1:N21"/>
  <sheetViews>
    <sheetView tabSelected="1" topLeftCell="A2" zoomScale="85" zoomScaleNormal="85" workbookViewId="0">
      <selection activeCell="B29" sqref="B29"/>
    </sheetView>
  </sheetViews>
  <sheetFormatPr defaultRowHeight="15"/>
  <cols>
    <col min="1" max="2" width="21.85546875" customWidth="1"/>
    <col min="3" max="3" width="11.85546875" customWidth="1"/>
    <col min="4" max="7" width="17.28515625" style="3" customWidth="1"/>
    <col min="8" max="8" width="17.85546875" style="3" bestFit="1" customWidth="1"/>
    <col min="9" max="11" width="21.140625" style="3" customWidth="1"/>
    <col min="12" max="12" width="24.5703125" style="3" customWidth="1"/>
    <col min="13" max="13" width="16.7109375" customWidth="1"/>
    <col min="14" max="14" width="11.85546875" customWidth="1"/>
  </cols>
  <sheetData>
    <row r="1" spans="1:14" ht="33.7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</row>
    <row r="2" spans="1:14" ht="21">
      <c r="A2" s="29" t="s">
        <v>91</v>
      </c>
      <c r="B2" s="29" t="s">
        <v>111</v>
      </c>
      <c r="C2" s="29" t="s">
        <v>92</v>
      </c>
      <c r="D2" s="30" t="s">
        <v>93</v>
      </c>
      <c r="E2" s="30" t="s">
        <v>94</v>
      </c>
      <c r="F2" s="30" t="s">
        <v>95</v>
      </c>
      <c r="G2" s="30" t="s">
        <v>96</v>
      </c>
      <c r="H2" s="30" t="s">
        <v>109</v>
      </c>
      <c r="I2" s="30" t="s">
        <v>97</v>
      </c>
      <c r="J2" s="30" t="s">
        <v>98</v>
      </c>
      <c r="K2" s="30" t="s">
        <v>99</v>
      </c>
      <c r="L2" s="30" t="s">
        <v>100</v>
      </c>
      <c r="M2" s="31" t="s">
        <v>101</v>
      </c>
      <c r="N2" s="30" t="s">
        <v>102</v>
      </c>
    </row>
    <row r="3" spans="1:14" ht="18.75">
      <c r="A3" s="26" t="s">
        <v>70</v>
      </c>
      <c r="B3" s="25" t="s">
        <v>112</v>
      </c>
      <c r="C3" s="32">
        <v>1</v>
      </c>
      <c r="D3" s="33" t="s">
        <v>103</v>
      </c>
      <c r="E3" s="34" t="s">
        <v>104</v>
      </c>
      <c r="F3" s="35" t="s">
        <v>105</v>
      </c>
      <c r="G3" s="35" t="s">
        <v>106</v>
      </c>
      <c r="H3" s="35" t="s">
        <v>110</v>
      </c>
      <c r="I3" s="27">
        <v>44982.935520833336</v>
      </c>
      <c r="J3" s="27">
        <f ca="1">NOW()</f>
        <v>44994.598218171297</v>
      </c>
      <c r="K3" s="28">
        <f ca="1">(J3-I3)</f>
        <v>11.662697337960708</v>
      </c>
      <c r="L3" s="26">
        <v>15</v>
      </c>
      <c r="M3" s="36">
        <f ca="1">WEEKNUM(J3)</f>
        <v>10</v>
      </c>
      <c r="N3" s="37"/>
    </row>
    <row r="4" spans="1:14" ht="18.75">
      <c r="A4" s="26" t="s">
        <v>71</v>
      </c>
      <c r="B4" s="25" t="s">
        <v>112</v>
      </c>
      <c r="C4" s="32">
        <v>1</v>
      </c>
      <c r="D4" s="33" t="s">
        <v>103</v>
      </c>
      <c r="E4" s="34" t="s">
        <v>104</v>
      </c>
      <c r="F4" s="35" t="s">
        <v>105</v>
      </c>
      <c r="G4" s="35" t="s">
        <v>106</v>
      </c>
      <c r="H4" s="35" t="s">
        <v>110</v>
      </c>
      <c r="I4" s="27">
        <v>44981.935520833336</v>
      </c>
      <c r="J4" s="27">
        <f t="shared" ref="J4:J6" ca="1" si="0">NOW()</f>
        <v>44994.598218171297</v>
      </c>
      <c r="K4" s="28">
        <f t="shared" ref="K4:K9" ca="1" si="1">(J4-I4)</f>
        <v>12.662697337960708</v>
      </c>
      <c r="L4" s="26">
        <v>15</v>
      </c>
      <c r="M4" s="36">
        <f t="shared" ref="M4:M21" ca="1" si="2">WEEKNUM(J4)</f>
        <v>10</v>
      </c>
      <c r="N4" s="37"/>
    </row>
    <row r="5" spans="1:14" ht="18.75">
      <c r="A5" s="26" t="s">
        <v>72</v>
      </c>
      <c r="B5" s="25" t="s">
        <v>112</v>
      </c>
      <c r="C5" s="32">
        <v>1</v>
      </c>
      <c r="D5" s="33" t="s">
        <v>103</v>
      </c>
      <c r="E5" s="34" t="s">
        <v>104</v>
      </c>
      <c r="F5" s="35" t="s">
        <v>105</v>
      </c>
      <c r="G5" s="35" t="s">
        <v>106</v>
      </c>
      <c r="H5" s="35" t="s">
        <v>110</v>
      </c>
      <c r="I5" s="27">
        <v>44981.935520833336</v>
      </c>
      <c r="J5" s="27">
        <f t="shared" ca="1" si="0"/>
        <v>44994.598218171297</v>
      </c>
      <c r="K5" s="28">
        <f t="shared" ca="1" si="1"/>
        <v>12.662697337960708</v>
      </c>
      <c r="L5" s="26">
        <v>15</v>
      </c>
      <c r="M5" s="36">
        <f t="shared" ca="1" si="2"/>
        <v>10</v>
      </c>
      <c r="N5" s="38"/>
    </row>
    <row r="6" spans="1:14" ht="18.75">
      <c r="A6" s="26" t="s">
        <v>73</v>
      </c>
      <c r="B6" s="25" t="s">
        <v>112</v>
      </c>
      <c r="C6" s="32">
        <v>1</v>
      </c>
      <c r="D6" s="33" t="s">
        <v>103</v>
      </c>
      <c r="E6" s="34" t="s">
        <v>104</v>
      </c>
      <c r="F6" s="35" t="s">
        <v>105</v>
      </c>
      <c r="G6" s="35" t="s">
        <v>106</v>
      </c>
      <c r="H6" s="35" t="s">
        <v>110</v>
      </c>
      <c r="I6" s="27">
        <v>44981.935520833336</v>
      </c>
      <c r="J6" s="27">
        <f t="shared" ca="1" si="0"/>
        <v>44994.598218171297</v>
      </c>
      <c r="K6" s="28">
        <f t="shared" ca="1" si="1"/>
        <v>12.662697337960708</v>
      </c>
      <c r="L6" s="26">
        <v>15</v>
      </c>
      <c r="M6" s="36">
        <f t="shared" ca="1" si="2"/>
        <v>10</v>
      </c>
      <c r="N6" s="38"/>
    </row>
    <row r="7" spans="1:14" ht="18.75">
      <c r="A7" s="26" t="s">
        <v>74</v>
      </c>
      <c r="B7" s="25" t="s">
        <v>112</v>
      </c>
      <c r="C7" s="32">
        <v>1</v>
      </c>
      <c r="D7" s="33" t="s">
        <v>103</v>
      </c>
      <c r="E7" s="34" t="s">
        <v>104</v>
      </c>
      <c r="F7" s="35" t="s">
        <v>105</v>
      </c>
      <c r="G7" s="35" t="s">
        <v>106</v>
      </c>
      <c r="H7" s="35" t="s">
        <v>110</v>
      </c>
      <c r="I7" s="27">
        <v>44974.478576388887</v>
      </c>
      <c r="J7" s="27">
        <f ca="1">NOW()</f>
        <v>44994.598218171297</v>
      </c>
      <c r="K7" s="28">
        <f t="shared" ca="1" si="1"/>
        <v>20.119641782410326</v>
      </c>
      <c r="L7" s="26">
        <v>30</v>
      </c>
      <c r="M7" s="36">
        <f t="shared" ca="1" si="2"/>
        <v>10</v>
      </c>
      <c r="N7" s="38"/>
    </row>
    <row r="8" spans="1:14" ht="18.75">
      <c r="A8" s="26" t="s">
        <v>75</v>
      </c>
      <c r="B8" s="25" t="s">
        <v>112</v>
      </c>
      <c r="C8" s="32">
        <v>1</v>
      </c>
      <c r="D8" s="33" t="s">
        <v>103</v>
      </c>
      <c r="E8" s="34" t="s">
        <v>104</v>
      </c>
      <c r="F8" s="35" t="s">
        <v>105</v>
      </c>
      <c r="G8" s="35" t="s">
        <v>106</v>
      </c>
      <c r="H8" s="35" t="s">
        <v>110</v>
      </c>
      <c r="I8" s="27">
        <v>44974.520243055558</v>
      </c>
      <c r="J8" s="27">
        <f t="shared" ref="J8:J10" ca="1" si="3">NOW()</f>
        <v>44994.598218171297</v>
      </c>
      <c r="K8" s="28">
        <f t="shared" ca="1" si="1"/>
        <v>20.077975115738809</v>
      </c>
      <c r="L8" s="26">
        <v>30</v>
      </c>
      <c r="M8" s="36">
        <f t="shared" ca="1" si="2"/>
        <v>10</v>
      </c>
      <c r="N8" s="38"/>
    </row>
    <row r="9" spans="1:14" ht="18.75">
      <c r="A9" s="26" t="s">
        <v>76</v>
      </c>
      <c r="B9" s="25" t="s">
        <v>112</v>
      </c>
      <c r="C9" s="32">
        <v>1</v>
      </c>
      <c r="D9" s="33" t="s">
        <v>103</v>
      </c>
      <c r="E9" s="34" t="s">
        <v>104</v>
      </c>
      <c r="F9" s="35" t="s">
        <v>105</v>
      </c>
      <c r="G9" s="35" t="s">
        <v>106</v>
      </c>
      <c r="H9" s="35" t="s">
        <v>110</v>
      </c>
      <c r="I9" s="27">
        <v>44974.436909722222</v>
      </c>
      <c r="J9" s="27">
        <f t="shared" ca="1" si="3"/>
        <v>44994.598218171297</v>
      </c>
      <c r="K9" s="28">
        <f t="shared" ca="1" si="1"/>
        <v>20.161308449074568</v>
      </c>
      <c r="L9" s="26">
        <v>30</v>
      </c>
      <c r="M9" s="36">
        <f t="shared" ca="1" si="2"/>
        <v>10</v>
      </c>
      <c r="N9" s="38"/>
    </row>
    <row r="10" spans="1:14" ht="18.75">
      <c r="A10" s="26" t="s">
        <v>77</v>
      </c>
      <c r="B10" s="25" t="s">
        <v>112</v>
      </c>
      <c r="C10" s="32">
        <v>1</v>
      </c>
      <c r="D10" s="33" t="s">
        <v>103</v>
      </c>
      <c r="E10" s="34" t="s">
        <v>104</v>
      </c>
      <c r="F10" s="35" t="s">
        <v>105</v>
      </c>
      <c r="G10" s="35" t="s">
        <v>106</v>
      </c>
      <c r="H10" s="35" t="s">
        <v>110</v>
      </c>
      <c r="I10" s="27">
        <v>44974.425104166665</v>
      </c>
      <c r="J10" s="27">
        <f t="shared" ca="1" si="3"/>
        <v>44994.598218171297</v>
      </c>
      <c r="K10" s="28">
        <f ca="1">(J10-I10)</f>
        <v>20.173114004632225</v>
      </c>
      <c r="L10" s="26">
        <v>30</v>
      </c>
      <c r="M10" s="36">
        <f t="shared" ca="1" si="2"/>
        <v>10</v>
      </c>
      <c r="N10" s="38"/>
    </row>
    <row r="11" spans="1:14" ht="18.75">
      <c r="A11" s="26" t="s">
        <v>78</v>
      </c>
      <c r="B11" s="26" t="s">
        <v>113</v>
      </c>
      <c r="C11" s="39">
        <v>1</v>
      </c>
      <c r="D11" s="25" t="s">
        <v>31</v>
      </c>
      <c r="E11" s="34" t="s">
        <v>104</v>
      </c>
      <c r="F11" s="35" t="s">
        <v>105</v>
      </c>
      <c r="G11" s="35" t="s">
        <v>106</v>
      </c>
      <c r="H11" s="35" t="s">
        <v>110</v>
      </c>
      <c r="I11" s="27">
        <v>44859.935520833336</v>
      </c>
      <c r="J11" s="27">
        <f ca="1">NOW()</f>
        <v>44994.598218171297</v>
      </c>
      <c r="K11" s="28">
        <f t="shared" ref="K11:K21" ca="1" si="4">(J11-I11)</f>
        <v>134.66269733796071</v>
      </c>
      <c r="L11" s="27"/>
      <c r="M11" s="36">
        <f t="shared" ca="1" si="2"/>
        <v>10</v>
      </c>
      <c r="N11" s="38"/>
    </row>
    <row r="12" spans="1:14" ht="18.75">
      <c r="A12" s="26" t="s">
        <v>79</v>
      </c>
      <c r="B12" s="26" t="s">
        <v>113</v>
      </c>
      <c r="C12" s="39">
        <v>1</v>
      </c>
      <c r="D12" s="25" t="s">
        <v>31</v>
      </c>
      <c r="E12" s="34" t="s">
        <v>104</v>
      </c>
      <c r="F12" s="35" t="s">
        <v>105</v>
      </c>
      <c r="G12" s="35" t="s">
        <v>106</v>
      </c>
      <c r="H12" s="35" t="s">
        <v>110</v>
      </c>
      <c r="I12" s="27">
        <v>44859.935520833336</v>
      </c>
      <c r="J12" s="27">
        <f t="shared" ref="J12:J14" ca="1" si="5">NOW()</f>
        <v>44994.598218171297</v>
      </c>
      <c r="K12" s="28">
        <f t="shared" ca="1" si="4"/>
        <v>134.66269733796071</v>
      </c>
      <c r="L12" s="27"/>
      <c r="M12" s="36">
        <f t="shared" ca="1" si="2"/>
        <v>10</v>
      </c>
      <c r="N12" s="38"/>
    </row>
    <row r="13" spans="1:14" ht="18.75">
      <c r="A13" s="26" t="s">
        <v>80</v>
      </c>
      <c r="B13" s="26" t="s">
        <v>113</v>
      </c>
      <c r="C13" s="39">
        <v>1</v>
      </c>
      <c r="D13" s="25" t="s">
        <v>31</v>
      </c>
      <c r="E13" s="34" t="s">
        <v>104</v>
      </c>
      <c r="F13" s="35" t="s">
        <v>105</v>
      </c>
      <c r="G13" s="35" t="s">
        <v>106</v>
      </c>
      <c r="H13" s="35" t="s">
        <v>110</v>
      </c>
      <c r="I13" s="27">
        <v>44859.935520833336</v>
      </c>
      <c r="J13" s="27">
        <f t="shared" ca="1" si="5"/>
        <v>44994.598218171297</v>
      </c>
      <c r="K13" s="28">
        <f t="shared" ca="1" si="4"/>
        <v>134.66269733796071</v>
      </c>
      <c r="L13" s="25"/>
      <c r="M13" s="36">
        <f t="shared" ca="1" si="2"/>
        <v>10</v>
      </c>
      <c r="N13" s="38"/>
    </row>
    <row r="14" spans="1:14" ht="18.75">
      <c r="A14" s="26" t="s">
        <v>81</v>
      </c>
      <c r="B14" s="26" t="s">
        <v>113</v>
      </c>
      <c r="C14" s="39">
        <v>1</v>
      </c>
      <c r="D14" s="25" t="s">
        <v>31</v>
      </c>
      <c r="E14" s="34" t="s">
        <v>104</v>
      </c>
      <c r="F14" s="35" t="s">
        <v>105</v>
      </c>
      <c r="G14" s="35" t="s">
        <v>106</v>
      </c>
      <c r="H14" s="35" t="s">
        <v>110</v>
      </c>
      <c r="I14" s="27">
        <v>44859.935520833336</v>
      </c>
      <c r="J14" s="27">
        <f t="shared" ca="1" si="5"/>
        <v>44994.598218171297</v>
      </c>
      <c r="K14" s="28">
        <f t="shared" ca="1" si="4"/>
        <v>134.66269733796071</v>
      </c>
      <c r="L14" s="25"/>
      <c r="M14" s="36">
        <f t="shared" ca="1" si="2"/>
        <v>10</v>
      </c>
      <c r="N14" s="38"/>
    </row>
    <row r="15" spans="1:14" ht="18.75">
      <c r="A15" s="26" t="s">
        <v>82</v>
      </c>
      <c r="B15" s="26" t="s">
        <v>113</v>
      </c>
      <c r="C15" s="39">
        <v>1</v>
      </c>
      <c r="D15" s="25" t="s">
        <v>31</v>
      </c>
      <c r="E15" s="34" t="s">
        <v>104</v>
      </c>
      <c r="F15" s="35" t="s">
        <v>105</v>
      </c>
      <c r="G15" s="35" t="s">
        <v>106</v>
      </c>
      <c r="H15" s="35" t="s">
        <v>110</v>
      </c>
      <c r="I15" s="27">
        <v>44707.935520833336</v>
      </c>
      <c r="J15" s="27">
        <f ca="1">NOW()</f>
        <v>44994.598218171297</v>
      </c>
      <c r="K15" s="28">
        <f t="shared" ca="1" si="4"/>
        <v>286.66269733796071</v>
      </c>
      <c r="L15" s="25"/>
      <c r="M15" s="36">
        <f t="shared" ca="1" si="2"/>
        <v>10</v>
      </c>
      <c r="N15" s="38"/>
    </row>
    <row r="16" spans="1:14" ht="18.75">
      <c r="A16" s="26" t="s">
        <v>68</v>
      </c>
      <c r="B16" s="26" t="s">
        <v>113</v>
      </c>
      <c r="C16" s="39">
        <v>1</v>
      </c>
      <c r="D16" s="25" t="s">
        <v>31</v>
      </c>
      <c r="E16" s="34" t="s">
        <v>104</v>
      </c>
      <c r="F16" s="35" t="s">
        <v>105</v>
      </c>
      <c r="G16" s="35" t="s">
        <v>106</v>
      </c>
      <c r="H16" s="35" t="s">
        <v>110</v>
      </c>
      <c r="I16" s="27">
        <v>44707.935520833336</v>
      </c>
      <c r="J16" s="27">
        <f t="shared" ref="J16:J18" ca="1" si="6">NOW()</f>
        <v>44994.598218171297</v>
      </c>
      <c r="K16" s="28">
        <f t="shared" ca="1" si="4"/>
        <v>286.66269733796071</v>
      </c>
      <c r="L16" s="25"/>
      <c r="M16" s="36">
        <f t="shared" ca="1" si="2"/>
        <v>10</v>
      </c>
      <c r="N16" s="38"/>
    </row>
    <row r="17" spans="1:14" ht="18.75">
      <c r="A17" s="26" t="s">
        <v>69</v>
      </c>
      <c r="B17" s="26" t="s">
        <v>113</v>
      </c>
      <c r="C17" s="39">
        <v>1</v>
      </c>
      <c r="D17" s="25" t="s">
        <v>31</v>
      </c>
      <c r="E17" s="34" t="s">
        <v>104</v>
      </c>
      <c r="F17" s="35" t="s">
        <v>105</v>
      </c>
      <c r="G17" s="35" t="s">
        <v>106</v>
      </c>
      <c r="H17" s="35" t="s">
        <v>110</v>
      </c>
      <c r="I17" s="27">
        <v>44707.935520833336</v>
      </c>
      <c r="J17" s="27">
        <f t="shared" ca="1" si="6"/>
        <v>44994.598218171297</v>
      </c>
      <c r="K17" s="28">
        <f t="shared" ca="1" si="4"/>
        <v>286.66269733796071</v>
      </c>
      <c r="L17" s="25"/>
      <c r="M17" s="36">
        <f t="shared" ca="1" si="2"/>
        <v>10</v>
      </c>
      <c r="N17" s="38"/>
    </row>
    <row r="18" spans="1:14" ht="18.75">
      <c r="A18" s="26" t="s">
        <v>85</v>
      </c>
      <c r="B18" s="26" t="s">
        <v>113</v>
      </c>
      <c r="C18" s="39">
        <v>1</v>
      </c>
      <c r="D18" s="25" t="s">
        <v>31</v>
      </c>
      <c r="E18" s="34" t="s">
        <v>104</v>
      </c>
      <c r="F18" s="35" t="s">
        <v>105</v>
      </c>
      <c r="G18" s="35" t="s">
        <v>106</v>
      </c>
      <c r="H18" s="35" t="s">
        <v>110</v>
      </c>
      <c r="I18" s="27">
        <v>44707.935520833336</v>
      </c>
      <c r="J18" s="27">
        <f t="shared" ca="1" si="6"/>
        <v>44994.598218171297</v>
      </c>
      <c r="K18" s="28">
        <f t="shared" ca="1" si="4"/>
        <v>286.66269733796071</v>
      </c>
      <c r="L18" s="25"/>
      <c r="M18" s="36">
        <f t="shared" ca="1" si="2"/>
        <v>10</v>
      </c>
      <c r="N18" s="38"/>
    </row>
    <row r="19" spans="1:14" ht="18.75">
      <c r="A19" s="26" t="s">
        <v>86</v>
      </c>
      <c r="B19" s="26" t="s">
        <v>113</v>
      </c>
      <c r="C19" s="39">
        <v>1</v>
      </c>
      <c r="D19" s="25" t="s">
        <v>31</v>
      </c>
      <c r="E19" s="34" t="s">
        <v>104</v>
      </c>
      <c r="F19" s="35" t="s">
        <v>105</v>
      </c>
      <c r="G19" s="35" t="s">
        <v>106</v>
      </c>
      <c r="H19" s="35" t="s">
        <v>110</v>
      </c>
      <c r="I19" s="27">
        <v>44707.935520833336</v>
      </c>
      <c r="J19" s="27">
        <f ca="1">NOW()</f>
        <v>44994.598218171297</v>
      </c>
      <c r="K19" s="28">
        <f t="shared" ca="1" si="4"/>
        <v>286.66269733796071</v>
      </c>
      <c r="L19" s="25"/>
      <c r="M19" s="36">
        <f t="shared" ca="1" si="2"/>
        <v>10</v>
      </c>
      <c r="N19" s="38"/>
    </row>
    <row r="20" spans="1:14" ht="18.75">
      <c r="A20" s="26" t="s">
        <v>87</v>
      </c>
      <c r="B20" s="26" t="s">
        <v>113</v>
      </c>
      <c r="C20" s="39">
        <v>1</v>
      </c>
      <c r="D20" s="25" t="s">
        <v>31</v>
      </c>
      <c r="E20" s="34" t="s">
        <v>104</v>
      </c>
      <c r="F20" s="35" t="s">
        <v>105</v>
      </c>
      <c r="G20" s="35" t="s">
        <v>106</v>
      </c>
      <c r="H20" s="35" t="s">
        <v>110</v>
      </c>
      <c r="I20" s="27">
        <v>44707.935520833336</v>
      </c>
      <c r="J20" s="27">
        <f t="shared" ref="J20:J21" ca="1" si="7">NOW()</f>
        <v>44994.598218171297</v>
      </c>
      <c r="K20" s="28">
        <f t="shared" ca="1" si="4"/>
        <v>286.66269733796071</v>
      </c>
      <c r="L20" s="25"/>
      <c r="M20" s="36">
        <f t="shared" ca="1" si="2"/>
        <v>10</v>
      </c>
      <c r="N20" s="38"/>
    </row>
    <row r="21" spans="1:14" ht="18.75">
      <c r="A21" s="26" t="s">
        <v>88</v>
      </c>
      <c r="B21" s="26" t="s">
        <v>113</v>
      </c>
      <c r="C21" s="39">
        <v>1</v>
      </c>
      <c r="D21" s="25" t="s">
        <v>31</v>
      </c>
      <c r="E21" s="34" t="s">
        <v>104</v>
      </c>
      <c r="F21" s="35" t="s">
        <v>105</v>
      </c>
      <c r="G21" s="35" t="s">
        <v>106</v>
      </c>
      <c r="H21" s="35" t="s">
        <v>110</v>
      </c>
      <c r="I21" s="27">
        <v>44707.935520833336</v>
      </c>
      <c r="J21" s="27">
        <f t="shared" ca="1" si="7"/>
        <v>44994.598218171297</v>
      </c>
      <c r="K21" s="28">
        <f t="shared" ca="1" si="4"/>
        <v>286.66269733796071</v>
      </c>
      <c r="L21" s="25"/>
      <c r="M21" s="36">
        <f t="shared" ca="1" si="2"/>
        <v>10</v>
      </c>
      <c r="N21" s="38"/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Dashboard</vt:lpstr>
      <vt:lpstr>Spare part</vt:lpstr>
      <vt:lpstr>Spare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Huang</dc:creator>
  <cp:lastModifiedBy>Adele Lu</cp:lastModifiedBy>
  <dcterms:created xsi:type="dcterms:W3CDTF">2023-02-10T07:46:19Z</dcterms:created>
  <dcterms:modified xsi:type="dcterms:W3CDTF">2023-03-09T06:21:27Z</dcterms:modified>
</cp:coreProperties>
</file>