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27298128-B41E-40C6-AD15-3A8823D267EB}" xr6:coauthVersionLast="45" xr6:coauthVersionMax="45" xr10:uidLastSave="{00000000-0000-0000-0000-000000000000}"/>
  <bookViews>
    <workbookView xWindow="690" yWindow="0" windowWidth="21750" windowHeight="15750" tabRatio="682" firstSheet="4" activeTab="10" xr2:uid="{00000000-000D-0000-FFFF-FFFF00000000}"/>
  </bookViews>
  <sheets>
    <sheet name="Contents" sheetId="1" r:id="rId1"/>
    <sheet name="Box II.1" sheetId="2" r:id="rId2"/>
    <sheet name="Table II.1" sheetId="3" r:id="rId3"/>
    <sheet name="Table II.2" sheetId="4" r:id="rId4"/>
    <sheet name="Table II.3(a)" sheetId="5" r:id="rId5"/>
    <sheet name="Table II.3(b)" sheetId="6" r:id="rId6"/>
    <sheet name="Table II.3(c)" sheetId="7" r:id="rId7"/>
    <sheet name="Table II.4" sheetId="8" r:id="rId8"/>
    <sheet name="Table II.5" sheetId="9" r:id="rId9"/>
    <sheet name="Table II.6" sheetId="10" r:id="rId10"/>
    <sheet name="Table II.7" sheetId="11" r:id="rId11"/>
  </sheets>
  <definedNames>
    <definedName name="_xlnm.Print_Area" localSheetId="1">'Box II.1'!$A$1:$E$15</definedName>
    <definedName name="_xlnm.Print_Area" localSheetId="0">Contents!$A$1:$E$21</definedName>
    <definedName name="_xlnm.Print_Area" localSheetId="2">'Table II.1'!$A$1:$H$21</definedName>
    <definedName name="_xlnm.Print_Area" localSheetId="3">'Table II.2'!$A$1:$P$19</definedName>
    <definedName name="_xlnm.Print_Area" localSheetId="4">'Table II.3(a)'!$A$1:$K$27</definedName>
    <definedName name="_xlnm.Print_Area" localSheetId="5">'Table II.3(b)'!$A$1:$K$27</definedName>
    <definedName name="_xlnm.Print_Area" localSheetId="6">'Table II.3(c)'!$A$1:$K$27</definedName>
    <definedName name="_xlnm.Print_Area" localSheetId="7">'Table II.4'!$A$1:$L$33</definedName>
    <definedName name="_xlnm.Print_Area" localSheetId="9">'Table II.6'!$A$1:$F$18</definedName>
    <definedName name="_xlnm.Print_Area" localSheetId="10">'Table II.7'!$A$1:$H$19</definedName>
  </definedNames>
  <calcPr calcId="181029"/>
</workbook>
</file>

<file path=xl/calcChain.xml><?xml version="1.0" encoding="utf-8"?>
<calcChain xmlns="http://schemas.openxmlformats.org/spreadsheetml/2006/main">
  <c r="F17" i="11" l="1"/>
  <c r="E17" i="11"/>
  <c r="B17" i="11"/>
  <c r="D16" i="11"/>
  <c r="C15" i="11"/>
  <c r="C14" i="11"/>
  <c r="C13" i="11"/>
  <c r="A13" i="11"/>
  <c r="A14" i="11" s="1"/>
  <c r="A15" i="11" s="1"/>
  <c r="C12" i="11"/>
  <c r="A12" i="11"/>
  <c r="C11" i="11"/>
  <c r="C10" i="11"/>
  <c r="C9" i="11"/>
  <c r="C8" i="11"/>
  <c r="C7" i="11"/>
  <c r="C6" i="11"/>
  <c r="C17" i="11" s="1"/>
  <c r="B17" i="10"/>
  <c r="D16" i="10"/>
  <c r="D17" i="10" s="1"/>
  <c r="C15" i="10"/>
  <c r="C14" i="10"/>
  <c r="C13" i="10"/>
  <c r="C12" i="10"/>
  <c r="A12" i="10"/>
  <c r="A13" i="10" s="1"/>
  <c r="A14" i="10" s="1"/>
  <c r="A15" i="10" s="1"/>
  <c r="C11" i="10"/>
  <c r="C10" i="10"/>
  <c r="C9" i="10"/>
  <c r="C8" i="10"/>
  <c r="C7" i="10"/>
  <c r="C6" i="10"/>
  <c r="C17" i="10" s="1"/>
  <c r="B17" i="9"/>
  <c r="D16" i="9"/>
  <c r="D15" i="9"/>
  <c r="D17" i="9" s="1"/>
  <c r="C14" i="9"/>
  <c r="C13" i="9"/>
  <c r="C12" i="9"/>
  <c r="A12" i="9"/>
  <c r="A13" i="9" s="1"/>
  <c r="A14" i="9" s="1"/>
  <c r="A15" i="9" s="1"/>
  <c r="C11" i="9"/>
  <c r="C10" i="9"/>
  <c r="C9" i="9"/>
  <c r="C8" i="9"/>
  <c r="C7" i="9"/>
  <c r="C6" i="9"/>
  <c r="C17" i="9" s="1"/>
  <c r="E31" i="8"/>
  <c r="C31" i="8"/>
  <c r="B31" i="8"/>
  <c r="C8" i="8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7" i="6"/>
  <c r="H17" i="6"/>
  <c r="K16" i="6"/>
  <c r="H16" i="6"/>
  <c r="K15" i="6"/>
  <c r="H15" i="6"/>
  <c r="K14" i="6"/>
  <c r="H14" i="6"/>
  <c r="K13" i="6"/>
  <c r="H13" i="6"/>
  <c r="K12" i="6"/>
  <c r="H12" i="6"/>
  <c r="K11" i="6"/>
  <c r="H11" i="6"/>
  <c r="K10" i="6"/>
  <c r="H10" i="6"/>
  <c r="H9" i="6"/>
  <c r="K8" i="6"/>
  <c r="H8" i="6"/>
  <c r="K7" i="6"/>
  <c r="H7" i="6"/>
  <c r="L16" i="4"/>
  <c r="M16" i="4" s="1"/>
  <c r="K16" i="4"/>
  <c r="I16" i="4"/>
  <c r="F16" i="4"/>
  <c r="G16" i="4" s="1"/>
  <c r="E16" i="4"/>
  <c r="C16" i="4"/>
  <c r="L15" i="4"/>
  <c r="M15" i="4" s="1"/>
  <c r="K15" i="4"/>
  <c r="I15" i="4"/>
  <c r="F15" i="4"/>
  <c r="G15" i="4" s="1"/>
  <c r="E15" i="4"/>
  <c r="C15" i="4"/>
  <c r="L13" i="4"/>
  <c r="M13" i="4" s="1"/>
  <c r="K13" i="4"/>
  <c r="I13" i="4"/>
  <c r="F13" i="4"/>
  <c r="G13" i="4" s="1"/>
  <c r="E13" i="4"/>
  <c r="C13" i="4"/>
  <c r="L12" i="4"/>
  <c r="M12" i="4" s="1"/>
  <c r="K12" i="4"/>
  <c r="I12" i="4"/>
  <c r="F12" i="4"/>
  <c r="G12" i="4" s="1"/>
  <c r="E12" i="4"/>
  <c r="C12" i="4"/>
  <c r="L10" i="4"/>
  <c r="M10" i="4" s="1"/>
  <c r="K10" i="4"/>
  <c r="I10" i="4"/>
  <c r="F10" i="4"/>
  <c r="G10" i="4" s="1"/>
  <c r="E10" i="4"/>
  <c r="C10" i="4"/>
  <c r="L9" i="4"/>
  <c r="M9" i="4" s="1"/>
  <c r="K9" i="4"/>
  <c r="I9" i="4"/>
  <c r="F9" i="4"/>
  <c r="G9" i="4" s="1"/>
  <c r="E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300-000001000000}">
      <text>
        <r>
          <rPr>
            <sz val="10"/>
            <rFont val="Arial"/>
          </rPr>
          <t>reference:B9,O9
mrs:
Rotate:True</t>
        </r>
      </text>
    </comment>
    <comment ref="E9" authorId="0" shapeId="0" xr:uid="{00000000-0006-0000-0300-000002000000}">
      <text>
        <r>
          <rPr>
            <sz val="10"/>
            <rFont val="Arial"/>
          </rPr>
          <t>reference:D9,O9
mrs:
Rotate:True</t>
        </r>
      </text>
    </comment>
    <comment ref="F9" authorId="0" shapeId="0" xr:uid="{00000000-0006-0000-0300-000003000000}">
      <text>
        <r>
          <rPr>
            <sz val="10"/>
            <rFont val="Arial"/>
          </rPr>
          <t>reference:B9,D9
mrs:(B9,+,10.0000)  (D9,+,-10.0000)  
Rotate:True</t>
        </r>
      </text>
    </comment>
    <comment ref="G9" authorId="0" shapeId="0" xr:uid="{00000000-0006-0000-0300-000004000000}">
      <text>
        <r>
          <rPr>
            <sz val="10"/>
            <rFont val="Arial"/>
          </rPr>
          <t>reference:F9,O9
mrs:
Rotate:True</t>
        </r>
      </text>
    </comment>
    <comment ref="I9" authorId="0" shapeId="0" xr:uid="{00000000-0006-0000-0300-000005000000}">
      <text>
        <r>
          <rPr>
            <sz val="10"/>
            <rFont val="Arial"/>
          </rPr>
          <t>reference:H9,N9
mrs:
Rotate:True</t>
        </r>
      </text>
    </comment>
    <comment ref="K9" authorId="0" shapeId="0" xr:uid="{00000000-0006-0000-0300-000006000000}">
      <text>
        <r>
          <rPr>
            <sz val="10"/>
            <rFont val="Arial"/>
          </rPr>
          <t>reference:J9,N9
mrs:
Rotate:True</t>
        </r>
      </text>
    </comment>
    <comment ref="L9" authorId="0" shapeId="0" xr:uid="{00000000-0006-0000-0300-000007000000}">
      <text>
        <r>
          <rPr>
            <sz val="10"/>
            <rFont val="Arial"/>
          </rPr>
          <t>reference:H9,J9
mrs:(H9,+,10.0000)  (J9,+,-10.0000)  
Rotate:True</t>
        </r>
      </text>
    </comment>
    <comment ref="M9" authorId="0" shapeId="0" xr:uid="{00000000-0006-0000-0300-000008000000}">
      <text>
        <r>
          <rPr>
            <sz val="10"/>
            <rFont val="Arial"/>
          </rPr>
          <t>reference:L9,N9
mrs:
Rotate:True</t>
        </r>
      </text>
    </comment>
    <comment ref="C10" authorId="0" shapeId="0" xr:uid="{00000000-0006-0000-0300-000009000000}">
      <text>
        <r>
          <rPr>
            <sz val="10"/>
            <rFont val="Arial"/>
          </rPr>
          <t>reference:B10,O10
mrs:
Rotate:True</t>
        </r>
      </text>
    </comment>
    <comment ref="E10" authorId="0" shapeId="0" xr:uid="{00000000-0006-0000-0300-00000A000000}">
      <text>
        <r>
          <rPr>
            <sz val="10"/>
            <rFont val="Arial"/>
          </rPr>
          <t>reference:D10,O10
mrs:
Rotate:True</t>
        </r>
      </text>
    </comment>
    <comment ref="F10" authorId="0" shapeId="0" xr:uid="{00000000-0006-0000-0300-00000B000000}">
      <text>
        <r>
          <rPr>
            <sz val="10"/>
            <rFont val="Arial"/>
          </rPr>
          <t>reference:B10,D10
mrs:(B10,+,10.0000)  (D10,+,-10.0000)  
Rotate:True</t>
        </r>
      </text>
    </comment>
    <comment ref="G10" authorId="0" shapeId="0" xr:uid="{00000000-0006-0000-0300-00000C000000}">
      <text>
        <r>
          <rPr>
            <sz val="10"/>
            <rFont val="Arial"/>
          </rPr>
          <t>reference:F10,O10
mrs:
Rotate:True</t>
        </r>
      </text>
    </comment>
    <comment ref="I10" authorId="0" shapeId="0" xr:uid="{00000000-0006-0000-0300-00000D000000}">
      <text>
        <r>
          <rPr>
            <sz val="10"/>
            <rFont val="Arial"/>
          </rPr>
          <t>reference:H10,N10
mrs:
Rotate:True</t>
        </r>
      </text>
    </comment>
    <comment ref="K10" authorId="0" shapeId="0" xr:uid="{00000000-0006-0000-0300-00000E000000}">
      <text>
        <r>
          <rPr>
            <sz val="10"/>
            <rFont val="Arial"/>
          </rPr>
          <t>reference:J10,N10
mrs:
Rotate:True</t>
        </r>
      </text>
    </comment>
    <comment ref="L10" authorId="0" shapeId="0" xr:uid="{00000000-0006-0000-0300-00000F000000}">
      <text>
        <r>
          <rPr>
            <sz val="10"/>
            <rFont val="Arial"/>
          </rPr>
          <t>reference:H10,J10
mrs:(H10,+,10.0000)  (J10,+,-10.0000)  
Rotate:True</t>
        </r>
      </text>
    </comment>
    <comment ref="M10" authorId="0" shapeId="0" xr:uid="{00000000-0006-0000-0300-000010000000}">
      <text>
        <r>
          <rPr>
            <sz val="10"/>
            <rFont val="Arial"/>
          </rPr>
          <t>reference:L10,N10
mrs:
Rotate:True</t>
        </r>
      </text>
    </comment>
    <comment ref="C12" authorId="0" shapeId="0" xr:uid="{00000000-0006-0000-0300-000011000000}">
      <text>
        <r>
          <rPr>
            <sz val="10"/>
            <rFont val="Arial"/>
          </rPr>
          <t>reference:B12,O12
mrs:
Rotate:True</t>
        </r>
      </text>
    </comment>
    <comment ref="E12" authorId="0" shapeId="0" xr:uid="{00000000-0006-0000-0300-000012000000}">
      <text>
        <r>
          <rPr>
            <sz val="10"/>
            <rFont val="Arial"/>
          </rPr>
          <t>reference:D12,O12
mrs:
Rotate:True</t>
        </r>
      </text>
    </comment>
    <comment ref="F12" authorId="0" shapeId="0" xr:uid="{00000000-0006-0000-0300-000013000000}">
      <text>
        <r>
          <rPr>
            <sz val="10"/>
            <rFont val="Arial"/>
          </rPr>
          <t>reference:B12,D12
mrs:(B12,+,10.0000)  (D12,+,-10.0000)  
Rotate:True</t>
        </r>
      </text>
    </comment>
    <comment ref="G12" authorId="0" shapeId="0" xr:uid="{00000000-0006-0000-0300-000014000000}">
      <text>
        <r>
          <rPr>
            <sz val="10"/>
            <rFont val="Arial"/>
          </rPr>
          <t>reference:F12,O12
mrs:
Rotate:True</t>
        </r>
      </text>
    </comment>
    <comment ref="I12" authorId="0" shapeId="0" xr:uid="{00000000-0006-0000-0300-000015000000}">
      <text>
        <r>
          <rPr>
            <sz val="10"/>
            <rFont val="Arial"/>
          </rPr>
          <t>reference:H12,N12
mrs:
Rotate:True</t>
        </r>
      </text>
    </comment>
    <comment ref="K12" authorId="0" shapeId="0" xr:uid="{00000000-0006-0000-0300-000016000000}">
      <text>
        <r>
          <rPr>
            <sz val="10"/>
            <rFont val="Arial"/>
          </rPr>
          <t>reference:J12,N12
mrs:
Rotate:True</t>
        </r>
      </text>
    </comment>
    <comment ref="L12" authorId="0" shapeId="0" xr:uid="{00000000-0006-0000-0300-000017000000}">
      <text>
        <r>
          <rPr>
            <sz val="10"/>
            <rFont val="Arial"/>
          </rPr>
          <t>reference:H12,J12
mrs:(H12,+,10.0000)  (J12,+,-10.0000)  
Rotate:True</t>
        </r>
      </text>
    </comment>
    <comment ref="M12" authorId="0" shapeId="0" xr:uid="{00000000-0006-0000-0300-000018000000}">
      <text>
        <r>
          <rPr>
            <sz val="10"/>
            <rFont val="Arial"/>
          </rPr>
          <t>reference:L12,N12
mrs:
Rotate:True</t>
        </r>
      </text>
    </comment>
    <comment ref="C13" authorId="0" shapeId="0" xr:uid="{00000000-0006-0000-0300-000019000000}">
      <text>
        <r>
          <rPr>
            <sz val="10"/>
            <rFont val="Arial"/>
          </rPr>
          <t>reference:B13,O13
mrs:
Rotate:True</t>
        </r>
      </text>
    </comment>
    <comment ref="E13" authorId="0" shapeId="0" xr:uid="{00000000-0006-0000-0300-00001A000000}">
      <text>
        <r>
          <rPr>
            <sz val="10"/>
            <rFont val="Arial"/>
          </rPr>
          <t>reference:D13,O13
mrs:
Rotate:True</t>
        </r>
      </text>
    </comment>
    <comment ref="F13" authorId="0" shapeId="0" xr:uid="{00000000-0006-0000-0300-00001B000000}">
      <text>
        <r>
          <rPr>
            <sz val="10"/>
            <rFont val="Arial"/>
          </rPr>
          <t>reference:B13,D13
mrs:(B13,+,10.0000)  (D13,+,-10.0000)  
Rotate:True</t>
        </r>
      </text>
    </comment>
    <comment ref="G13" authorId="0" shapeId="0" xr:uid="{00000000-0006-0000-0300-00001C000000}">
      <text>
        <r>
          <rPr>
            <sz val="10"/>
            <rFont val="Arial"/>
          </rPr>
          <t>reference:F13,O13
mrs:
Rotate:True</t>
        </r>
      </text>
    </comment>
    <comment ref="I13" authorId="0" shapeId="0" xr:uid="{00000000-0006-0000-0300-00001D000000}">
      <text>
        <r>
          <rPr>
            <sz val="10"/>
            <rFont val="Arial"/>
          </rPr>
          <t>reference:H13,N13
mrs:
Rotate:True</t>
        </r>
      </text>
    </comment>
    <comment ref="K13" authorId="0" shapeId="0" xr:uid="{00000000-0006-0000-0300-00001E000000}">
      <text>
        <r>
          <rPr>
            <sz val="10"/>
            <rFont val="Arial"/>
          </rPr>
          <t>reference:J13,N13
mrs:
Rotate:True</t>
        </r>
      </text>
    </comment>
    <comment ref="L13" authorId="0" shapeId="0" xr:uid="{00000000-0006-0000-0300-00001F000000}">
      <text>
        <r>
          <rPr>
            <sz val="10"/>
            <rFont val="Arial"/>
          </rPr>
          <t>reference:H13,J13
mrs:(H13,+,10.0000)  (J13,+,-10.0000)  
Rotate:True</t>
        </r>
      </text>
    </comment>
    <comment ref="M13" authorId="0" shapeId="0" xr:uid="{00000000-0006-0000-0300-000020000000}">
      <text>
        <r>
          <rPr>
            <sz val="10"/>
            <rFont val="Arial"/>
          </rPr>
          <t>reference:L13,N13
mrs:
Rotate:True</t>
        </r>
      </text>
    </comment>
    <comment ref="C15" authorId="0" shapeId="0" xr:uid="{00000000-0006-0000-0300-000021000000}">
      <text>
        <r>
          <rPr>
            <sz val="10"/>
            <rFont val="Arial"/>
          </rPr>
          <t>reference:B15,O15
mrs:
Rotate:True</t>
        </r>
      </text>
    </comment>
    <comment ref="E15" authorId="0" shapeId="0" xr:uid="{00000000-0006-0000-0300-000022000000}">
      <text>
        <r>
          <rPr>
            <sz val="10"/>
            <rFont val="Arial"/>
          </rPr>
          <t>reference:D15,O15
mrs:
Rotate:True</t>
        </r>
      </text>
    </comment>
    <comment ref="F15" authorId="0" shapeId="0" xr:uid="{00000000-0006-0000-0300-000023000000}">
      <text>
        <r>
          <rPr>
            <sz val="10"/>
            <rFont val="Arial"/>
          </rPr>
          <t>reference:B15,D15
mrs:(B15,+,10.0000)  (D15,+,-10.0000)  
Rotate:True</t>
        </r>
      </text>
    </comment>
    <comment ref="G15" authorId="0" shapeId="0" xr:uid="{00000000-0006-0000-0300-000024000000}">
      <text>
        <r>
          <rPr>
            <sz val="10"/>
            <rFont val="Arial"/>
          </rPr>
          <t>reference:F15,O15
mrs:
Rotate:True</t>
        </r>
      </text>
    </comment>
    <comment ref="I15" authorId="0" shapeId="0" xr:uid="{00000000-0006-0000-0300-000025000000}">
      <text>
        <r>
          <rPr>
            <sz val="10"/>
            <rFont val="Arial"/>
          </rPr>
          <t>reference:H15,N15
mrs:
Rotate:True</t>
        </r>
      </text>
    </comment>
    <comment ref="K15" authorId="0" shapeId="0" xr:uid="{00000000-0006-0000-0300-000026000000}">
      <text>
        <r>
          <rPr>
            <sz val="10"/>
            <rFont val="Arial"/>
          </rPr>
          <t>reference:J15,N15
mrs:
Rotate:True</t>
        </r>
      </text>
    </comment>
    <comment ref="L15" authorId="0" shapeId="0" xr:uid="{00000000-0006-0000-0300-000027000000}">
      <text>
        <r>
          <rPr>
            <sz val="10"/>
            <rFont val="Arial"/>
          </rPr>
          <t>reference:H15,J15
mrs:(H15,+,10.0000)  (J15,+,-10.0000)  
Rotate:True</t>
        </r>
      </text>
    </comment>
    <comment ref="M15" authorId="0" shapeId="0" xr:uid="{00000000-0006-0000-0300-000028000000}">
      <text>
        <r>
          <rPr>
            <sz val="10"/>
            <rFont val="Arial"/>
          </rPr>
          <t>reference:L15,N15
mrs:
Rotate:True</t>
        </r>
      </text>
    </comment>
    <comment ref="C16" authorId="0" shapeId="0" xr:uid="{00000000-0006-0000-0300-000029000000}">
      <text>
        <r>
          <rPr>
            <sz val="10"/>
            <rFont val="Arial"/>
          </rPr>
          <t>reference:B16,O16
mrs:
Rotate:True</t>
        </r>
      </text>
    </comment>
    <comment ref="E16" authorId="0" shapeId="0" xr:uid="{00000000-0006-0000-0300-00002A000000}">
      <text>
        <r>
          <rPr>
            <sz val="10"/>
            <rFont val="Arial"/>
          </rPr>
          <t>reference:D16,O16
mrs:
Rotate:True</t>
        </r>
      </text>
    </comment>
    <comment ref="F16" authorId="0" shapeId="0" xr:uid="{00000000-0006-0000-0300-00002B000000}">
      <text>
        <r>
          <rPr>
            <sz val="10"/>
            <rFont val="Arial"/>
          </rPr>
          <t>reference:B16,D16
mrs:(B16,+,10.0000)  (D16,+,-10.0000)  
Rotate:True</t>
        </r>
      </text>
    </comment>
    <comment ref="G16" authorId="0" shapeId="0" xr:uid="{00000000-0006-0000-0300-00002C000000}">
      <text>
        <r>
          <rPr>
            <sz val="10"/>
            <rFont val="Arial"/>
          </rPr>
          <t>reference:F16,O16
mrs:
Rotate:True</t>
        </r>
      </text>
    </comment>
    <comment ref="I16" authorId="0" shapeId="0" xr:uid="{00000000-0006-0000-0300-00002D000000}">
      <text>
        <r>
          <rPr>
            <sz val="10"/>
            <rFont val="Arial"/>
          </rPr>
          <t>reference:H16,N16
mrs:
Rotate:True</t>
        </r>
      </text>
    </comment>
    <comment ref="K16" authorId="0" shapeId="0" xr:uid="{00000000-0006-0000-0300-00002E000000}">
      <text>
        <r>
          <rPr>
            <sz val="10"/>
            <rFont val="Arial"/>
          </rPr>
          <t>reference:J16,N16
mrs:
Rotate:True</t>
        </r>
      </text>
    </comment>
    <comment ref="L16" authorId="0" shapeId="0" xr:uid="{00000000-0006-0000-0300-00002F000000}">
      <text>
        <r>
          <rPr>
            <sz val="10"/>
            <rFont val="Arial"/>
          </rPr>
          <t>reference:H16,J16
mrs:(H16,+,10.0000)  (J16,+,-10.0000)  
Rotate:True</t>
        </r>
      </text>
    </comment>
    <comment ref="M16" authorId="0" shapeId="0" xr:uid="{00000000-0006-0000-0300-000030000000}">
      <text>
        <r>
          <rPr>
            <sz val="10"/>
            <rFont val="Arial"/>
          </rPr>
          <t>reference:L16,N16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7" authorId="0" shapeId="0" xr:uid="{00000000-0006-0000-0500-000001000000}">
      <text>
        <r>
          <rPr>
            <sz val="10"/>
            <rFont val="Arial"/>
          </rPr>
          <t>reference:G7
mrs:(G7,+,0.0000)  
Rotate:True</t>
        </r>
      </text>
    </comment>
    <comment ref="K7" authorId="0" shapeId="0" xr:uid="{00000000-0006-0000-0500-000002000000}">
      <text>
        <r>
          <rPr>
            <sz val="10"/>
            <rFont val="Arial"/>
          </rPr>
          <t>reference:J7
mrs:(J7,+,0.0000)  
Rotate:True</t>
        </r>
      </text>
    </comment>
    <comment ref="H8" authorId="0" shapeId="0" xr:uid="{00000000-0006-0000-0500-000003000000}">
      <text>
        <r>
          <rPr>
            <sz val="10"/>
            <rFont val="Arial"/>
          </rPr>
          <t>reference:G8
mrs:(G8,+,0.0000)  
Rotate:True</t>
        </r>
      </text>
    </comment>
    <comment ref="K8" authorId="0" shapeId="0" xr:uid="{00000000-0006-0000-0500-000004000000}">
      <text>
        <r>
          <rPr>
            <sz val="10"/>
            <rFont val="Arial"/>
          </rPr>
          <t>reference:J8
mrs:(J8,+,0.0000)  
Rotate:True</t>
        </r>
      </text>
    </comment>
    <comment ref="H9" authorId="0" shapeId="0" xr:uid="{00000000-0006-0000-0500-000005000000}">
      <text>
        <r>
          <rPr>
            <sz val="10"/>
            <rFont val="Arial"/>
          </rPr>
          <t>reference:G9
mrs:(G9,+,0.0000)  
Rotate:True</t>
        </r>
      </text>
    </comment>
    <comment ref="H10" authorId="0" shapeId="0" xr:uid="{00000000-0006-0000-0500-000006000000}">
      <text>
        <r>
          <rPr>
            <sz val="10"/>
            <rFont val="Arial"/>
          </rPr>
          <t>reference:G10
mrs:(G10,+,0.0000)  
Rotate:True</t>
        </r>
      </text>
    </comment>
    <comment ref="K10" authorId="0" shapeId="0" xr:uid="{00000000-0006-0000-0500-000007000000}">
      <text>
        <r>
          <rPr>
            <sz val="10"/>
            <rFont val="Arial"/>
          </rPr>
          <t>reference:J10
mrs:(J10,+,0.0000)  
Rotate:True</t>
        </r>
      </text>
    </comment>
    <comment ref="H11" authorId="0" shapeId="0" xr:uid="{00000000-0006-0000-0500-000008000000}">
      <text>
        <r>
          <rPr>
            <sz val="10"/>
            <rFont val="Arial"/>
          </rPr>
          <t>reference:G11
mrs:(G11,+,0.0000)  
Rotate:True</t>
        </r>
      </text>
    </comment>
    <comment ref="K11" authorId="0" shapeId="0" xr:uid="{00000000-0006-0000-0500-000009000000}">
      <text>
        <r>
          <rPr>
            <sz val="10"/>
            <rFont val="Arial"/>
          </rPr>
          <t>reference:J11
mrs:(J11,+,0.0000)  
Rotate:True</t>
        </r>
      </text>
    </comment>
    <comment ref="H12" authorId="0" shapeId="0" xr:uid="{00000000-0006-0000-0500-00000A000000}">
      <text>
        <r>
          <rPr>
            <sz val="10"/>
            <rFont val="Arial"/>
          </rPr>
          <t>reference:G12
mrs:(G12,+,0.0000)  
Rotate:True</t>
        </r>
      </text>
    </comment>
    <comment ref="K12" authorId="0" shapeId="0" xr:uid="{00000000-0006-0000-0500-00000B000000}">
      <text>
        <r>
          <rPr>
            <sz val="10"/>
            <rFont val="Arial"/>
          </rPr>
          <t>reference:J12
mrs:(J12,+,0.0000)  
Rotate:True</t>
        </r>
      </text>
    </comment>
    <comment ref="H13" authorId="0" shapeId="0" xr:uid="{00000000-0006-0000-0500-00000C000000}">
      <text>
        <r>
          <rPr>
            <sz val="10"/>
            <rFont val="Arial"/>
          </rPr>
          <t>reference:G13
mrs:(G13,+,0.0000)  
Rotate:True</t>
        </r>
      </text>
    </comment>
    <comment ref="K13" authorId="0" shapeId="0" xr:uid="{00000000-0006-0000-0500-00000D000000}">
      <text>
        <r>
          <rPr>
            <sz val="10"/>
            <rFont val="Arial"/>
          </rPr>
          <t>reference:J13
mrs:(J13,+,0.0000)  
Rotate:True</t>
        </r>
      </text>
    </comment>
    <comment ref="H14" authorId="0" shapeId="0" xr:uid="{00000000-0006-0000-0500-00000E000000}">
      <text>
        <r>
          <rPr>
            <sz val="10"/>
            <rFont val="Arial"/>
          </rPr>
          <t>reference:G14
mrs:(G14,+,0.0000)  
Rotate:True</t>
        </r>
      </text>
    </comment>
    <comment ref="K14" authorId="0" shapeId="0" xr:uid="{00000000-0006-0000-0500-00000F000000}">
      <text>
        <r>
          <rPr>
            <sz val="10"/>
            <rFont val="Arial"/>
          </rPr>
          <t>reference:J14
mrs:(J14,+,0.0000)  
Rotate:True</t>
        </r>
      </text>
    </comment>
    <comment ref="H15" authorId="0" shapeId="0" xr:uid="{00000000-0006-0000-0500-000010000000}">
      <text>
        <r>
          <rPr>
            <sz val="10"/>
            <rFont val="Arial"/>
          </rPr>
          <t>reference:G15
mrs:(G15,+,0.0000)  
Rotate:True</t>
        </r>
      </text>
    </comment>
    <comment ref="K15" authorId="0" shapeId="0" xr:uid="{00000000-0006-0000-0500-000011000000}">
      <text>
        <r>
          <rPr>
            <sz val="10"/>
            <rFont val="Arial"/>
          </rPr>
          <t>reference:J15
mrs:(J15,+,0.0000)  
Rotate:True</t>
        </r>
      </text>
    </comment>
    <comment ref="H16" authorId="0" shapeId="0" xr:uid="{00000000-0006-0000-0500-000012000000}">
      <text>
        <r>
          <rPr>
            <sz val="10"/>
            <rFont val="Arial"/>
          </rPr>
          <t>reference:G16
mrs:(G16,+,0.0000)  
Rotate:True</t>
        </r>
      </text>
    </comment>
    <comment ref="K16" authorId="0" shapeId="0" xr:uid="{00000000-0006-0000-0500-000013000000}">
      <text>
        <r>
          <rPr>
            <sz val="10"/>
            <rFont val="Arial"/>
          </rPr>
          <t>reference:J16
mrs:(J16,+,0.0000)  
Rotate:True</t>
        </r>
      </text>
    </comment>
    <comment ref="H17" authorId="0" shapeId="0" xr:uid="{00000000-0006-0000-0500-000014000000}">
      <text>
        <r>
          <rPr>
            <sz val="10"/>
            <rFont val="Arial"/>
          </rPr>
          <t>reference:G17
mrs:(G17,+,0.0000)  
Rotate:True</t>
        </r>
      </text>
    </comment>
    <comment ref="K17" authorId="0" shapeId="0" xr:uid="{00000000-0006-0000-0500-000015000000}">
      <text>
        <r>
          <rPr>
            <sz val="10"/>
            <rFont val="Arial"/>
          </rPr>
          <t>reference:J17
mrs:(J17,+,0.0000)  
Rotate:True</t>
        </r>
      </text>
    </comment>
    <comment ref="H19" authorId="0" shapeId="0" xr:uid="{00000000-0006-0000-0500-000016000000}">
      <text>
        <r>
          <rPr>
            <sz val="10"/>
            <rFont val="Arial"/>
          </rPr>
          <t>reference:G19
mrs:(G19,+,0.0000)  
Rotate:True</t>
        </r>
      </text>
    </comment>
    <comment ref="K19" authorId="0" shapeId="0" xr:uid="{00000000-0006-0000-0500-000017000000}">
      <text>
        <r>
          <rPr>
            <sz val="10"/>
            <rFont val="Arial"/>
          </rPr>
          <t>reference:J19
mrs:(J19,+,0.0000)  
Rotate:True</t>
        </r>
      </text>
    </comment>
    <comment ref="H20" authorId="0" shapeId="0" xr:uid="{00000000-0006-0000-0500-000018000000}">
      <text>
        <r>
          <rPr>
            <sz val="10"/>
            <rFont val="Arial"/>
          </rPr>
          <t>reference:G20
mrs:(G20,+,0.0000)  
Rotate:True</t>
        </r>
      </text>
    </comment>
    <comment ref="K20" authorId="0" shapeId="0" xr:uid="{00000000-0006-0000-0500-000019000000}">
      <text>
        <r>
          <rPr>
            <sz val="10"/>
            <rFont val="Arial"/>
          </rPr>
          <t>reference:J20
mrs:(J20,+,0.0000)  
Rotate:True</t>
        </r>
      </text>
    </comment>
    <comment ref="H21" authorId="0" shapeId="0" xr:uid="{00000000-0006-0000-0500-00001A000000}">
      <text>
        <r>
          <rPr>
            <sz val="10"/>
            <rFont val="Arial"/>
          </rPr>
          <t>reference:G21
mrs:(G21,+,0.0000)  
Rotate:True</t>
        </r>
      </text>
    </comment>
    <comment ref="K21" authorId="0" shapeId="0" xr:uid="{00000000-0006-0000-0500-00001B000000}">
      <text>
        <r>
          <rPr>
            <sz val="10"/>
            <rFont val="Arial"/>
          </rPr>
          <t>reference:J21
mrs:(J21,+,0.0000)  
Rotate:True</t>
        </r>
      </text>
    </comment>
    <comment ref="H22" authorId="0" shapeId="0" xr:uid="{00000000-0006-0000-0500-00001C000000}">
      <text>
        <r>
          <rPr>
            <sz val="10"/>
            <rFont val="Arial"/>
          </rPr>
          <t>reference:G22
mrs:(G22,+,0.0000)  
Rotate:True</t>
        </r>
      </text>
    </comment>
    <comment ref="K22" authorId="0" shapeId="0" xr:uid="{00000000-0006-0000-0500-00001D000000}">
      <text>
        <r>
          <rPr>
            <sz val="10"/>
            <rFont val="Arial"/>
          </rPr>
          <t>reference:J22
mrs:(J22,+,0.0000)  
Rotate:True</t>
        </r>
      </text>
    </comment>
    <comment ref="H23" authorId="0" shapeId="0" xr:uid="{00000000-0006-0000-0500-00001E000000}">
      <text>
        <r>
          <rPr>
            <sz val="10"/>
            <rFont val="Arial"/>
          </rPr>
          <t>reference:G23
mrs:(G23,+,0.0000)  
Rotate:True</t>
        </r>
      </text>
    </comment>
    <comment ref="K23" authorId="0" shapeId="0" xr:uid="{00000000-0006-0000-0500-00001F000000}">
      <text>
        <r>
          <rPr>
            <sz val="10"/>
            <rFont val="Arial"/>
          </rPr>
          <t>reference:J23
mrs:(J23,+,0.0000)  
Rotate:True</t>
        </r>
      </text>
    </comment>
    <comment ref="H24" authorId="0" shapeId="0" xr:uid="{00000000-0006-0000-0500-000020000000}">
      <text>
        <r>
          <rPr>
            <sz val="10"/>
            <rFont val="Arial"/>
          </rPr>
          <t>reference:G24
mrs:(G24,+,0.0000)  
Rotate:True</t>
        </r>
      </text>
    </comment>
    <comment ref="K24" authorId="0" shapeId="0" xr:uid="{00000000-0006-0000-0500-000021000000}">
      <text>
        <r>
          <rPr>
            <sz val="10"/>
            <rFont val="Arial"/>
          </rPr>
          <t>reference:J24
mrs:(J24,+,0.0000)  
Rotate:True</t>
        </r>
      </text>
    </comment>
    <comment ref="H25" authorId="0" shapeId="0" xr:uid="{00000000-0006-0000-0500-000022000000}">
      <text>
        <r>
          <rPr>
            <sz val="10"/>
            <rFont val="Arial"/>
          </rPr>
          <t>reference:G25
mrs:(G25,+,0.0000)  
Rotate:True</t>
        </r>
      </text>
    </comment>
    <comment ref="K25" authorId="0" shapeId="0" xr:uid="{00000000-0006-0000-0500-000023000000}">
      <text>
        <r>
          <rPr>
            <sz val="10"/>
            <rFont val="Arial"/>
          </rPr>
          <t>reference:J25
mrs:(J25,+,0.0000)  
Rotate:True</t>
        </r>
      </text>
    </comment>
    <comment ref="H26" authorId="0" shapeId="0" xr:uid="{00000000-0006-0000-0500-000024000000}">
      <text>
        <r>
          <rPr>
            <sz val="10"/>
            <rFont val="Arial"/>
          </rPr>
          <t>reference:G26
mrs:(G26,+,0.0000)  
Rotate:True</t>
        </r>
      </text>
    </comment>
    <comment ref="K26" authorId="0" shapeId="0" xr:uid="{00000000-0006-0000-0500-000025000000}">
      <text>
        <r>
          <rPr>
            <sz val="10"/>
            <rFont val="Arial"/>
          </rPr>
          <t>reference:J26
mrs:(J26,+,0.0000)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8" authorId="0" shapeId="0" xr:uid="{00000000-0006-0000-0700-000001000000}">
      <text>
        <r>
          <rPr>
            <sz val="10"/>
            <rFont val="Arial"/>
          </rPr>
          <t>reference:C9,C10,C11
mrs:(C9,+,-10.0000)  (C10,+,-10.0000)  (C11,+,-10.0000)  
Rotate:True</t>
        </r>
      </text>
    </comment>
    <comment ref="B31" authorId="0" shapeId="0" xr:uid="{00000000-0006-0000-0700-000002000000}">
      <text>
        <r>
          <rPr>
            <sz val="10"/>
            <rFont val="Arial"/>
          </rPr>
          <t>reference:B30
mrs:(B30,+,-10.0000)  
Rotate:True</t>
        </r>
      </text>
    </comment>
    <comment ref="C31" authorId="0" shapeId="0" xr:uid="{00000000-0006-0000-0700-000003000000}">
      <text>
        <r>
          <rPr>
            <sz val="10"/>
            <rFont val="Arial"/>
          </rPr>
          <t>reference:C30
mrs:(C30,+,-10.0000)  
Rotate:True</t>
        </r>
      </text>
    </comment>
    <comment ref="E31" authorId="0" shapeId="0" xr:uid="{00000000-0006-0000-0700-000004000000}">
      <text>
        <r>
          <rPr>
            <sz val="10"/>
            <rFont val="Arial"/>
          </rPr>
          <t>reference:E30
mrs:(E30,+,-10.0000)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6" authorId="0" shapeId="0" xr:uid="{00000000-0006-0000-0800-000001000000}">
      <text>
        <r>
          <rPr>
            <sz val="10"/>
            <rFont val="Arial"/>
          </rPr>
          <t>reference:B6,D6
mrs:
Rotate:True</t>
        </r>
      </text>
    </comment>
    <comment ref="C7" authorId="0" shapeId="0" xr:uid="{00000000-0006-0000-0800-000002000000}">
      <text>
        <r>
          <rPr>
            <sz val="10"/>
            <rFont val="Arial"/>
          </rPr>
          <t>reference:B7,D7
mrs:
Rotate:True</t>
        </r>
      </text>
    </comment>
    <comment ref="C8" authorId="0" shapeId="0" xr:uid="{00000000-0006-0000-0800-000003000000}">
      <text>
        <r>
          <rPr>
            <sz val="10"/>
            <rFont val="Arial"/>
          </rPr>
          <t>reference:B8,D8
mrs:
Rotate:True</t>
        </r>
      </text>
    </comment>
    <comment ref="C9" authorId="0" shapeId="0" xr:uid="{00000000-0006-0000-0800-000004000000}">
      <text>
        <r>
          <rPr>
            <sz val="10"/>
            <rFont val="Arial"/>
          </rPr>
          <t>reference:B9,D9
mrs:
Rotate:True</t>
        </r>
      </text>
    </comment>
    <comment ref="C10" authorId="0" shapeId="0" xr:uid="{00000000-0006-0000-0800-000005000000}">
      <text>
        <r>
          <rPr>
            <sz val="10"/>
            <rFont val="Arial"/>
          </rPr>
          <t>reference:B10,D10
mrs:
Rotate:True</t>
        </r>
      </text>
    </comment>
    <comment ref="C11" authorId="0" shapeId="0" xr:uid="{00000000-0006-0000-0800-000006000000}">
      <text>
        <r>
          <rPr>
            <sz val="10"/>
            <rFont val="Arial"/>
          </rPr>
          <t>reference:B11,D11
mrs:
Rotate:True</t>
        </r>
      </text>
    </comment>
    <comment ref="A12" authorId="0" shapeId="0" xr:uid="{00000000-0006-0000-0800-000007000000}">
      <text>
        <r>
          <rPr>
            <sz val="10"/>
            <rFont val="Arial"/>
          </rPr>
          <t>reference:A11
mrs:(A11,+,10.0000)  
Rotate:True</t>
        </r>
      </text>
    </comment>
    <comment ref="C12" authorId="0" shapeId="0" xr:uid="{00000000-0006-0000-0800-000008000000}">
      <text>
        <r>
          <rPr>
            <sz val="10"/>
            <rFont val="Arial"/>
          </rPr>
          <t>reference:B12,D12
mrs:
Rotate:True</t>
        </r>
      </text>
    </comment>
    <comment ref="A13" authorId="0" shapeId="0" xr:uid="{00000000-0006-0000-0800-000009000000}">
      <text>
        <r>
          <rPr>
            <sz val="10"/>
            <rFont val="Arial"/>
          </rPr>
          <t>reference:A12
mrs:(A12,+,10.0000)  
Rotate:True</t>
        </r>
      </text>
    </comment>
    <comment ref="C13" authorId="0" shapeId="0" xr:uid="{00000000-0006-0000-0800-00000A000000}">
      <text>
        <r>
          <rPr>
            <sz val="10"/>
            <rFont val="Arial"/>
          </rPr>
          <t>reference:B13,D13
mrs:
Rotate:True</t>
        </r>
      </text>
    </comment>
    <comment ref="A14" authorId="0" shapeId="0" xr:uid="{00000000-0006-0000-0800-00000B000000}">
      <text>
        <r>
          <rPr>
            <sz val="10"/>
            <rFont val="Arial"/>
          </rPr>
          <t>reference:A13
mrs:(A13,+,10.0000)  
Rotate:True</t>
        </r>
      </text>
    </comment>
    <comment ref="C14" authorId="0" shapeId="0" xr:uid="{00000000-0006-0000-0800-00000C000000}">
      <text>
        <r>
          <rPr>
            <sz val="10"/>
            <rFont val="Arial"/>
          </rPr>
          <t>reference:B14,D14
mrs:
Rotate:True</t>
        </r>
      </text>
    </comment>
    <comment ref="A15" authorId="0" shapeId="0" xr:uid="{00000000-0006-0000-0800-00000D000000}">
      <text>
        <r>
          <rPr>
            <sz val="10"/>
            <rFont val="Arial"/>
          </rPr>
          <t>reference:A14
mrs:(A14,+,10.0000)  
Rotate:True</t>
        </r>
      </text>
    </comment>
    <comment ref="D15" authorId="0" shapeId="0" xr:uid="{00000000-0006-0000-0800-00000E000000}">
      <text>
        <r>
          <rPr>
            <sz val="10"/>
            <rFont val="Arial"/>
          </rPr>
          <t>reference:C15,B15
mrs:(C15,+,0.0000)  (B15,+,0.0000)  
Rotate:True</t>
        </r>
      </text>
    </comment>
    <comment ref="D16" authorId="0" shapeId="0" xr:uid="{00000000-0006-0000-0800-00000F000000}">
      <text>
        <r>
          <rPr>
            <sz val="10"/>
            <rFont val="Arial"/>
          </rPr>
          <t>reference:C16,B16
mrs:(C16,+,0.0000)  (B16,+,0.0000)  
Rotate:True</t>
        </r>
      </text>
    </comment>
    <comment ref="B17" authorId="0" shapeId="0" xr:uid="{00000000-0006-0000-0800-000010000000}">
      <text>
        <r>
          <rPr>
            <sz val="10"/>
            <rFont val="Arial"/>
          </rPr>
          <t>reference:B6,B7,B8,B9,B10,B11,B12,B13,B14,B15,B16
mrs:(B6,+,0.9091)  (B7,+,0.9091)  (B8,+,0.9091)  (B9,+,0.9091)  (B10,+,0.9091)  (B11,+,0.9091)  (B12,+,0.9091)  (B13,+,0.9091)  (B14,+,0.9091)  (B15,+,0.9091)  (B16,+,0.9091)  
Rotate:True</t>
        </r>
      </text>
    </comment>
    <comment ref="C17" authorId="0" shapeId="0" xr:uid="{00000000-0006-0000-0800-000011000000}">
      <text>
        <r>
          <rPr>
            <sz val="10"/>
            <rFont val="Arial"/>
          </rPr>
          <t>reference:C6,C7,C8,C9,C10,C11,C12,C13,C14,C15,C16
mrs:(C6,+,0.9091)  (C7,+,0.9091)  (C8,+,0.9091)  (C9,+,0.9091)  (C10,+,0.9091)  (C11,+,0.9091)  (C12,+,0.9091)  (C13,+,0.9091)  (C14,+,0.9091)  (C15,+,0.9091)  (C16,+,0.9091)  
Rotate:True</t>
        </r>
      </text>
    </comment>
    <comment ref="D17" authorId="0" shapeId="0" xr:uid="{00000000-0006-0000-0800-000012000000}">
      <text>
        <r>
          <rPr>
            <sz val="10"/>
            <rFont val="Arial"/>
          </rPr>
          <t>reference:D6,D7,D8,D9,D10,D11,D12,D13,D14,D15,D16
mrs:(D6,+,0.9091)  (D7,+,0.9091)  (D8,+,0.9091)  (D9,+,0.9091)  (D10,+,0.9091)  (D11,+,0.9091)  (D12,+,0.9091)  (D13,+,0.9091)  (D14,+,0.9091)  (D15,+,0.9091)  (D16,+,0.9091)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6" authorId="0" shapeId="0" xr:uid="{00000000-0006-0000-0900-000001000000}">
      <text>
        <r>
          <rPr>
            <sz val="10"/>
            <rFont val="Arial"/>
          </rPr>
          <t>reference:B6,D6
mrs:
Rotate:True</t>
        </r>
      </text>
    </comment>
    <comment ref="C7" authorId="0" shapeId="0" xr:uid="{00000000-0006-0000-0900-000002000000}">
      <text>
        <r>
          <rPr>
            <sz val="10"/>
            <rFont val="Arial"/>
          </rPr>
          <t>reference:B7,D7
mrs:
Rotate:True</t>
        </r>
      </text>
    </comment>
    <comment ref="C8" authorId="0" shapeId="0" xr:uid="{00000000-0006-0000-0900-000003000000}">
      <text>
        <r>
          <rPr>
            <sz val="10"/>
            <rFont val="Arial"/>
          </rPr>
          <t>reference:B8,D8
mrs:
Rotate:True</t>
        </r>
      </text>
    </comment>
    <comment ref="C9" authorId="0" shapeId="0" xr:uid="{00000000-0006-0000-0900-000004000000}">
      <text>
        <r>
          <rPr>
            <sz val="10"/>
            <rFont val="Arial"/>
          </rPr>
          <t>reference:B9,D9
mrs:
Rotate:True</t>
        </r>
      </text>
    </comment>
    <comment ref="C10" authorId="0" shapeId="0" xr:uid="{00000000-0006-0000-0900-000005000000}">
      <text>
        <r>
          <rPr>
            <sz val="10"/>
            <rFont val="Arial"/>
          </rPr>
          <t>reference:B10,D10
mrs:
Rotate:True</t>
        </r>
      </text>
    </comment>
    <comment ref="C11" authorId="0" shapeId="0" xr:uid="{00000000-0006-0000-0900-000006000000}">
      <text>
        <r>
          <rPr>
            <sz val="10"/>
            <rFont val="Arial"/>
          </rPr>
          <t>reference:B11,D11
mrs:
Rotate:True</t>
        </r>
      </text>
    </comment>
    <comment ref="A12" authorId="0" shapeId="0" xr:uid="{00000000-0006-0000-0900-000007000000}">
      <text>
        <r>
          <rPr>
            <sz val="10"/>
            <rFont val="Arial"/>
          </rPr>
          <t>reference:A11
mrs:(A11,+,10.0000)  
Rotate:True</t>
        </r>
      </text>
    </comment>
    <comment ref="C12" authorId="0" shapeId="0" xr:uid="{00000000-0006-0000-0900-000008000000}">
      <text>
        <r>
          <rPr>
            <sz val="10"/>
            <rFont val="Arial"/>
          </rPr>
          <t>reference:B12,D12
mrs:
Rotate:True</t>
        </r>
      </text>
    </comment>
    <comment ref="A13" authorId="0" shapeId="0" xr:uid="{00000000-0006-0000-0900-000009000000}">
      <text>
        <r>
          <rPr>
            <sz val="10"/>
            <rFont val="Arial"/>
          </rPr>
          <t>reference:A12
mrs:(A12,+,10.0000)  
Rotate:True</t>
        </r>
      </text>
    </comment>
    <comment ref="C13" authorId="0" shapeId="0" xr:uid="{00000000-0006-0000-0900-00000A000000}">
      <text>
        <r>
          <rPr>
            <sz val="10"/>
            <rFont val="Arial"/>
          </rPr>
          <t>reference:B13,D13
mrs:
Rotate:True</t>
        </r>
      </text>
    </comment>
    <comment ref="A14" authorId="0" shapeId="0" xr:uid="{00000000-0006-0000-0900-00000B000000}">
      <text>
        <r>
          <rPr>
            <sz val="10"/>
            <rFont val="Arial"/>
          </rPr>
          <t>reference:A13
mrs:(A13,+,10.0000)  
Rotate:True</t>
        </r>
      </text>
    </comment>
    <comment ref="C14" authorId="0" shapeId="0" xr:uid="{00000000-0006-0000-0900-00000C000000}">
      <text>
        <r>
          <rPr>
            <sz val="10"/>
            <rFont val="Arial"/>
          </rPr>
          <t>reference:B14,D14
mrs:
Rotate:True</t>
        </r>
      </text>
    </comment>
    <comment ref="A15" authorId="0" shapeId="0" xr:uid="{00000000-0006-0000-0900-00000D000000}">
      <text>
        <r>
          <rPr>
            <sz val="10"/>
            <rFont val="Arial"/>
          </rPr>
          <t>reference:A14
mrs:(A14,+,10.0000)  
Rotate:True</t>
        </r>
      </text>
    </comment>
    <comment ref="C15" authorId="0" shapeId="0" xr:uid="{00000000-0006-0000-0900-00000E000000}">
      <text>
        <r>
          <rPr>
            <sz val="10"/>
            <rFont val="Arial"/>
          </rPr>
          <t>reference:B15,D15
mrs:
Rotate:True</t>
        </r>
      </text>
    </comment>
    <comment ref="D16" authorId="0" shapeId="0" xr:uid="{00000000-0006-0000-0900-00000F000000}">
      <text>
        <r>
          <rPr>
            <sz val="10"/>
            <rFont val="Arial"/>
          </rPr>
          <t>reference:C16,B16
mrs:(C16,+,0.0000)  (B16,+,0.0000)  
Rotate:True</t>
        </r>
      </text>
    </comment>
    <comment ref="B17" authorId="0" shapeId="0" xr:uid="{00000000-0006-0000-0900-000010000000}">
      <text>
        <r>
          <rPr>
            <sz val="10"/>
            <rFont val="Arial"/>
          </rPr>
          <t>reference:B6,B7,B8,B9,B10,B11,B12,B13,B14,B15,B16
mrs:(B6,+,0.9091)  (B7,+,0.9091)  (B8,+,0.9091)  (B9,+,0.9091)  (B10,+,0.9091)  (B11,+,0.9091)  (B12,+,0.9091)  (B13,+,0.9091)  (B14,+,0.9091)  (B15,+,0.9091)  (B16,+,0.9091)  
Rotate:True</t>
        </r>
      </text>
    </comment>
    <comment ref="C17" authorId="0" shapeId="0" xr:uid="{00000000-0006-0000-0900-000011000000}">
      <text>
        <r>
          <rPr>
            <sz val="10"/>
            <rFont val="Arial"/>
          </rPr>
          <t>reference:C6,C7,C8,C9,C10,C11,C12,C13,C14,C15,C16
mrs:(C6,+,0.9091)  (C7,+,0.9091)  (C8,+,0.9091)  (C9,+,0.9091)  (C10,+,0.9091)  (C11,+,0.9091)  (C12,+,0.9091)  (C13,+,0.9091)  (C14,+,0.9091)  (C15,+,0.9091)  (C16,+,0.9091)  
Rotate:True</t>
        </r>
      </text>
    </comment>
    <comment ref="D17" authorId="0" shapeId="0" xr:uid="{00000000-0006-0000-0900-000012000000}">
      <text>
        <r>
          <rPr>
            <sz val="10"/>
            <rFont val="Arial"/>
          </rPr>
          <t>reference:D6,D7,D8,D9,D10,D11,D12,D13,D14,D15,D16
mrs:(D6,+,0.9091)  (D7,+,0.9091)  (D8,+,0.9091)  (D9,+,0.9091)  (D10,+,0.9091)  (D11,+,0.9091)  (D12,+,0.9091)  (D13,+,0.9091)  (D14,+,0.9091)  (D15,+,0.9091)  (D16,+,0.9091)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6" authorId="0" shapeId="0" xr:uid="{00000000-0006-0000-0A00-000001000000}">
      <text>
        <r>
          <rPr>
            <sz val="10"/>
            <rFont val="Arial"/>
          </rPr>
          <t>reference:B6,D6
mrs:
Rotate:True</t>
        </r>
      </text>
    </comment>
    <comment ref="C7" authorId="0" shapeId="0" xr:uid="{00000000-0006-0000-0A00-000002000000}">
      <text>
        <r>
          <rPr>
            <sz val="10"/>
            <rFont val="Arial"/>
          </rPr>
          <t>reference:B7,D7
mrs:
Rotate:True</t>
        </r>
      </text>
    </comment>
    <comment ref="C8" authorId="0" shapeId="0" xr:uid="{00000000-0006-0000-0A00-000003000000}">
      <text>
        <r>
          <rPr>
            <sz val="10"/>
            <rFont val="Arial"/>
          </rPr>
          <t>reference:B8,D8
mrs:
Rotate:True</t>
        </r>
      </text>
    </comment>
    <comment ref="C9" authorId="0" shapeId="0" xr:uid="{00000000-0006-0000-0A00-000004000000}">
      <text>
        <r>
          <rPr>
            <sz val="10"/>
            <rFont val="Arial"/>
          </rPr>
          <t>reference:B9,D9
mrs:
Rotate:True</t>
        </r>
      </text>
    </comment>
    <comment ref="C10" authorId="0" shapeId="0" xr:uid="{00000000-0006-0000-0A00-000005000000}">
      <text>
        <r>
          <rPr>
            <sz val="10"/>
            <rFont val="Arial"/>
          </rPr>
          <t>reference:B10,D10
mrs:
Rotate:True</t>
        </r>
      </text>
    </comment>
    <comment ref="C11" authorId="0" shapeId="0" xr:uid="{00000000-0006-0000-0A00-000006000000}">
      <text>
        <r>
          <rPr>
            <sz val="10"/>
            <rFont val="Arial"/>
          </rPr>
          <t>reference:B11,D11
mrs:
Rotate:True</t>
        </r>
      </text>
    </comment>
    <comment ref="A12" authorId="0" shapeId="0" xr:uid="{00000000-0006-0000-0A00-000007000000}">
      <text>
        <r>
          <rPr>
            <sz val="10"/>
            <rFont val="Arial"/>
          </rPr>
          <t>reference:A11
mrs:(A11,+,10.0000)  
Rotate:True</t>
        </r>
      </text>
    </comment>
    <comment ref="C12" authorId="0" shapeId="0" xr:uid="{00000000-0006-0000-0A00-000008000000}">
      <text>
        <r>
          <rPr>
            <sz val="10"/>
            <rFont val="Arial"/>
          </rPr>
          <t>reference:B12,D12
mrs:
Rotate:True</t>
        </r>
      </text>
    </comment>
    <comment ref="A13" authorId="0" shapeId="0" xr:uid="{00000000-0006-0000-0A00-000009000000}">
      <text>
        <r>
          <rPr>
            <sz val="10"/>
            <rFont val="Arial"/>
          </rPr>
          <t>reference:A12
mrs:(A12,+,10.0000)  
Rotate:True</t>
        </r>
      </text>
    </comment>
    <comment ref="C13" authorId="0" shapeId="0" xr:uid="{00000000-0006-0000-0A00-00000A000000}">
      <text>
        <r>
          <rPr>
            <sz val="10"/>
            <rFont val="Arial"/>
          </rPr>
          <t>reference:B13,D13
mrs:
Rotate:True</t>
        </r>
      </text>
    </comment>
    <comment ref="A14" authorId="0" shapeId="0" xr:uid="{00000000-0006-0000-0A00-00000B000000}">
      <text>
        <r>
          <rPr>
            <sz val="10"/>
            <rFont val="Arial"/>
          </rPr>
          <t>reference:A13
mrs:(A13,+,10.0000)  
Rotate:True</t>
        </r>
      </text>
    </comment>
    <comment ref="C14" authorId="0" shapeId="0" xr:uid="{00000000-0006-0000-0A00-00000C000000}">
      <text>
        <r>
          <rPr>
            <sz val="10"/>
            <rFont val="Arial"/>
          </rPr>
          <t>reference:B14,D14
mrs:
Rotate:True</t>
        </r>
      </text>
    </comment>
    <comment ref="A15" authorId="0" shapeId="0" xr:uid="{00000000-0006-0000-0A00-00000D000000}">
      <text>
        <r>
          <rPr>
            <sz val="10"/>
            <rFont val="Arial"/>
          </rPr>
          <t>reference:A14
mrs:(A14,+,10.0000)  
Rotate:True</t>
        </r>
      </text>
    </comment>
    <comment ref="C15" authorId="0" shapeId="0" xr:uid="{00000000-0006-0000-0A00-00000E000000}">
      <text>
        <r>
          <rPr>
            <sz val="10"/>
            <rFont val="Arial"/>
          </rPr>
          <t>reference:B15,D15
mrs:
Rotate:True</t>
        </r>
      </text>
    </comment>
    <comment ref="D16" authorId="0" shapeId="0" xr:uid="{00000000-0006-0000-0A00-00000F000000}">
      <text>
        <r>
          <rPr>
            <sz val="10"/>
            <rFont val="Arial"/>
          </rPr>
          <t>reference:C16,B16
mrs:(C16,+,0.0000)  (B16,+,0.0000)  
Rotate:True</t>
        </r>
      </text>
    </comment>
    <comment ref="B17" authorId="0" shapeId="0" xr:uid="{00000000-0006-0000-0A00-000010000000}">
      <text>
        <r>
          <rPr>
            <sz val="10"/>
            <rFont val="Arial"/>
          </rPr>
          <t>reference:B6,B7,B8,B9,B10,B11,B12,B13,B14,B15,B16
mrs:(B6,+,0.9091)  (B7,+,0.9091)  (B8,+,0.9091)  (B9,+,0.9091)  (B10,+,0.9091)  (B11,+,0.9091)  (B12,+,0.9091)  (B13,+,0.9091)  (B14,+,0.9091)  (B15,+,0.9091)  (B16,+,0.9091)  
Rotate:True</t>
        </r>
      </text>
    </comment>
    <comment ref="C17" authorId="0" shapeId="0" xr:uid="{00000000-0006-0000-0A00-000011000000}">
      <text>
        <r>
          <rPr>
            <sz val="10"/>
            <rFont val="Arial"/>
          </rPr>
          <t>reference:C6,C7,C8,C9,C10,C11,C12,C13,C14,C15,C16
mrs:(C6,+,0.9091)  (C7,+,0.9091)  (C8,+,0.9091)  (C9,+,0.9091)  (C10,+,0.9091)  (C11,+,0.9091)  (C12,+,0.9091)  (C13,+,0.9091)  (C14,+,0.9091)  (C15,+,0.9091)  (C16,+,0.9091)  
Rotate:True</t>
        </r>
      </text>
    </comment>
    <comment ref="E17" authorId="0" shapeId="0" xr:uid="{00000000-0006-0000-0A00-000012000000}">
      <text>
        <r>
          <rPr>
            <sz val="10"/>
            <rFont val="Arial"/>
          </rPr>
          <t>reference:E6,E7,E8,E9,E10,E11,E12,E13,E14,E15,E16
mrs:(E6,+,0.9091)  (E7,+,0.9091)  (E8,+,0.9091)  (E9,+,0.9091)  (E10,+,0.9091)  (E11,+,0.9091)  (E12,+,0.9091)  (E13,+,0.9091)  (E14,+,0.9091)  (E15,+,0.9091)  (E16,+,0.9091)  
Rotate:True</t>
        </r>
      </text>
    </comment>
    <comment ref="F17" authorId="0" shapeId="0" xr:uid="{00000000-0006-0000-0A00-000013000000}">
      <text>
        <r>
          <rPr>
            <sz val="10"/>
            <rFont val="Arial"/>
          </rPr>
          <t>reference:F6,F7,F8,F9,F10,F11,F12,F13,F14,F15,F16
mrs:(F6,+,0.9091)  (F7,+,0.9091)  (F8,+,0.9091)  (F9,+,0.9091)  (F10,+,0.9091)  (F11,+,0.9091)  (F12,+,0.9091)  (F13,+,0.9091)  (F14,+,0.9091)  (F15,+,0.9091)  (F16,+,0.9091)  
Rotate:True</t>
        </r>
      </text>
    </comment>
  </commentList>
</comments>
</file>

<file path=xl/sharedStrings.xml><?xml version="1.0" encoding="utf-8"?>
<sst xmlns="http://schemas.openxmlformats.org/spreadsheetml/2006/main" count="499" uniqueCount="223">
  <si>
    <t>List of Tables/Figures for Chapter 2: Structure</t>
  </si>
  <si>
    <t>Table</t>
  </si>
  <si>
    <t>Status</t>
  </si>
  <si>
    <t>Title</t>
  </si>
  <si>
    <t>Comments</t>
  </si>
  <si>
    <t>Source</t>
  </si>
  <si>
    <t>Box II.1</t>
  </si>
  <si>
    <t>Completed</t>
  </si>
  <si>
    <t>Breakdown of Policy Features</t>
  </si>
  <si>
    <t>Rejda</t>
  </si>
  <si>
    <t>Figure II.1</t>
  </si>
  <si>
    <t>Hurricane PMLs</t>
  </si>
  <si>
    <t>Updated</t>
  </si>
  <si>
    <t>AIR</t>
  </si>
  <si>
    <t>Table II.1</t>
  </si>
  <si>
    <t>Number of Insurers, Market Concentration</t>
  </si>
  <si>
    <t>Florida, New York, Countrywide; Updated to 2000</t>
  </si>
  <si>
    <t>NAIC Data</t>
  </si>
  <si>
    <t>Table II.2</t>
  </si>
  <si>
    <t>Entries and Exits</t>
  </si>
  <si>
    <t>Table II.3</t>
  </si>
  <si>
    <t>Changes in Leading Insurers' Market Shares</t>
  </si>
  <si>
    <t>Figure II.2</t>
  </si>
  <si>
    <t>Insurer Geographic Concentration: Florida</t>
  </si>
  <si>
    <t>Update?</t>
  </si>
  <si>
    <t>FL Dept.</t>
  </si>
  <si>
    <t>Table II.4</t>
  </si>
  <si>
    <t>Distribution of HO Policy Provisions: New York and Florida</t>
  </si>
  <si>
    <t>ISO Data</t>
  </si>
  <si>
    <t>Figure II.3</t>
  </si>
  <si>
    <t>Average HO Premiums: 1996 &amp; 1998</t>
  </si>
  <si>
    <t>Florida, New York, Countrywide</t>
  </si>
  <si>
    <t>NAIC</t>
  </si>
  <si>
    <t>Figure II.4</t>
  </si>
  <si>
    <t>Hypothetical HO Premiums: Florida</t>
  </si>
  <si>
    <t>ISO Prem. Comp.</t>
  </si>
  <si>
    <t>Figure II.5</t>
  </si>
  <si>
    <t>No</t>
  </si>
  <si>
    <t>Hypothetical HO Premiums: New York</t>
  </si>
  <si>
    <t>Need data</t>
  </si>
  <si>
    <t>Table II.5</t>
  </si>
  <si>
    <t>Profitability: Florida</t>
  </si>
  <si>
    <t>Loss Ratios, Profits, ROEs;Update to 2000.</t>
  </si>
  <si>
    <t>Table II.6</t>
  </si>
  <si>
    <t>Profitability: New York</t>
  </si>
  <si>
    <t>Table II.7</t>
  </si>
  <si>
    <t>Profitability: Countrywide</t>
  </si>
  <si>
    <t>Figure II.6</t>
  </si>
  <si>
    <t>Partial</t>
  </si>
  <si>
    <t>Disposition of Rate Filings Over Time</t>
  </si>
  <si>
    <t>Need information from ISO.</t>
  </si>
  <si>
    <t>ISO Filings</t>
  </si>
  <si>
    <t xml:space="preserve">Figure II.7 </t>
  </si>
  <si>
    <t>Regulatory Constraints on Territorial Rate Differentials</t>
  </si>
  <si>
    <t>Have Florida; Need New York</t>
  </si>
  <si>
    <t>Figure II.8</t>
  </si>
  <si>
    <t>Trends in Policies and Exposures in FAIR Plans</t>
  </si>
  <si>
    <t>JUA</t>
  </si>
  <si>
    <t>Figure II.9</t>
  </si>
  <si>
    <t>Trends in Policies and Exposures in Florida Wind Pool</t>
  </si>
  <si>
    <t>FIC</t>
  </si>
  <si>
    <t>Figure II.10</t>
  </si>
  <si>
    <t>Florida Hurricane Catastrophe Fund Capacity</t>
  </si>
  <si>
    <t>FHCF</t>
  </si>
  <si>
    <t>Homeowners Multiperil Policy Provisions and Options</t>
  </si>
  <si>
    <t>In Effect for Years 1996-1998</t>
  </si>
  <si>
    <t>Form</t>
  </si>
  <si>
    <t>Coverage</t>
  </si>
  <si>
    <t>HO-2</t>
  </si>
  <si>
    <t>HO-3</t>
  </si>
  <si>
    <t>HO-5</t>
  </si>
  <si>
    <t>HO-8</t>
  </si>
  <si>
    <t>Dwelling (A)</t>
  </si>
  <si>
    <t>Minimum varies by company.</t>
  </si>
  <si>
    <t>Other Structures (B)</t>
  </si>
  <si>
    <t>10% of A</t>
  </si>
  <si>
    <t>Personal Property (C)</t>
  </si>
  <si>
    <t>50% of A</t>
  </si>
  <si>
    <t>Loss of Use (D)</t>
  </si>
  <si>
    <t>20% of A</t>
  </si>
  <si>
    <t>Personal Liability (E)</t>
  </si>
  <si>
    <t>Medical Payments (F)</t>
  </si>
  <si>
    <t>$1,000 per person</t>
  </si>
  <si>
    <t>Perils</t>
  </si>
  <si>
    <t>Named</t>
  </si>
  <si>
    <t>Open-Dwelling Named-Contents</t>
  </si>
  <si>
    <t>Open</t>
  </si>
  <si>
    <t>Named, Limited</t>
  </si>
  <si>
    <t>Loss Settlement</t>
  </si>
  <si>
    <t>RC - Dwelling ACV - Contents</t>
  </si>
  <si>
    <t>RC - Dwelling    ACV - Contents</t>
  </si>
  <si>
    <t>Source: Insurance Services Office</t>
  </si>
  <si>
    <t>Number of Insurers and Market Concentration</t>
  </si>
  <si>
    <t>Florida, New York and Countrywide</t>
  </si>
  <si>
    <t>1992, 1995, and 2000</t>
  </si>
  <si>
    <t>State/Year</t>
  </si>
  <si>
    <t>Direct Prem</t>
  </si>
  <si>
    <t>Number of Insurers</t>
  </si>
  <si>
    <t>Concentration Indicators (Group Basis)</t>
  </si>
  <si>
    <t>Written</t>
  </si>
  <si>
    <t>Companies</t>
  </si>
  <si>
    <t>Groups</t>
  </si>
  <si>
    <t>CR4</t>
  </si>
  <si>
    <t>CR8</t>
  </si>
  <si>
    <t>CR20</t>
  </si>
  <si>
    <t>HHI</t>
  </si>
  <si>
    <t>Florida</t>
  </si>
  <si>
    <t>2000</t>
  </si>
  <si>
    <t>New York</t>
  </si>
  <si>
    <t>Countrywide</t>
  </si>
  <si>
    <t>Source: NAIC Financial Database</t>
  </si>
  <si>
    <t>Entries and Exits in Homeowners Insurance Markets</t>
  </si>
  <si>
    <t>Insurer Groups: 1992-2000</t>
  </si>
  <si>
    <t>1995-2000</t>
  </si>
  <si>
    <t>1992-1995</t>
  </si>
  <si>
    <t>Number of</t>
  </si>
  <si>
    <t>Entries</t>
  </si>
  <si>
    <t>Exits</t>
  </si>
  <si>
    <t>Net Change</t>
  </si>
  <si>
    <t>Insurers</t>
  </si>
  <si>
    <t>State/Test</t>
  </si>
  <si>
    <t>No.</t>
  </si>
  <si>
    <t>Pct.</t>
  </si>
  <si>
    <t>Test 1</t>
  </si>
  <si>
    <t>Test 2</t>
  </si>
  <si>
    <t>Test 1: Insurer is considered "in the market" if it has direct premiums written &gt; 0 in a given year.</t>
  </si>
  <si>
    <t>Test 2: Insurer is considered "in the market" if it has direct premiums written &gt;$100,000 in a given year.</t>
  </si>
  <si>
    <t>suspicious:</t>
  </si>
  <si>
    <t>Table II.3(a)</t>
  </si>
  <si>
    <t>Changes in Leading Insurers' Market Share</t>
  </si>
  <si>
    <t>Florida - 1992, 1995, 2000</t>
  </si>
  <si>
    <t>1995</t>
  </si>
  <si>
    <t>1992</t>
  </si>
  <si>
    <t>Code</t>
  </si>
  <si>
    <t>Name</t>
  </si>
  <si>
    <t>Rank</t>
  </si>
  <si>
    <t>DPW</t>
  </si>
  <si>
    <t>MS</t>
  </si>
  <si>
    <t>STATE FARM IL</t>
  </si>
  <si>
    <t>HANNOVER GRP</t>
  </si>
  <si>
    <t>ALLSTATE INS GRP</t>
  </si>
  <si>
    <t>UNITED SERVICES AUTOMOBILE ASN GRP</t>
  </si>
  <si>
    <t>NATIONWIDE CORP</t>
  </si>
  <si>
    <t>CITIGROUP</t>
  </si>
  <si>
    <t>HARTFORD FIRE &amp; CAS GRP</t>
  </si>
  <si>
    <t>CHUBB &amp; SON INC</t>
  </si>
  <si>
    <t>SOUTHERN FARM BUREAU CAS</t>
  </si>
  <si>
    <t>LIBERTY MUT GRP</t>
  </si>
  <si>
    <t>FLORIDA SELECT HOLDINGS GRP</t>
  </si>
  <si>
    <t>FRONTIER INS GRP</t>
  </si>
  <si>
    <t>MAGUIRE CORP GRP</t>
  </si>
  <si>
    <t>ALLIANZ INS GRP</t>
  </si>
  <si>
    <t>AMERICAN INTRNL GRP</t>
  </si>
  <si>
    <t>Poe Financial Grp</t>
  </si>
  <si>
    <t>BANKERS INS GRP</t>
  </si>
  <si>
    <t>PRUDENTIAL OF AMER</t>
  </si>
  <si>
    <t>American Superior Ins Co</t>
  </si>
  <si>
    <t>Qualsure Ins Corp</t>
  </si>
  <si>
    <t>Table II.3(b)</t>
  </si>
  <si>
    <t>New York - 1992, 1995, 2000</t>
  </si>
  <si>
    <t>Central Services Grp</t>
  </si>
  <si>
    <t>CGU INS GRP</t>
  </si>
  <si>
    <t>CNA INS GRP</t>
  </si>
  <si>
    <t>METROPOLITAN GRP</t>
  </si>
  <si>
    <t>ROYAL &amp; SUN ALLIANCE USA</t>
  </si>
  <si>
    <t>LUMBERMENS MUT CAS GRP</t>
  </si>
  <si>
    <t>ALLMERICA FINANCIAL CORP</t>
  </si>
  <si>
    <t>ST PAUL GRP</t>
  </si>
  <si>
    <t>UTICA NATL INS GRP</t>
  </si>
  <si>
    <t>AMICA MUT GRP</t>
  </si>
  <si>
    <t>Table II.3(c)</t>
  </si>
  <si>
    <t>Countrywide - 1992, 1995, 2000</t>
  </si>
  <si>
    <t>ZURICH INS GRP</t>
  </si>
  <si>
    <t>SAFECO INS GRP</t>
  </si>
  <si>
    <t>AMERICAN FAMILY INS GRP</t>
  </si>
  <si>
    <t>AUTO OWNERS GRP</t>
  </si>
  <si>
    <t>ERIE INS GRP</t>
  </si>
  <si>
    <t>Homeowners Insurance Policy Provisions</t>
  </si>
  <si>
    <t>Policy Form</t>
  </si>
  <si>
    <t>Policy Limits</t>
  </si>
  <si>
    <t>Fire Deductibles</t>
  </si>
  <si>
    <t>Wind Deductibles</t>
  </si>
  <si>
    <t>Freq. Dist.</t>
  </si>
  <si>
    <t>Type</t>
  </si>
  <si>
    <t>1998</t>
  </si>
  <si>
    <t>&lt;100T</t>
  </si>
  <si>
    <t>100-250</t>
  </si>
  <si>
    <t>101T-200T</t>
  </si>
  <si>
    <t>251-500</t>
  </si>
  <si>
    <t>201-300T</t>
  </si>
  <si>
    <t>501-1000</t>
  </si>
  <si>
    <t>300T+</t>
  </si>
  <si>
    <t>1000+</t>
  </si>
  <si>
    <t>Wind Exclusion</t>
  </si>
  <si>
    <t>Wind Prot. Credit</t>
  </si>
  <si>
    <t>Replacement Cost</t>
  </si>
  <si>
    <t>Ordinance/Law</t>
  </si>
  <si>
    <t>Yes</t>
  </si>
  <si>
    <t>NA</t>
  </si>
  <si>
    <t>HO-1</t>
  </si>
  <si>
    <t>201T-300T</t>
  </si>
  <si>
    <t>301T-400T</t>
  </si>
  <si>
    <t>500T+</t>
  </si>
  <si>
    <t>O-P Theft Exclusion</t>
  </si>
  <si>
    <t>Freq. Dist</t>
  </si>
  <si>
    <t>Source: ISO Data Base</t>
  </si>
  <si>
    <t>Profitability: Homeowners Multiperil</t>
  </si>
  <si>
    <t>Florida: 1990-2000</t>
  </si>
  <si>
    <t>Year</t>
  </si>
  <si>
    <t>DPE (000s)</t>
  </si>
  <si>
    <t>Losses (000s)</t>
  </si>
  <si>
    <t>Loss Ratio</t>
  </si>
  <si>
    <t>Profit</t>
  </si>
  <si>
    <t>ROE</t>
  </si>
  <si>
    <t>Avg.</t>
  </si>
  <si>
    <t>Source: NAIC</t>
  </si>
  <si>
    <t>New York: 1990-2000</t>
  </si>
  <si>
    <t>Countrywide: 1990-2000</t>
  </si>
  <si>
    <t>Combined Ratio*</t>
  </si>
  <si>
    <t>Operating Ratio*</t>
  </si>
  <si>
    <t>* From A.M. Best on net basis.</t>
  </si>
  <si>
    <t>Source: NAIC and A.M. Best</t>
  </si>
  <si>
    <t xml:space="preserve">suspicious:D17,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</si>
</sst>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#,##0.0"/>
    <numFmt numFmtId="178" formatCode="&quot;$&quot;#,##0_);[Red]\(&quot;$&quot;#,##0\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MS Sans Serif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sz val="8"/>
      <color indexed="10"/>
      <name val="Arial"/>
      <family val="2"/>
    </font>
    <font>
      <sz val="8.5"/>
      <color indexed="10"/>
      <name val="MS Sans Serif"/>
      <family val="2"/>
    </font>
    <font>
      <sz val="8"/>
      <color indexed="10"/>
      <name val="Arial"/>
      <family val="2"/>
    </font>
    <font>
      <sz val="8"/>
      <name val="MS Sans Serif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4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0" xfId="0" applyFont="1"/>
    <xf numFmtId="0" fontId="7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0" fillId="0" borderId="6" xfId="0" applyBorder="1"/>
    <xf numFmtId="0" fontId="1" fillId="0" borderId="5" xfId="0" applyFont="1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3" fontId="0" fillId="0" borderId="0" xfId="0" applyNumberFormat="1"/>
    <xf numFmtId="0" fontId="0" fillId="0" borderId="5" xfId="0" quotePrefix="1" applyBorder="1"/>
    <xf numFmtId="0" fontId="0" fillId="0" borderId="8" xfId="0" applyBorder="1"/>
    <xf numFmtId="3" fontId="0" fillId="0" borderId="7" xfId="0" applyNumberFormat="1" applyBorder="1"/>
    <xf numFmtId="3" fontId="0" fillId="0" borderId="5" xfId="0" applyNumberFormat="1" applyBorder="1"/>
    <xf numFmtId="0" fontId="6" fillId="0" borderId="0" xfId="0" applyFont="1" applyAlignment="1">
      <alignment wrapText="1"/>
    </xf>
    <xf numFmtId="0" fontId="1" fillId="0" borderId="5" xfId="0" applyFont="1" applyBorder="1"/>
    <xf numFmtId="0" fontId="0" fillId="0" borderId="0" xfId="0" quotePrefix="1" applyAlignment="1">
      <alignment horizontal="right"/>
    </xf>
    <xf numFmtId="0" fontId="0" fillId="0" borderId="5" xfId="0" quotePrefix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2" xfId="0" applyFont="1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9" fillId="0" borderId="7" xfId="0" applyFont="1" applyBorder="1"/>
    <xf numFmtId="3" fontId="5" fillId="0" borderId="0" xfId="0" applyNumberFormat="1" applyFont="1"/>
    <xf numFmtId="3" fontId="9" fillId="0" borderId="0" xfId="0" applyNumberFormat="1" applyFont="1"/>
    <xf numFmtId="0" fontId="9" fillId="0" borderId="5" xfId="0" applyFont="1" applyBorder="1"/>
    <xf numFmtId="0" fontId="9" fillId="0" borderId="17" xfId="0" applyFont="1" applyBorder="1"/>
    <xf numFmtId="0" fontId="1" fillId="0" borderId="13" xfId="0" applyFont="1" applyBorder="1" applyAlignment="1">
      <alignment horizontal="center"/>
    </xf>
    <xf numFmtId="0" fontId="10" fillId="0" borderId="18" xfId="0" applyFont="1" applyBorder="1"/>
    <xf numFmtId="0" fontId="9" fillId="0" borderId="19" xfId="0" applyFont="1" applyBorder="1"/>
    <xf numFmtId="3" fontId="5" fillId="0" borderId="18" xfId="0" applyNumberFormat="1" applyFont="1" applyBorder="1"/>
    <xf numFmtId="3" fontId="9" fillId="0" borderId="18" xfId="0" applyNumberFormat="1" applyFont="1" applyBorder="1"/>
    <xf numFmtId="0" fontId="9" fillId="0" borderId="13" xfId="0" applyFont="1" applyBorder="1"/>
    <xf numFmtId="0" fontId="9" fillId="0" borderId="14" xfId="0" applyFont="1" applyBorder="1"/>
    <xf numFmtId="0" fontId="5" fillId="0" borderId="12" xfId="0" applyFont="1" applyBorder="1"/>
    <xf numFmtId="0" fontId="11" fillId="0" borderId="0" xfId="0" applyFont="1"/>
    <xf numFmtId="3" fontId="9" fillId="0" borderId="0" xfId="0" quotePrefix="1" applyNumberFormat="1" applyFont="1"/>
    <xf numFmtId="0" fontId="12" fillId="0" borderId="12" xfId="0" applyFont="1" applyBorder="1"/>
    <xf numFmtId="0" fontId="13" fillId="0" borderId="0" xfId="0" applyFont="1"/>
    <xf numFmtId="0" fontId="14" fillId="0" borderId="5" xfId="0" applyFont="1" applyBorder="1"/>
    <xf numFmtId="3" fontId="12" fillId="0" borderId="0" xfId="0" applyNumberFormat="1" applyFont="1"/>
    <xf numFmtId="0" fontId="5" fillId="0" borderId="17" xfId="0" applyFont="1" applyBorder="1"/>
    <xf numFmtId="0" fontId="11" fillId="0" borderId="18" xfId="0" applyFont="1" applyBorder="1"/>
    <xf numFmtId="3" fontId="9" fillId="0" borderId="18" xfId="0" quotePrefix="1" applyNumberFormat="1" applyFont="1" applyBorder="1"/>
    <xf numFmtId="0" fontId="15" fillId="0" borderId="7" xfId="1" quotePrefix="1" applyFont="1" applyBorder="1"/>
    <xf numFmtId="3" fontId="15" fillId="0" borderId="0" xfId="1" quotePrefix="1" applyNumberFormat="1" applyFont="1"/>
    <xf numFmtId="0" fontId="15" fillId="0" borderId="5" xfId="1" quotePrefix="1" applyFont="1" applyBorder="1"/>
    <xf numFmtId="0" fontId="15" fillId="0" borderId="5" xfId="1" applyFont="1" applyBorder="1"/>
    <xf numFmtId="3" fontId="15" fillId="0" borderId="0" xfId="1" applyNumberFormat="1" applyFont="1"/>
    <xf numFmtId="0" fontId="15" fillId="0" borderId="19" xfId="1" quotePrefix="1" applyFont="1" applyBorder="1"/>
    <xf numFmtId="3" fontId="15" fillId="0" borderId="18" xfId="1" quotePrefix="1" applyNumberFormat="1" applyFont="1" applyBorder="1"/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78" fontId="0" fillId="0" borderId="5" xfId="0" applyNumberFormat="1" applyBorder="1" applyAlignment="1">
      <alignment horizontal="center" wrapText="1"/>
    </xf>
    <xf numFmtId="178" fontId="0" fillId="0" borderId="0" xfId="0" applyNumberFormat="1" applyAlignment="1">
      <alignment horizontal="center" wrapText="1"/>
    </xf>
    <xf numFmtId="178" fontId="0" fillId="0" borderId="6" xfId="0" applyNumberFormat="1" applyBorder="1" applyAlignment="1">
      <alignment horizontal="center" wrapText="1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76" fontId="0" fillId="7" borderId="0" xfId="0" applyNumberFormat="1" applyFill="1" applyAlignment="1">
      <alignment horizontal="center"/>
    </xf>
    <xf numFmtId="176" fontId="0" fillId="2" borderId="18" xfId="0" applyNumberFormat="1" applyFill="1" applyBorder="1" applyAlignment="1">
      <alignment horizontal="center"/>
    </xf>
    <xf numFmtId="176" fontId="0" fillId="3" borderId="18" xfId="0" applyNumberForma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176" fontId="0" fillId="4" borderId="18" xfId="0" applyNumberFormat="1" applyFill="1" applyBorder="1" applyAlignment="1">
      <alignment horizontal="center"/>
    </xf>
    <xf numFmtId="176" fontId="0" fillId="5" borderId="18" xfId="0" applyNumberFormat="1" applyFill="1" applyBorder="1" applyAlignment="1">
      <alignment horizontal="center"/>
    </xf>
    <xf numFmtId="176" fontId="0" fillId="6" borderId="18" xfId="0" applyNumberForma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176" fontId="0" fillId="7" borderId="18" xfId="0" applyNumberFormat="1" applyFill="1" applyBorder="1" applyAlignment="1">
      <alignment horizontal="center"/>
    </xf>
    <xf numFmtId="176" fontId="9" fillId="0" borderId="0" xfId="0" applyNumberFormat="1" applyFont="1"/>
    <xf numFmtId="176" fontId="9" fillId="0" borderId="16" xfId="0" applyNumberFormat="1" applyFont="1" applyBorder="1"/>
    <xf numFmtId="176" fontId="9" fillId="0" borderId="18" xfId="0" applyNumberFormat="1" applyFont="1" applyBorder="1"/>
    <xf numFmtId="176" fontId="9" fillId="0" borderId="20" xfId="0" applyNumberFormat="1" applyFont="1" applyBorder="1"/>
    <xf numFmtId="176" fontId="9" fillId="2" borderId="0" xfId="0" quotePrefix="1" applyNumberFormat="1" applyFont="1" applyFill="1"/>
    <xf numFmtId="176" fontId="9" fillId="2" borderId="16" xfId="0" quotePrefix="1" applyNumberFormat="1" applyFont="1" applyFill="1" applyBorder="1"/>
    <xf numFmtId="176" fontId="9" fillId="0" borderId="16" xfId="0" quotePrefix="1" applyNumberFormat="1" applyFont="1" applyBorder="1"/>
    <xf numFmtId="176" fontId="14" fillId="0" borderId="0" xfId="0" applyNumberFormat="1" applyFont="1"/>
    <xf numFmtId="176" fontId="9" fillId="0" borderId="0" xfId="0" quotePrefix="1" applyNumberFormat="1" applyFont="1"/>
    <xf numFmtId="176" fontId="9" fillId="2" borderId="18" xfId="0" quotePrefix="1" applyNumberFormat="1" applyFont="1" applyFill="1" applyBorder="1"/>
    <xf numFmtId="176" fontId="9" fillId="2" borderId="20" xfId="0" quotePrefix="1" applyNumberFormat="1" applyFont="1" applyFill="1" applyBorder="1"/>
    <xf numFmtId="177" fontId="0" fillId="0" borderId="0" xfId="0" applyNumberFormat="1"/>
    <xf numFmtId="176" fontId="0" fillId="0" borderId="0" xfId="0" applyNumberFormat="1"/>
    <xf numFmtId="176" fontId="15" fillId="0" borderId="0" xfId="1" quotePrefix="1" applyNumberFormat="1" applyFont="1"/>
    <xf numFmtId="176" fontId="15" fillId="0" borderId="16" xfId="1" quotePrefix="1" applyNumberFormat="1" applyFont="1" applyBorder="1"/>
    <xf numFmtId="176" fontId="15" fillId="0" borderId="0" xfId="1" applyNumberFormat="1" applyFont="1"/>
    <xf numFmtId="176" fontId="15" fillId="0" borderId="16" xfId="1" applyNumberFormat="1" applyFont="1" applyBorder="1"/>
    <xf numFmtId="176" fontId="15" fillId="0" borderId="18" xfId="1" quotePrefix="1" applyNumberFormat="1" applyFont="1" applyBorder="1"/>
    <xf numFmtId="176" fontId="15" fillId="0" borderId="20" xfId="1" quotePrefix="1" applyNumberFormat="1" applyFont="1" applyBorder="1"/>
    <xf numFmtId="176" fontId="6" fillId="0" borderId="0" xfId="0" applyNumberFormat="1" applyFont="1" applyAlignment="1">
      <alignment horizontal="center"/>
    </xf>
    <xf numFmtId="176" fontId="6" fillId="2" borderId="0" xfId="0" applyNumberFormat="1" applyFont="1" applyFill="1" applyAlignment="1">
      <alignment horizontal="center"/>
    </xf>
    <xf numFmtId="176" fontId="6" fillId="0" borderId="0" xfId="0" applyNumberFormat="1" applyFont="1"/>
    <xf numFmtId="176" fontId="6" fillId="0" borderId="0" xfId="0" quotePrefix="1" applyNumberFormat="1" applyFont="1" applyAlignment="1">
      <alignment horizontal="center"/>
    </xf>
    <xf numFmtId="176" fontId="1" fillId="0" borderId="0" xfId="0" quotePrefix="1" applyNumberFormat="1" applyFont="1" applyAlignment="1">
      <alignment horizontal="center"/>
    </xf>
    <xf numFmtId="176" fontId="0" fillId="3" borderId="0" xfId="0" applyNumberFormat="1" applyFill="1"/>
    <xf numFmtId="176" fontId="6" fillId="3" borderId="0" xfId="0" applyNumberFormat="1" applyFont="1" applyFill="1" applyAlignment="1">
      <alignment horizontal="center"/>
    </xf>
    <xf numFmtId="3" fontId="0" fillId="2" borderId="0" xfId="0" applyNumberFormat="1" applyFill="1"/>
    <xf numFmtId="176" fontId="0" fillId="0" borderId="6" xfId="0" applyNumberFormat="1" applyBorder="1"/>
    <xf numFmtId="0" fontId="0" fillId="3" borderId="5" xfId="0" quotePrefix="1" applyFill="1" applyBorder="1"/>
    <xf numFmtId="176" fontId="0" fillId="4" borderId="0" xfId="0" applyNumberFormat="1" applyFill="1"/>
    <xf numFmtId="176" fontId="0" fillId="0" borderId="6" xfId="0" applyNumberFormat="1" applyBorder="1" applyAlignment="1">
      <alignment horizontal="center"/>
    </xf>
    <xf numFmtId="3" fontId="0" fillId="5" borderId="8" xfId="0" applyNumberFormat="1" applyFill="1" applyBorder="1"/>
    <xf numFmtId="3" fontId="0" fillId="5" borderId="9" xfId="0" applyNumberFormat="1" applyFill="1" applyBorder="1"/>
    <xf numFmtId="176" fontId="0" fillId="5" borderId="9" xfId="0" applyNumberFormat="1" applyFill="1" applyBorder="1"/>
    <xf numFmtId="176" fontId="0" fillId="0" borderId="9" xfId="0" applyNumberFormat="1" applyBorder="1"/>
    <xf numFmtId="176" fontId="0" fillId="0" borderId="10" xfId="0" applyNumberFormat="1" applyBorder="1"/>
    <xf numFmtId="176" fontId="0" fillId="10" borderId="9" xfId="0" applyNumberForma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" fillId="0" borderId="31" xfId="0" applyFont="1" applyBorder="1" applyAlignment="1">
      <alignment horizontal="center"/>
    </xf>
    <xf numFmtId="0" fontId="0" fillId="0" borderId="6" xfId="0" applyBorder="1"/>
    <xf numFmtId="0" fontId="1" fillId="0" borderId="1" xfId="0" applyFont="1" applyBorder="1"/>
    <xf numFmtId="0" fontId="0" fillId="0" borderId="2" xfId="0" applyBorder="1"/>
    <xf numFmtId="0" fontId="1" fillId="0" borderId="22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" fillId="0" borderId="33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1" fillId="0" borderId="34" xfId="0" applyFont="1" applyBorder="1" applyAlignment="1">
      <alignment horizontal="center"/>
    </xf>
    <xf numFmtId="0" fontId="0" fillId="0" borderId="9" xfId="0" applyBorder="1"/>
    <xf numFmtId="0" fontId="0" fillId="0" borderId="25" xfId="0" applyBorder="1"/>
    <xf numFmtId="0" fontId="1" fillId="0" borderId="27" xfId="0" quotePrefix="1" applyFont="1" applyBorder="1" applyAlignment="1">
      <alignment horizontal="center"/>
    </xf>
    <xf numFmtId="0" fontId="1" fillId="0" borderId="32" xfId="0" quotePrefix="1" applyFont="1" applyBorder="1" applyAlignment="1">
      <alignment horizontal="center"/>
    </xf>
    <xf numFmtId="0" fontId="1" fillId="0" borderId="35" xfId="0" quotePrefix="1" applyFont="1" applyBorder="1" applyAlignment="1">
      <alignment horizontal="center"/>
    </xf>
    <xf numFmtId="0" fontId="0" fillId="0" borderId="30" xfId="0" applyBorder="1"/>
    <xf numFmtId="0" fontId="8" fillId="0" borderId="27" xfId="0" quotePrefix="1" applyFont="1" applyBorder="1" applyAlignment="1">
      <alignment horizontal="center"/>
    </xf>
    <xf numFmtId="0" fontId="8" fillId="0" borderId="32" xfId="0" quotePrefix="1" applyFont="1" applyBorder="1" applyAlignment="1">
      <alignment horizontal="center"/>
    </xf>
    <xf numFmtId="0" fontId="8" fillId="0" borderId="35" xfId="0" quotePrefix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_CW_GRP_92-99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E21"/>
  <sheetViews>
    <sheetView workbookViewId="0">
      <selection activeCell="D10" sqref="D10"/>
    </sheetView>
  </sheetViews>
  <sheetFormatPr defaultRowHeight="12.75" x14ac:dyDescent="0.2"/>
  <cols>
    <col min="1" max="1" width="10.140625" style="84" bestFit="1" customWidth="1"/>
    <col min="2" max="2" width="9.85546875" style="84" bestFit="1" customWidth="1"/>
    <col min="3" max="3" width="30.7109375" style="84" customWidth="1"/>
    <col min="4" max="4" width="40.7109375" style="84" customWidth="1"/>
  </cols>
  <sheetData>
    <row r="1" spans="1:5" x14ac:dyDescent="0.2">
      <c r="A1" s="144" t="s">
        <v>0</v>
      </c>
      <c r="B1" s="145"/>
      <c r="C1" s="145"/>
      <c r="D1" s="145"/>
      <c r="E1" s="145"/>
    </row>
    <row r="2" spans="1:5" x14ac:dyDescent="0.2">
      <c r="A2" s="13"/>
      <c r="B2" s="13"/>
      <c r="C2" s="13"/>
      <c r="D2" s="13"/>
      <c r="E2" s="13"/>
    </row>
    <row r="3" spans="1:5" x14ac:dyDescent="0.2">
      <c r="A3" s="26" t="s">
        <v>1</v>
      </c>
      <c r="B3" s="26" t="s">
        <v>2</v>
      </c>
      <c r="C3" s="26" t="s">
        <v>3</v>
      </c>
      <c r="D3" s="26" t="s">
        <v>4</v>
      </c>
      <c r="E3" s="26" t="s">
        <v>5</v>
      </c>
    </row>
    <row r="4" spans="1:5" ht="24.95" customHeight="1" x14ac:dyDescent="0.2">
      <c r="A4" t="s">
        <v>6</v>
      </c>
      <c r="B4" t="s">
        <v>7</v>
      </c>
      <c r="C4" s="8" t="s">
        <v>8</v>
      </c>
      <c r="D4" s="8"/>
      <c r="E4" s="8" t="s">
        <v>9</v>
      </c>
    </row>
    <row r="5" spans="1:5" ht="24.95" customHeight="1" x14ac:dyDescent="0.2">
      <c r="A5" t="s">
        <v>10</v>
      </c>
      <c r="B5" t="s">
        <v>7</v>
      </c>
      <c r="C5" s="8" t="s">
        <v>11</v>
      </c>
      <c r="D5" s="8" t="s">
        <v>12</v>
      </c>
      <c r="E5" s="8" t="s">
        <v>13</v>
      </c>
    </row>
    <row r="6" spans="1:5" ht="24.95" customHeight="1" x14ac:dyDescent="0.2">
      <c r="A6" t="s">
        <v>14</v>
      </c>
      <c r="B6" t="s">
        <v>7</v>
      </c>
      <c r="C6" s="8" t="s">
        <v>15</v>
      </c>
      <c r="D6" s="8" t="s">
        <v>16</v>
      </c>
      <c r="E6" s="8" t="s">
        <v>17</v>
      </c>
    </row>
    <row r="7" spans="1:5" ht="24.95" customHeight="1" x14ac:dyDescent="0.2">
      <c r="A7" t="s">
        <v>18</v>
      </c>
      <c r="B7" t="s">
        <v>7</v>
      </c>
      <c r="C7" s="8" t="s">
        <v>19</v>
      </c>
      <c r="D7" s="8" t="s">
        <v>16</v>
      </c>
      <c r="E7" s="8" t="s">
        <v>17</v>
      </c>
    </row>
    <row r="8" spans="1:5" ht="24.95" customHeight="1" x14ac:dyDescent="0.2">
      <c r="A8" t="s">
        <v>20</v>
      </c>
      <c r="B8" t="s">
        <v>7</v>
      </c>
      <c r="C8" s="8" t="s">
        <v>21</v>
      </c>
      <c r="D8" s="8" t="s">
        <v>16</v>
      </c>
      <c r="E8" s="8" t="s">
        <v>17</v>
      </c>
    </row>
    <row r="9" spans="1:5" ht="24.95" customHeight="1" x14ac:dyDescent="0.2">
      <c r="A9" t="s">
        <v>22</v>
      </c>
      <c r="B9" t="s">
        <v>7</v>
      </c>
      <c r="C9" s="8" t="s">
        <v>23</v>
      </c>
      <c r="D9" s="8" t="s">
        <v>24</v>
      </c>
      <c r="E9" s="8" t="s">
        <v>25</v>
      </c>
    </row>
    <row r="10" spans="1:5" ht="24.95" customHeight="1" x14ac:dyDescent="0.2">
      <c r="A10" t="s">
        <v>26</v>
      </c>
      <c r="B10" t="s">
        <v>7</v>
      </c>
      <c r="C10" s="8" t="s">
        <v>27</v>
      </c>
      <c r="E10" s="8" t="s">
        <v>28</v>
      </c>
    </row>
    <row r="11" spans="1:5" ht="24.95" customHeight="1" x14ac:dyDescent="0.2">
      <c r="A11" t="s">
        <v>29</v>
      </c>
      <c r="B11" t="s">
        <v>7</v>
      </c>
      <c r="C11" s="8" t="s">
        <v>30</v>
      </c>
      <c r="D11" s="8" t="s">
        <v>31</v>
      </c>
      <c r="E11" s="8" t="s">
        <v>32</v>
      </c>
    </row>
    <row r="12" spans="1:5" ht="24.95" customHeight="1" x14ac:dyDescent="0.2">
      <c r="A12" t="s">
        <v>33</v>
      </c>
      <c r="B12" t="s">
        <v>7</v>
      </c>
      <c r="C12" s="8" t="s">
        <v>34</v>
      </c>
      <c r="D12" s="9"/>
      <c r="E12" s="9" t="s">
        <v>35</v>
      </c>
    </row>
    <row r="13" spans="1:5" ht="24.95" customHeight="1" x14ac:dyDescent="0.2">
      <c r="A13" t="s">
        <v>36</v>
      </c>
      <c r="B13" t="s">
        <v>37</v>
      </c>
      <c r="C13" s="8" t="s">
        <v>38</v>
      </c>
      <c r="D13" s="32" t="s">
        <v>39</v>
      </c>
      <c r="E13" s="9" t="s">
        <v>35</v>
      </c>
    </row>
    <row r="14" spans="1:5" ht="24.95" customHeight="1" x14ac:dyDescent="0.2">
      <c r="A14" t="s">
        <v>40</v>
      </c>
      <c r="B14" t="s">
        <v>7</v>
      </c>
      <c r="C14" s="8" t="s">
        <v>41</v>
      </c>
      <c r="D14" s="8" t="s">
        <v>42</v>
      </c>
      <c r="E14" s="8" t="s">
        <v>32</v>
      </c>
    </row>
    <row r="15" spans="1:5" ht="24.95" customHeight="1" x14ac:dyDescent="0.2">
      <c r="A15" t="s">
        <v>43</v>
      </c>
      <c r="B15" t="s">
        <v>7</v>
      </c>
      <c r="C15" s="8" t="s">
        <v>44</v>
      </c>
      <c r="D15" s="8" t="s">
        <v>42</v>
      </c>
      <c r="E15" s="8" t="s">
        <v>32</v>
      </c>
    </row>
    <row r="16" spans="1:5" ht="24.95" customHeight="1" x14ac:dyDescent="0.2">
      <c r="A16" t="s">
        <v>45</v>
      </c>
      <c r="B16" t="s">
        <v>7</v>
      </c>
      <c r="C16" s="8" t="s">
        <v>46</v>
      </c>
      <c r="D16" s="8" t="s">
        <v>42</v>
      </c>
      <c r="E16" s="8" t="s">
        <v>32</v>
      </c>
    </row>
    <row r="17" spans="1:5" ht="24.95" customHeight="1" x14ac:dyDescent="0.2">
      <c r="A17" t="s">
        <v>47</v>
      </c>
      <c r="B17" t="s">
        <v>48</v>
      </c>
      <c r="C17" s="8" t="s">
        <v>49</v>
      </c>
      <c r="D17" s="8" t="s">
        <v>50</v>
      </c>
      <c r="E17" s="8" t="s">
        <v>51</v>
      </c>
    </row>
    <row r="18" spans="1:5" ht="24.95" customHeight="1" x14ac:dyDescent="0.2">
      <c r="A18" t="s">
        <v>52</v>
      </c>
      <c r="B18" t="s">
        <v>48</v>
      </c>
      <c r="C18" s="8" t="s">
        <v>53</v>
      </c>
      <c r="D18" s="8" t="s">
        <v>54</v>
      </c>
      <c r="E18" s="8" t="s">
        <v>51</v>
      </c>
    </row>
    <row r="19" spans="1:5" ht="24.95" customHeight="1" x14ac:dyDescent="0.2">
      <c r="A19" t="s">
        <v>55</v>
      </c>
      <c r="B19" t="s">
        <v>7</v>
      </c>
      <c r="C19" s="8" t="s">
        <v>56</v>
      </c>
      <c r="D19" s="8" t="s">
        <v>12</v>
      </c>
      <c r="E19" s="10" t="s">
        <v>57</v>
      </c>
    </row>
    <row r="20" spans="1:5" ht="24.95" customHeight="1" x14ac:dyDescent="0.2">
      <c r="A20" t="s">
        <v>58</v>
      </c>
      <c r="B20" t="s">
        <v>7</v>
      </c>
      <c r="C20" s="8" t="s">
        <v>59</v>
      </c>
      <c r="D20" s="8" t="s">
        <v>12</v>
      </c>
      <c r="E20" s="10" t="s">
        <v>60</v>
      </c>
    </row>
    <row r="21" spans="1:5" ht="24.95" customHeight="1" x14ac:dyDescent="0.2">
      <c r="A21" t="s">
        <v>61</v>
      </c>
      <c r="B21" t="s">
        <v>7</v>
      </c>
      <c r="C21" s="8" t="s">
        <v>62</v>
      </c>
      <c r="D21" s="8"/>
      <c r="E21" s="10" t="s">
        <v>63</v>
      </c>
    </row>
  </sheetData>
  <mergeCells count="1">
    <mergeCell ref="A1:E1"/>
  </mergeCells>
  <phoneticPr fontId="16" type="noConversion"/>
  <printOptions horizontalCentered="1" gridLines="1"/>
  <pageMargins left="0.5" right="0.5" top="1" bottom="1" header="0.5" footer="0.5"/>
  <pageSetup scale="97" orientation="portrait" horizontalDpi="4294967292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>
    <pageSetUpPr fitToPage="1"/>
  </sheetPr>
  <dimension ref="A1:F19"/>
  <sheetViews>
    <sheetView workbookViewId="0">
      <selection activeCell="A4" sqref="A4"/>
    </sheetView>
  </sheetViews>
  <sheetFormatPr defaultRowHeight="12.75" x14ac:dyDescent="0.2"/>
  <cols>
    <col min="1" max="1" width="5.140625" style="84" customWidth="1"/>
    <col min="2" max="4" width="12.7109375" style="84" customWidth="1"/>
  </cols>
  <sheetData>
    <row r="1" spans="1:6" x14ac:dyDescent="0.2">
      <c r="A1" s="149" t="s">
        <v>43</v>
      </c>
      <c r="B1" s="150"/>
      <c r="C1" s="150"/>
      <c r="D1" s="150"/>
      <c r="E1" s="150"/>
      <c r="F1" s="151"/>
    </row>
    <row r="2" spans="1:6" x14ac:dyDescent="0.2">
      <c r="A2" s="152" t="s">
        <v>206</v>
      </c>
      <c r="B2" s="145"/>
      <c r="C2" s="145"/>
      <c r="D2" s="145"/>
      <c r="E2" s="145"/>
      <c r="F2" s="153"/>
    </row>
    <row r="3" spans="1:6" x14ac:dyDescent="0.2">
      <c r="A3" s="152" t="s">
        <v>216</v>
      </c>
      <c r="B3" s="145"/>
      <c r="C3" s="145"/>
      <c r="D3" s="145"/>
      <c r="E3" s="145"/>
      <c r="F3" s="153"/>
    </row>
    <row r="4" spans="1:6" x14ac:dyDescent="0.2">
      <c r="A4" s="33"/>
      <c r="B4" s="13"/>
      <c r="C4" s="13"/>
      <c r="D4" s="13"/>
      <c r="F4" s="16"/>
    </row>
    <row r="5" spans="1:6" x14ac:dyDescent="0.2">
      <c r="A5" s="26" t="s">
        <v>208</v>
      </c>
      <c r="B5" s="26" t="s">
        <v>209</v>
      </c>
      <c r="C5" s="26" t="s">
        <v>210</v>
      </c>
      <c r="D5" s="26" t="s">
        <v>211</v>
      </c>
      <c r="E5" s="26" t="s">
        <v>212</v>
      </c>
      <c r="F5" s="26" t="s">
        <v>213</v>
      </c>
    </row>
    <row r="6" spans="1:6" x14ac:dyDescent="0.2">
      <c r="A6" s="5">
        <v>1990</v>
      </c>
      <c r="B6" s="30">
        <v>1501551</v>
      </c>
      <c r="C6" s="133">
        <f t="shared" ref="C6:C15" si="0">B6*D6</f>
        <v>813840.64200000011</v>
      </c>
      <c r="D6" s="119">
        <v>0.54200000000000004</v>
      </c>
      <c r="E6" s="119">
        <v>9.1999999999999998E-2</v>
      </c>
      <c r="F6" s="134">
        <v>0.20200000000000001</v>
      </c>
    </row>
    <row r="7" spans="1:6" x14ac:dyDescent="0.2">
      <c r="A7" s="5">
        <v>1991</v>
      </c>
      <c r="B7" s="31">
        <v>1580650</v>
      </c>
      <c r="C7" s="133">
        <f t="shared" si="0"/>
        <v>995809.5</v>
      </c>
      <c r="D7" s="119">
        <v>0.63</v>
      </c>
      <c r="E7" s="119">
        <v>2.5000000000000001E-2</v>
      </c>
      <c r="F7" s="134">
        <v>9.6000000000000002E-2</v>
      </c>
    </row>
    <row r="8" spans="1:6" x14ac:dyDescent="0.2">
      <c r="A8" s="5">
        <v>1992</v>
      </c>
      <c r="B8" s="31">
        <v>1651640</v>
      </c>
      <c r="C8" s="133">
        <f t="shared" si="0"/>
        <v>1080172.56</v>
      </c>
      <c r="D8" s="119">
        <v>0.65400000000000003</v>
      </c>
      <c r="E8" s="119">
        <v>3.1E-2</v>
      </c>
      <c r="F8" s="134">
        <v>0.112</v>
      </c>
    </row>
    <row r="9" spans="1:6" x14ac:dyDescent="0.2">
      <c r="A9" s="5">
        <v>1993</v>
      </c>
      <c r="B9" s="31">
        <v>1719035</v>
      </c>
      <c r="C9" s="133">
        <f t="shared" si="0"/>
        <v>985007.05499999993</v>
      </c>
      <c r="D9" s="119">
        <v>0.57299999999999995</v>
      </c>
      <c r="E9" s="119">
        <v>6.6000000000000003E-2</v>
      </c>
      <c r="F9" s="134">
        <v>0.14499999999999999</v>
      </c>
    </row>
    <row r="10" spans="1:6" x14ac:dyDescent="0.2">
      <c r="A10" s="5">
        <v>1994</v>
      </c>
      <c r="B10" s="31">
        <v>1808119</v>
      </c>
      <c r="C10" s="133">
        <f t="shared" si="0"/>
        <v>1386827.273</v>
      </c>
      <c r="D10" s="119">
        <v>0.76700000000000002</v>
      </c>
      <c r="E10" s="119">
        <v>-7.4999999999999997E-2</v>
      </c>
      <c r="F10" s="134">
        <v>-5.6000000000000001E-2</v>
      </c>
    </row>
    <row r="11" spans="1:6" x14ac:dyDescent="0.2">
      <c r="A11" s="5">
        <v>1995</v>
      </c>
      <c r="B11" s="31">
        <v>1907520</v>
      </c>
      <c r="C11" s="133">
        <f t="shared" si="0"/>
        <v>965205.12</v>
      </c>
      <c r="D11" s="119">
        <v>0.50600000000000001</v>
      </c>
      <c r="E11" s="119">
        <v>0.115</v>
      </c>
      <c r="F11" s="134">
        <v>0.19700000000000001</v>
      </c>
    </row>
    <row r="12" spans="1:6" x14ac:dyDescent="0.2">
      <c r="A12" s="135">
        <f>A11+1</f>
        <v>1996</v>
      </c>
      <c r="B12" s="31">
        <v>1999463</v>
      </c>
      <c r="C12" s="133">
        <f t="shared" si="0"/>
        <v>1235668.1340000001</v>
      </c>
      <c r="D12" s="119">
        <v>0.61799999999999999</v>
      </c>
      <c r="E12" s="119">
        <v>3.5000000000000003E-2</v>
      </c>
      <c r="F12" s="134">
        <v>9.4E-2</v>
      </c>
    </row>
    <row r="13" spans="1:6" x14ac:dyDescent="0.2">
      <c r="A13" s="135">
        <f>A12+1</f>
        <v>1997</v>
      </c>
      <c r="B13" s="31">
        <v>2071286</v>
      </c>
      <c r="C13" s="133">
        <f t="shared" si="0"/>
        <v>938292.55800000008</v>
      </c>
      <c r="D13" s="119">
        <v>0.45300000000000001</v>
      </c>
      <c r="E13" s="119">
        <v>0.13700000000000001</v>
      </c>
      <c r="F13" s="134">
        <v>0.19600000000000001</v>
      </c>
    </row>
    <row r="14" spans="1:6" x14ac:dyDescent="0.2">
      <c r="A14" s="135">
        <f>A13+1</f>
        <v>1998</v>
      </c>
      <c r="B14" s="31">
        <v>2149080</v>
      </c>
      <c r="C14" s="133">
        <f t="shared" si="0"/>
        <v>1076689.08</v>
      </c>
      <c r="D14" s="119">
        <v>0.501</v>
      </c>
      <c r="E14" s="119">
        <v>0.104</v>
      </c>
      <c r="F14" s="134">
        <v>0.154</v>
      </c>
    </row>
    <row r="15" spans="1:6" x14ac:dyDescent="0.2">
      <c r="A15" s="135">
        <f>A14+1</f>
        <v>1999</v>
      </c>
      <c r="B15" s="31">
        <v>2203618</v>
      </c>
      <c r="C15" s="133">
        <f t="shared" si="0"/>
        <v>1123845.18</v>
      </c>
      <c r="D15" s="119">
        <v>0.51</v>
      </c>
      <c r="E15" s="119">
        <v>0.10199999999999999</v>
      </c>
      <c r="F15" s="134">
        <v>0.14599999999999999</v>
      </c>
    </row>
    <row r="16" spans="1:6" x14ac:dyDescent="0.2">
      <c r="A16" s="28" t="s">
        <v>107</v>
      </c>
      <c r="B16" s="31">
        <v>2292719</v>
      </c>
      <c r="C16" s="27">
        <v>1074210</v>
      </c>
      <c r="D16" s="136">
        <f>C16/B16</f>
        <v>0.46853103236811838</v>
      </c>
      <c r="E16" s="90" t="s">
        <v>198</v>
      </c>
      <c r="F16" s="137" t="s">
        <v>198</v>
      </c>
    </row>
    <row r="17" spans="1:6" x14ac:dyDescent="0.2">
      <c r="A17" s="29" t="s">
        <v>214</v>
      </c>
      <c r="B17" s="138">
        <f>AVERAGE(B6:B16)</f>
        <v>1898607.3636363635</v>
      </c>
      <c r="C17" s="139">
        <f>AVERAGE(C6:C16)</f>
        <v>1061415.1910909091</v>
      </c>
      <c r="D17" s="140">
        <f>AVERAGE(D6:D16)</f>
        <v>0.56568463930619262</v>
      </c>
      <c r="E17" s="141">
        <v>6.3E-2</v>
      </c>
      <c r="F17" s="142">
        <v>0.129</v>
      </c>
    </row>
    <row r="18" spans="1:6" x14ac:dyDescent="0.2">
      <c r="A18" t="s">
        <v>215</v>
      </c>
    </row>
    <row r="19" spans="1:6" x14ac:dyDescent="0.2">
      <c r="A19" t="s">
        <v>127</v>
      </c>
    </row>
  </sheetData>
  <mergeCells count="3">
    <mergeCell ref="A1:F1"/>
    <mergeCell ref="A2:F2"/>
    <mergeCell ref="A3:F3"/>
  </mergeCells>
  <phoneticPr fontId="16" type="noConversion"/>
  <printOptions horizontalCentered="1"/>
  <pageMargins left="0.75" right="0.75" top="1" bottom="1" header="0.5" footer="0.5"/>
  <pageSetup orientation="portrait" horizontalDpi="4294967292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pageSetUpPr fitToPage="1"/>
  </sheetPr>
  <dimension ref="A1:H20"/>
  <sheetViews>
    <sheetView tabSelected="1" workbookViewId="0">
      <selection sqref="A1:H19"/>
    </sheetView>
  </sheetViews>
  <sheetFormatPr defaultRowHeight="12.75" x14ac:dyDescent="0.2"/>
  <cols>
    <col min="1" max="1" width="5.140625" style="84" customWidth="1"/>
    <col min="2" max="4" width="12.7109375" style="84" customWidth="1"/>
    <col min="5" max="5" width="15.7109375" style="84" customWidth="1"/>
    <col min="6" max="6" width="15.42578125" style="84" customWidth="1"/>
  </cols>
  <sheetData>
    <row r="1" spans="1:8" x14ac:dyDescent="0.2">
      <c r="A1" s="149" t="s">
        <v>45</v>
      </c>
      <c r="B1" s="150"/>
      <c r="C1" s="150"/>
      <c r="D1" s="150"/>
      <c r="E1" s="150"/>
      <c r="F1" s="150"/>
      <c r="G1" s="150"/>
      <c r="H1" s="151"/>
    </row>
    <row r="2" spans="1:8" x14ac:dyDescent="0.2">
      <c r="A2" s="152" t="s">
        <v>206</v>
      </c>
      <c r="B2" s="145"/>
      <c r="C2" s="145"/>
      <c r="D2" s="145"/>
      <c r="E2" s="145"/>
      <c r="F2" s="145"/>
      <c r="G2" s="145"/>
      <c r="H2" s="153"/>
    </row>
    <row r="3" spans="1:8" x14ac:dyDescent="0.2">
      <c r="A3" s="152" t="s">
        <v>217</v>
      </c>
      <c r="B3" s="145"/>
      <c r="C3" s="145"/>
      <c r="D3" s="145"/>
      <c r="E3" s="145"/>
      <c r="F3" s="145"/>
      <c r="G3" s="145"/>
      <c r="H3" s="153"/>
    </row>
    <row r="4" spans="1:8" x14ac:dyDescent="0.2">
      <c r="A4" s="33"/>
      <c r="B4" s="13"/>
      <c r="C4" s="13"/>
      <c r="D4" s="13"/>
      <c r="E4" s="13"/>
      <c r="F4" s="13"/>
      <c r="H4" s="16"/>
    </row>
    <row r="5" spans="1:8" x14ac:dyDescent="0.2">
      <c r="A5" s="26" t="s">
        <v>208</v>
      </c>
      <c r="B5" s="26" t="s">
        <v>209</v>
      </c>
      <c r="C5" s="26" t="s">
        <v>210</v>
      </c>
      <c r="D5" s="26" t="s">
        <v>211</v>
      </c>
      <c r="E5" s="26" t="s">
        <v>218</v>
      </c>
      <c r="F5" s="26" t="s">
        <v>219</v>
      </c>
      <c r="G5" s="26" t="s">
        <v>212</v>
      </c>
      <c r="H5" s="26" t="s">
        <v>213</v>
      </c>
    </row>
    <row r="6" spans="1:8" x14ac:dyDescent="0.2">
      <c r="A6" s="5">
        <v>1990</v>
      </c>
      <c r="B6" s="30">
        <v>18504957</v>
      </c>
      <c r="C6" s="133">
        <f t="shared" ref="C6:C15" si="0">B6*D6</f>
        <v>13157024.426999999</v>
      </c>
      <c r="D6" s="119">
        <v>0.71099999999999997</v>
      </c>
      <c r="E6" s="119">
        <v>1.1299999999999999</v>
      </c>
      <c r="F6" s="119">
        <v>1.0780000000000001</v>
      </c>
      <c r="G6" s="119">
        <v>-4.2999999999999997E-2</v>
      </c>
      <c r="H6" s="134">
        <v>-8.9999999999999993E-3</v>
      </c>
    </row>
    <row r="7" spans="1:8" x14ac:dyDescent="0.2">
      <c r="A7" s="5">
        <v>1991</v>
      </c>
      <c r="B7" s="31">
        <v>19352271</v>
      </c>
      <c r="C7" s="133">
        <f t="shared" si="0"/>
        <v>14688373.688999999</v>
      </c>
      <c r="D7" s="119">
        <v>0.75900000000000001</v>
      </c>
      <c r="E7" s="119">
        <v>1.177</v>
      </c>
      <c r="F7" s="119">
        <v>1.123</v>
      </c>
      <c r="G7" s="119">
        <v>-0.08</v>
      </c>
      <c r="H7" s="134">
        <v>-6.6000000000000003E-2</v>
      </c>
    </row>
    <row r="8" spans="1:8" x14ac:dyDescent="0.2">
      <c r="A8" s="5">
        <v>1992</v>
      </c>
      <c r="B8" s="31">
        <v>20537907</v>
      </c>
      <c r="C8" s="133">
        <f t="shared" si="0"/>
        <v>25590232.122000001</v>
      </c>
      <c r="D8" s="119">
        <v>1.246</v>
      </c>
      <c r="E8" s="119">
        <v>1.5840000000000001</v>
      </c>
      <c r="F8" s="119">
        <v>1.5189999999999999</v>
      </c>
      <c r="G8" s="119">
        <v>-0.40200000000000002</v>
      </c>
      <c r="H8" s="134">
        <v>-0.54300000000000004</v>
      </c>
    </row>
    <row r="9" spans="1:8" x14ac:dyDescent="0.2">
      <c r="A9" s="5">
        <v>1993</v>
      </c>
      <c r="B9" s="31">
        <v>21923226</v>
      </c>
      <c r="C9" s="133">
        <f t="shared" si="0"/>
        <v>15236642.069999998</v>
      </c>
      <c r="D9" s="119">
        <v>0.69499999999999995</v>
      </c>
      <c r="E9" s="119">
        <v>1.1359999999999999</v>
      </c>
      <c r="F9" s="119">
        <v>1.073</v>
      </c>
      <c r="G9" s="119">
        <v>-2.1999999999999999E-2</v>
      </c>
      <c r="H9" s="134">
        <v>2.5000000000000001E-2</v>
      </c>
    </row>
    <row r="10" spans="1:8" x14ac:dyDescent="0.2">
      <c r="A10" s="5">
        <v>1994</v>
      </c>
      <c r="B10" s="31">
        <v>23600467</v>
      </c>
      <c r="C10" s="133">
        <f t="shared" si="0"/>
        <v>16921534.838999998</v>
      </c>
      <c r="D10" s="119">
        <v>0.71699999999999997</v>
      </c>
      <c r="E10" s="119">
        <v>1.1839999999999999</v>
      </c>
      <c r="F10" s="119">
        <v>1.135</v>
      </c>
      <c r="G10" s="119">
        <v>-4.3999999999999997E-2</v>
      </c>
      <c r="H10" s="134">
        <v>-1.7000000000000001E-2</v>
      </c>
    </row>
    <row r="11" spans="1:8" x14ac:dyDescent="0.2">
      <c r="A11" s="5">
        <v>1995</v>
      </c>
      <c r="B11" s="31">
        <v>24944550</v>
      </c>
      <c r="C11" s="133">
        <f t="shared" si="0"/>
        <v>16762737.600000001</v>
      </c>
      <c r="D11" s="119">
        <v>0.67200000000000004</v>
      </c>
      <c r="E11" s="119">
        <v>1.127</v>
      </c>
      <c r="F11" s="119">
        <v>1.0740000000000001</v>
      </c>
      <c r="G11" s="119">
        <v>-1.2E-2</v>
      </c>
      <c r="H11" s="134">
        <v>3.6999999999999998E-2</v>
      </c>
    </row>
    <row r="12" spans="1:8" x14ac:dyDescent="0.2">
      <c r="A12" s="135">
        <f>A11+1</f>
        <v>1996</v>
      </c>
      <c r="B12" s="31">
        <v>26466652</v>
      </c>
      <c r="C12" s="133">
        <f t="shared" si="0"/>
        <v>20220522.127999999</v>
      </c>
      <c r="D12" s="119">
        <v>0.76400000000000001</v>
      </c>
      <c r="E12" s="119">
        <v>1.2170000000000001</v>
      </c>
      <c r="F12" s="119">
        <v>1.1679999999999999</v>
      </c>
      <c r="G12" s="119">
        <v>-7.3999999999999996E-2</v>
      </c>
      <c r="H12" s="134">
        <v>-4.2000000000000003E-2</v>
      </c>
    </row>
    <row r="13" spans="1:8" x14ac:dyDescent="0.2">
      <c r="A13" s="135">
        <f>A12+1</f>
        <v>1997</v>
      </c>
      <c r="B13" s="31">
        <v>27985192</v>
      </c>
      <c r="C13" s="133">
        <f t="shared" si="0"/>
        <v>15531781.560000001</v>
      </c>
      <c r="D13" s="119">
        <v>0.55500000000000005</v>
      </c>
      <c r="E13" s="119">
        <v>1.01</v>
      </c>
      <c r="F13" s="119">
        <v>0.96399999999999997</v>
      </c>
      <c r="G13" s="119">
        <v>5.3999999999999999E-2</v>
      </c>
      <c r="H13" s="134">
        <v>0.124</v>
      </c>
    </row>
    <row r="14" spans="1:8" x14ac:dyDescent="0.2">
      <c r="A14" s="135">
        <f>A13+1</f>
        <v>1998</v>
      </c>
      <c r="B14" s="31">
        <v>29939361</v>
      </c>
      <c r="C14" s="133">
        <f t="shared" si="0"/>
        <v>19041433.596000001</v>
      </c>
      <c r="D14" s="119">
        <v>0.63600000000000001</v>
      </c>
      <c r="E14" s="119">
        <v>1.0940000000000001</v>
      </c>
      <c r="F14" s="119">
        <v>1.048</v>
      </c>
      <c r="G14" s="119">
        <v>-7.0000000000000001E-3</v>
      </c>
      <c r="H14" s="134">
        <v>5.3999999999999999E-2</v>
      </c>
    </row>
    <row r="15" spans="1:8" x14ac:dyDescent="0.2">
      <c r="A15" s="135">
        <f>A14+1</f>
        <v>1999</v>
      </c>
      <c r="B15" s="31">
        <v>31564464</v>
      </c>
      <c r="C15" s="133">
        <f t="shared" si="0"/>
        <v>20106563.568</v>
      </c>
      <c r="D15" s="119">
        <v>0.63700000000000001</v>
      </c>
      <c r="E15" s="119">
        <v>1.0820000000000001</v>
      </c>
      <c r="F15" s="119">
        <v>1.038</v>
      </c>
      <c r="G15" s="119">
        <v>-1E-3</v>
      </c>
      <c r="H15" s="134">
        <v>5.3999999999999999E-2</v>
      </c>
    </row>
    <row r="16" spans="1:8" x14ac:dyDescent="0.2">
      <c r="A16" s="35" t="s">
        <v>107</v>
      </c>
      <c r="B16" s="31">
        <v>33893739</v>
      </c>
      <c r="C16" s="27">
        <v>22507112</v>
      </c>
      <c r="D16" s="136">
        <f>C16/B16</f>
        <v>0.66404925110209878</v>
      </c>
      <c r="E16" s="119">
        <v>1.1140000000000001</v>
      </c>
      <c r="F16" s="119">
        <v>1.071</v>
      </c>
      <c r="G16" s="90" t="s">
        <v>198</v>
      </c>
      <c r="H16" s="137" t="s">
        <v>198</v>
      </c>
    </row>
    <row r="17" spans="1:8" x14ac:dyDescent="0.2">
      <c r="A17" s="29" t="s">
        <v>214</v>
      </c>
      <c r="B17" s="138">
        <f>AVERAGE(B6:B16)</f>
        <v>25337526</v>
      </c>
      <c r="C17" s="139">
        <f>AVERAGE(C6:C16)</f>
        <v>18160359.781727273</v>
      </c>
      <c r="D17" s="143">
        <v>0.73899999999999999</v>
      </c>
      <c r="E17" s="140">
        <f>AVERAGE(E6:E16)</f>
        <v>1.1686363636363637</v>
      </c>
      <c r="F17" s="140">
        <f>AVERAGE(F6:F16)</f>
        <v>1.1173636363636363</v>
      </c>
      <c r="G17" s="141">
        <v>-6.3E-2</v>
      </c>
      <c r="H17" s="142">
        <v>-3.7999999999999999E-2</v>
      </c>
    </row>
    <row r="18" spans="1:8" x14ac:dyDescent="0.2">
      <c r="A18" t="s">
        <v>220</v>
      </c>
      <c r="B18" s="27"/>
      <c r="C18" s="27"/>
      <c r="D18" s="119"/>
      <c r="E18" s="119"/>
      <c r="F18" s="119"/>
      <c r="G18" s="119"/>
      <c r="H18" s="119"/>
    </row>
    <row r="19" spans="1:8" x14ac:dyDescent="0.2">
      <c r="A19" t="s">
        <v>221</v>
      </c>
    </row>
    <row r="20" spans="1:8" x14ac:dyDescent="0.2">
      <c r="A20" t="s">
        <v>222</v>
      </c>
    </row>
  </sheetData>
  <mergeCells count="3">
    <mergeCell ref="A1:H1"/>
    <mergeCell ref="A2:H2"/>
    <mergeCell ref="A3:H3"/>
  </mergeCells>
  <phoneticPr fontId="16" type="noConversion"/>
  <printOptions horizontalCentered="1" gridLines="1"/>
  <pageMargins left="0.5" right="0.5" top="1" bottom="1" header="0.5" footer="0.5"/>
  <pageSetup orientation="landscape" horizontalDpi="4294967292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E15"/>
  <sheetViews>
    <sheetView workbookViewId="0">
      <selection sqref="A1:E15"/>
    </sheetView>
  </sheetViews>
  <sheetFormatPr defaultRowHeight="12.75" x14ac:dyDescent="0.2"/>
  <cols>
    <col min="1" max="1" width="20.7109375" style="84" customWidth="1"/>
    <col min="2" max="5" width="15.7109375" style="84" customWidth="1"/>
  </cols>
  <sheetData>
    <row r="1" spans="1:5" x14ac:dyDescent="0.2">
      <c r="A1" s="149" t="s">
        <v>6</v>
      </c>
      <c r="B1" s="150"/>
      <c r="C1" s="150"/>
      <c r="D1" s="150"/>
      <c r="E1" s="151"/>
    </row>
    <row r="2" spans="1:5" x14ac:dyDescent="0.2">
      <c r="A2" s="152" t="s">
        <v>64</v>
      </c>
      <c r="B2" s="145"/>
      <c r="C2" s="145"/>
      <c r="D2" s="145"/>
      <c r="E2" s="153"/>
    </row>
    <row r="3" spans="1:5" x14ac:dyDescent="0.2">
      <c r="A3" s="152" t="s">
        <v>65</v>
      </c>
      <c r="B3" s="145"/>
      <c r="C3" s="145"/>
      <c r="D3" s="145"/>
      <c r="E3" s="153"/>
    </row>
    <row r="4" spans="1:5" x14ac:dyDescent="0.2">
      <c r="A4" s="5"/>
      <c r="E4" s="16"/>
    </row>
    <row r="5" spans="1:5" x14ac:dyDescent="0.2">
      <c r="A5" s="4"/>
      <c r="B5" s="146" t="s">
        <v>66</v>
      </c>
      <c r="C5" s="147"/>
      <c r="D5" s="147"/>
      <c r="E5" s="148"/>
    </row>
    <row r="6" spans="1:5" x14ac:dyDescent="0.2">
      <c r="A6" s="1" t="s">
        <v>67</v>
      </c>
      <c r="B6" s="26" t="s">
        <v>68</v>
      </c>
      <c r="C6" s="26" t="s">
        <v>69</v>
      </c>
      <c r="D6" s="26" t="s">
        <v>70</v>
      </c>
      <c r="E6" s="26" t="s">
        <v>71</v>
      </c>
    </row>
    <row r="7" spans="1:5" ht="24.95" customHeight="1" x14ac:dyDescent="0.2">
      <c r="A7" s="17" t="s">
        <v>72</v>
      </c>
      <c r="B7" s="18" t="s">
        <v>73</v>
      </c>
      <c r="C7" s="19" t="s">
        <v>73</v>
      </c>
      <c r="D7" s="19" t="s">
        <v>73</v>
      </c>
      <c r="E7" s="20" t="s">
        <v>73</v>
      </c>
    </row>
    <row r="8" spans="1:5" ht="24.95" customHeight="1" x14ac:dyDescent="0.2">
      <c r="A8" s="17" t="s">
        <v>74</v>
      </c>
      <c r="B8" s="21" t="s">
        <v>75</v>
      </c>
      <c r="C8" s="19" t="s">
        <v>75</v>
      </c>
      <c r="D8" s="19" t="s">
        <v>75</v>
      </c>
      <c r="E8" s="20" t="s">
        <v>75</v>
      </c>
    </row>
    <row r="9" spans="1:5" ht="24.95" customHeight="1" x14ac:dyDescent="0.2">
      <c r="A9" s="17" t="s">
        <v>76</v>
      </c>
      <c r="B9" s="21" t="s">
        <v>77</v>
      </c>
      <c r="C9" s="19" t="s">
        <v>77</v>
      </c>
      <c r="D9" s="19" t="s">
        <v>77</v>
      </c>
      <c r="E9" s="20" t="s">
        <v>77</v>
      </c>
    </row>
    <row r="10" spans="1:5" ht="24.95" customHeight="1" x14ac:dyDescent="0.2">
      <c r="A10" s="17" t="s">
        <v>78</v>
      </c>
      <c r="B10" s="21" t="s">
        <v>79</v>
      </c>
      <c r="C10" s="19" t="s">
        <v>79</v>
      </c>
      <c r="D10" s="19" t="s">
        <v>79</v>
      </c>
      <c r="E10" s="20" t="s">
        <v>75</v>
      </c>
    </row>
    <row r="11" spans="1:5" ht="24.95" customHeight="1" x14ac:dyDescent="0.2">
      <c r="A11" s="17" t="s">
        <v>80</v>
      </c>
      <c r="B11" s="87">
        <v>100000</v>
      </c>
      <c r="C11" s="88">
        <v>100000</v>
      </c>
      <c r="D11" s="88">
        <v>100000</v>
      </c>
      <c r="E11" s="89">
        <v>100000</v>
      </c>
    </row>
    <row r="12" spans="1:5" ht="24.95" customHeight="1" x14ac:dyDescent="0.2">
      <c r="A12" s="17" t="s">
        <v>81</v>
      </c>
      <c r="B12" s="21" t="s">
        <v>82</v>
      </c>
      <c r="C12" s="19" t="s">
        <v>82</v>
      </c>
      <c r="D12" s="19" t="s">
        <v>82</v>
      </c>
      <c r="E12" s="20" t="s">
        <v>82</v>
      </c>
    </row>
    <row r="13" spans="1:5" ht="24.95" customHeight="1" x14ac:dyDescent="0.2">
      <c r="A13" s="17" t="s">
        <v>83</v>
      </c>
      <c r="B13" s="21" t="s">
        <v>84</v>
      </c>
      <c r="C13" s="19" t="s">
        <v>85</v>
      </c>
      <c r="D13" s="19" t="s">
        <v>86</v>
      </c>
      <c r="E13" s="20" t="s">
        <v>87</v>
      </c>
    </row>
    <row r="14" spans="1:5" ht="24.95" customHeight="1" x14ac:dyDescent="0.2">
      <c r="A14" s="22" t="s">
        <v>88</v>
      </c>
      <c r="B14" s="23" t="s">
        <v>89</v>
      </c>
      <c r="C14" s="24" t="s">
        <v>89</v>
      </c>
      <c r="D14" s="24" t="s">
        <v>90</v>
      </c>
      <c r="E14" s="25" t="s">
        <v>89</v>
      </c>
    </row>
    <row r="15" spans="1:5" ht="12.75" customHeight="1" x14ac:dyDescent="0.2">
      <c r="A15" s="33" t="s">
        <v>91</v>
      </c>
    </row>
  </sheetData>
  <mergeCells count="4">
    <mergeCell ref="B5:E5"/>
    <mergeCell ref="A1:E1"/>
    <mergeCell ref="A2:E2"/>
    <mergeCell ref="A3:E3"/>
  </mergeCells>
  <phoneticPr fontId="16" type="noConversion"/>
  <printOptions horizontalCentered="1" gridLines="1"/>
  <pageMargins left="0.5" right="0.5" top="1" bottom="1" header="0.5" footer="0.5"/>
  <pageSetup orientation="portrait" horizontalDpi="4294967292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J21"/>
  <sheetViews>
    <sheetView topLeftCell="A3" workbookViewId="0">
      <selection activeCell="A19" sqref="A19"/>
    </sheetView>
  </sheetViews>
  <sheetFormatPr defaultRowHeight="12.75" x14ac:dyDescent="0.2"/>
  <cols>
    <col min="1" max="1" width="11.140625" style="84" bestFit="1" customWidth="1"/>
    <col min="2" max="2" width="13.85546875" style="84" customWidth="1"/>
    <col min="3" max="3" width="11.140625" style="84" bestFit="1" customWidth="1"/>
  </cols>
  <sheetData>
    <row r="1" spans="1:10" x14ac:dyDescent="0.2">
      <c r="A1" s="144" t="s">
        <v>14</v>
      </c>
      <c r="B1" s="145"/>
      <c r="C1" s="145"/>
      <c r="D1" s="145"/>
      <c r="E1" s="145"/>
      <c r="F1" s="145"/>
      <c r="G1" s="145"/>
      <c r="H1" s="145"/>
    </row>
    <row r="2" spans="1:10" x14ac:dyDescent="0.2">
      <c r="A2" s="144" t="s">
        <v>92</v>
      </c>
      <c r="B2" s="145"/>
      <c r="C2" s="145"/>
      <c r="D2" s="145"/>
      <c r="E2" s="145"/>
      <c r="F2" s="145"/>
      <c r="G2" s="145"/>
      <c r="H2" s="145"/>
    </row>
    <row r="3" spans="1:10" x14ac:dyDescent="0.2">
      <c r="A3" s="144" t="s">
        <v>93</v>
      </c>
      <c r="B3" s="145"/>
      <c r="C3" s="145"/>
      <c r="D3" s="145"/>
      <c r="E3" s="145"/>
      <c r="F3" s="145"/>
      <c r="G3" s="145"/>
      <c r="H3" s="145"/>
    </row>
    <row r="4" spans="1:10" x14ac:dyDescent="0.2">
      <c r="A4" s="144" t="s">
        <v>94</v>
      </c>
      <c r="B4" s="145"/>
      <c r="C4" s="145"/>
      <c r="D4" s="145"/>
      <c r="E4" s="145"/>
      <c r="F4" s="145"/>
      <c r="G4" s="145"/>
      <c r="H4" s="145"/>
    </row>
    <row r="5" spans="1:10" x14ac:dyDescent="0.2">
      <c r="A5" s="13"/>
      <c r="B5" s="13"/>
      <c r="C5" s="13"/>
      <c r="D5" s="13"/>
      <c r="E5" s="13"/>
      <c r="F5" s="13"/>
      <c r="G5" s="13"/>
      <c r="H5" s="13"/>
    </row>
    <row r="6" spans="1:10" x14ac:dyDescent="0.2">
      <c r="A6" s="154" t="s">
        <v>95</v>
      </c>
      <c r="B6" s="4" t="s">
        <v>96</v>
      </c>
      <c r="C6" s="156" t="s">
        <v>97</v>
      </c>
      <c r="D6" s="147"/>
      <c r="E6" s="146" t="s">
        <v>98</v>
      </c>
      <c r="F6" s="147"/>
      <c r="G6" s="147"/>
      <c r="H6" s="148"/>
    </row>
    <row r="7" spans="1:10" x14ac:dyDescent="0.2">
      <c r="A7" s="155"/>
      <c r="B7" s="1" t="s">
        <v>99</v>
      </c>
      <c r="C7" s="85" t="s">
        <v>100</v>
      </c>
      <c r="D7" s="26" t="s">
        <v>101</v>
      </c>
      <c r="E7" s="1" t="s">
        <v>102</v>
      </c>
      <c r="F7" s="1" t="s">
        <v>103</v>
      </c>
      <c r="G7" s="1" t="s">
        <v>104</v>
      </c>
      <c r="H7" s="1" t="s">
        <v>105</v>
      </c>
    </row>
    <row r="8" spans="1:10" x14ac:dyDescent="0.2">
      <c r="A8" t="s">
        <v>106</v>
      </c>
    </row>
    <row r="9" spans="1:10" x14ac:dyDescent="0.2">
      <c r="A9">
        <v>1992</v>
      </c>
      <c r="B9" s="27">
        <v>1169849229</v>
      </c>
      <c r="C9" s="78">
        <v>234</v>
      </c>
      <c r="D9" s="78">
        <v>122</v>
      </c>
      <c r="E9" s="90">
        <v>0.54700000000000004</v>
      </c>
      <c r="F9" s="90">
        <v>0.66500000000000004</v>
      </c>
      <c r="G9" s="90">
        <v>0.81899999999999995</v>
      </c>
      <c r="H9" s="3">
        <v>1238</v>
      </c>
      <c r="J9" s="27"/>
    </row>
    <row r="10" spans="1:10" x14ac:dyDescent="0.2">
      <c r="A10">
        <v>1995</v>
      </c>
      <c r="B10" s="27">
        <v>1684973701</v>
      </c>
      <c r="C10" s="78">
        <v>202</v>
      </c>
      <c r="D10" s="78">
        <v>100</v>
      </c>
      <c r="E10" s="90">
        <v>0.60199999999999998</v>
      </c>
      <c r="F10" s="90">
        <v>0.72199999999999998</v>
      </c>
      <c r="G10" s="90">
        <v>0.874</v>
      </c>
      <c r="H10" s="3">
        <v>1406</v>
      </c>
      <c r="J10" s="27"/>
    </row>
    <row r="11" spans="1:10" x14ac:dyDescent="0.2">
      <c r="A11" s="34" t="s">
        <v>107</v>
      </c>
      <c r="B11" s="27">
        <v>2907309923</v>
      </c>
      <c r="C11" s="78">
        <v>223</v>
      </c>
      <c r="D11" s="78">
        <v>114</v>
      </c>
      <c r="E11" s="90">
        <v>0.47899999999999998</v>
      </c>
      <c r="F11" s="90">
        <v>0.61</v>
      </c>
      <c r="G11" s="90">
        <v>0.78400000000000003</v>
      </c>
      <c r="H11" s="3">
        <v>772</v>
      </c>
      <c r="J11" s="27"/>
    </row>
    <row r="12" spans="1:10" x14ac:dyDescent="0.2">
      <c r="A12" t="s">
        <v>108</v>
      </c>
      <c r="C12" s="78"/>
      <c r="D12" s="78"/>
      <c r="E12" s="90"/>
      <c r="F12" s="90"/>
      <c r="G12" s="90"/>
      <c r="H12" s="3"/>
    </row>
    <row r="13" spans="1:10" x14ac:dyDescent="0.2">
      <c r="A13">
        <v>1992</v>
      </c>
      <c r="B13" s="27">
        <v>1701051571</v>
      </c>
      <c r="C13" s="78">
        <v>224</v>
      </c>
      <c r="D13" s="78">
        <v>131</v>
      </c>
      <c r="E13" s="90">
        <v>0.42799999999999999</v>
      </c>
      <c r="F13" s="90">
        <v>0.56000000000000005</v>
      </c>
      <c r="G13" s="90">
        <v>0.78900000000000003</v>
      </c>
      <c r="H13" s="3">
        <v>653</v>
      </c>
      <c r="J13" s="27"/>
    </row>
    <row r="14" spans="1:10" x14ac:dyDescent="0.2">
      <c r="A14">
        <v>1995</v>
      </c>
      <c r="B14" s="27">
        <v>1959668327</v>
      </c>
      <c r="C14" s="78">
        <v>219</v>
      </c>
      <c r="D14" s="78">
        <v>125</v>
      </c>
      <c r="E14" s="90">
        <v>0.45700000000000002</v>
      </c>
      <c r="F14" s="90">
        <v>0.58399999999999996</v>
      </c>
      <c r="G14" s="90">
        <v>0.82199999999999995</v>
      </c>
      <c r="H14" s="3">
        <v>689</v>
      </c>
      <c r="J14" s="27"/>
    </row>
    <row r="15" spans="1:10" x14ac:dyDescent="0.2">
      <c r="A15" s="34" t="s">
        <v>107</v>
      </c>
      <c r="B15" s="27">
        <v>2331288562</v>
      </c>
      <c r="C15" s="78">
        <v>212</v>
      </c>
      <c r="D15" s="78">
        <v>113</v>
      </c>
      <c r="E15" s="90">
        <v>0.47899999999999998</v>
      </c>
      <c r="F15" s="90">
        <v>0.63900000000000001</v>
      </c>
      <c r="G15" s="90">
        <v>0.85199999999999998</v>
      </c>
      <c r="H15" s="3">
        <v>737</v>
      </c>
      <c r="J15" s="27"/>
    </row>
    <row r="16" spans="1:10" x14ac:dyDescent="0.2">
      <c r="A16" t="s">
        <v>109</v>
      </c>
      <c r="C16" s="78"/>
      <c r="D16" s="78"/>
      <c r="E16" s="90"/>
      <c r="F16" s="90"/>
      <c r="G16" s="90"/>
      <c r="H16" s="3"/>
    </row>
    <row r="17" spans="1:10" x14ac:dyDescent="0.2">
      <c r="A17">
        <v>1992</v>
      </c>
      <c r="B17" s="27">
        <v>14850374028</v>
      </c>
      <c r="C17" s="78">
        <v>889</v>
      </c>
      <c r="D17" s="78">
        <v>477</v>
      </c>
      <c r="E17" s="90">
        <v>0.45500000000000002</v>
      </c>
      <c r="F17" s="90">
        <v>0.53600000000000003</v>
      </c>
      <c r="G17" s="90">
        <v>0.68100000000000005</v>
      </c>
      <c r="H17" s="3">
        <v>926</v>
      </c>
      <c r="J17" s="27"/>
    </row>
    <row r="18" spans="1:10" x14ac:dyDescent="0.2">
      <c r="A18">
        <v>1995</v>
      </c>
      <c r="B18" s="27">
        <v>26035498521</v>
      </c>
      <c r="C18" s="3">
        <v>1008</v>
      </c>
      <c r="D18" s="78">
        <v>531</v>
      </c>
      <c r="E18" s="90">
        <v>0.44700000000000001</v>
      </c>
      <c r="F18" s="90">
        <v>0.54800000000000004</v>
      </c>
      <c r="G18" s="90">
        <v>0.69399999999999995</v>
      </c>
      <c r="H18" s="3">
        <v>804</v>
      </c>
      <c r="J18" s="27"/>
    </row>
    <row r="19" spans="1:10" x14ac:dyDescent="0.2">
      <c r="A19" s="34" t="s">
        <v>107</v>
      </c>
      <c r="B19" s="27">
        <v>34710439198</v>
      </c>
      <c r="C19" s="3">
        <v>1029</v>
      </c>
      <c r="D19" s="78">
        <v>476</v>
      </c>
      <c r="E19" s="90">
        <v>0.46</v>
      </c>
      <c r="F19" s="90">
        <v>0.57899999999999996</v>
      </c>
      <c r="G19" s="90">
        <v>0.74</v>
      </c>
      <c r="H19" s="3">
        <v>758</v>
      </c>
      <c r="J19" s="27"/>
    </row>
    <row r="21" spans="1:10" x14ac:dyDescent="0.2">
      <c r="A21" s="2" t="s">
        <v>110</v>
      </c>
      <c r="B21" s="2"/>
    </row>
  </sheetData>
  <mergeCells count="7">
    <mergeCell ref="A6:A7"/>
    <mergeCell ref="C6:D6"/>
    <mergeCell ref="A1:H1"/>
    <mergeCell ref="A2:H2"/>
    <mergeCell ref="A3:H3"/>
    <mergeCell ref="A4:H4"/>
    <mergeCell ref="E6:H6"/>
  </mergeCells>
  <phoneticPr fontId="16" type="noConversion"/>
  <printOptions horizontalCentered="1"/>
  <pageMargins left="0.5" right="0.5" top="1" bottom="1" header="0.5" footer="0.5"/>
  <pageSetup orientation="portrait" horizontalDpi="4294967292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P20"/>
  <sheetViews>
    <sheetView workbookViewId="0">
      <selection sqref="A1:P19"/>
    </sheetView>
  </sheetViews>
  <sheetFormatPr defaultRowHeight="12.75" x14ac:dyDescent="0.2"/>
  <cols>
    <col min="1" max="1" width="11.140625" style="84" bestFit="1" customWidth="1"/>
    <col min="2" max="2" width="5.7109375" style="84" customWidth="1"/>
    <col min="3" max="3" width="6.28515625" style="84" customWidth="1"/>
    <col min="4" max="4" width="5.7109375" style="84" customWidth="1"/>
    <col min="5" max="5" width="6.28515625" style="84" customWidth="1"/>
    <col min="6" max="6" width="5.7109375" style="84" customWidth="1"/>
    <col min="7" max="7" width="6.85546875" style="84" customWidth="1"/>
    <col min="8" max="8" width="5.7109375" style="84" customWidth="1"/>
    <col min="9" max="9" width="6.28515625" style="84" customWidth="1"/>
    <col min="10" max="10" width="5.7109375" style="84" customWidth="1"/>
    <col min="11" max="11" width="6.28515625" style="84" customWidth="1"/>
    <col min="12" max="12" width="5.7109375" style="84" customWidth="1"/>
    <col min="13" max="13" width="6.85546875" style="84" customWidth="1"/>
    <col min="14" max="16" width="5.7109375" style="84" customWidth="1"/>
  </cols>
  <sheetData>
    <row r="1" spans="1:16" x14ac:dyDescent="0.2">
      <c r="A1" s="144" t="s">
        <v>18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</row>
    <row r="2" spans="1:16" x14ac:dyDescent="0.2">
      <c r="A2" s="144" t="s">
        <v>111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3" spans="1:16" x14ac:dyDescent="0.2">
      <c r="A3" s="144" t="s">
        <v>112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ht="13.5" customHeight="1" thickBot="1" x14ac:dyDescent="0.25"/>
    <row r="5" spans="1:16" x14ac:dyDescent="0.2">
      <c r="A5" s="50"/>
      <c r="B5" s="157" t="s">
        <v>113</v>
      </c>
      <c r="C5" s="158"/>
      <c r="D5" s="158"/>
      <c r="E5" s="158"/>
      <c r="F5" s="158"/>
      <c r="G5" s="159"/>
      <c r="H5" s="157" t="s">
        <v>114</v>
      </c>
      <c r="I5" s="158"/>
      <c r="J5" s="158"/>
      <c r="K5" s="158"/>
      <c r="L5" s="158"/>
      <c r="M5" s="159"/>
      <c r="N5" s="160" t="s">
        <v>115</v>
      </c>
      <c r="O5" s="161"/>
      <c r="P5" s="162"/>
    </row>
    <row r="6" spans="1:16" x14ac:dyDescent="0.2">
      <c r="A6" s="74"/>
      <c r="B6" s="146" t="s">
        <v>116</v>
      </c>
      <c r="C6" s="148"/>
      <c r="D6" s="146" t="s">
        <v>117</v>
      </c>
      <c r="E6" s="148"/>
      <c r="F6" s="146" t="s">
        <v>118</v>
      </c>
      <c r="G6" s="148"/>
      <c r="H6" s="146" t="s">
        <v>116</v>
      </c>
      <c r="I6" s="148"/>
      <c r="J6" s="146" t="s">
        <v>117</v>
      </c>
      <c r="K6" s="148"/>
      <c r="L6" s="146" t="s">
        <v>118</v>
      </c>
      <c r="M6" s="148"/>
      <c r="N6" s="163" t="s">
        <v>119</v>
      </c>
      <c r="O6" s="164"/>
      <c r="P6" s="165"/>
    </row>
    <row r="7" spans="1:16" x14ac:dyDescent="0.2">
      <c r="A7" s="75" t="s">
        <v>120</v>
      </c>
      <c r="B7" s="26" t="s">
        <v>121</v>
      </c>
      <c r="C7" s="26" t="s">
        <v>122</v>
      </c>
      <c r="D7" s="26" t="s">
        <v>121</v>
      </c>
      <c r="E7" s="26" t="s">
        <v>122</v>
      </c>
      <c r="F7" s="26" t="s">
        <v>121</v>
      </c>
      <c r="G7" s="26" t="s">
        <v>122</v>
      </c>
      <c r="H7" s="26" t="s">
        <v>121</v>
      </c>
      <c r="I7" s="26" t="s">
        <v>122</v>
      </c>
      <c r="J7" s="26" t="s">
        <v>121</v>
      </c>
      <c r="K7" s="26" t="s">
        <v>122</v>
      </c>
      <c r="L7" s="26" t="s">
        <v>121</v>
      </c>
      <c r="M7" s="26" t="s">
        <v>122</v>
      </c>
      <c r="N7" s="26">
        <v>1992</v>
      </c>
      <c r="O7" s="26">
        <v>1995</v>
      </c>
      <c r="P7" s="76">
        <v>2000</v>
      </c>
    </row>
    <row r="8" spans="1:16" x14ac:dyDescent="0.2">
      <c r="A8" s="77" t="s">
        <v>106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</row>
    <row r="9" spans="1:16" x14ac:dyDescent="0.2">
      <c r="A9" s="80" t="s">
        <v>123</v>
      </c>
      <c r="B9" s="78">
        <v>48</v>
      </c>
      <c r="C9" s="91">
        <f>B9/$O9</f>
        <v>0.48</v>
      </c>
      <c r="D9" s="78">
        <v>34</v>
      </c>
      <c r="E9" s="92">
        <f>D9/$O9</f>
        <v>0.34</v>
      </c>
      <c r="F9" s="93">
        <f>B9-D9</f>
        <v>14</v>
      </c>
      <c r="G9" s="94">
        <f>F9/$O9</f>
        <v>0.14000000000000001</v>
      </c>
      <c r="H9" s="78">
        <v>16</v>
      </c>
      <c r="I9" s="95">
        <f>H9/$N9</f>
        <v>0.13114754098360656</v>
      </c>
      <c r="J9" s="78">
        <v>38</v>
      </c>
      <c r="K9" s="96">
        <f>J9/$N9</f>
        <v>0.31147540983606559</v>
      </c>
      <c r="L9" s="97">
        <f>H9-J9</f>
        <v>-22</v>
      </c>
      <c r="M9" s="98">
        <f>L9/$N9</f>
        <v>-0.18032786885245902</v>
      </c>
      <c r="N9" s="78">
        <v>122</v>
      </c>
      <c r="O9" s="78">
        <v>100</v>
      </c>
      <c r="P9" s="79">
        <v>114</v>
      </c>
    </row>
    <row r="10" spans="1:16" x14ac:dyDescent="0.2">
      <c r="A10" s="80" t="s">
        <v>124</v>
      </c>
      <c r="B10" s="78">
        <v>44</v>
      </c>
      <c r="C10" s="91">
        <f>B10/$O10</f>
        <v>0.5</v>
      </c>
      <c r="D10" s="78">
        <v>33</v>
      </c>
      <c r="E10" s="92">
        <f>D10/$O10</f>
        <v>0.375</v>
      </c>
      <c r="F10" s="93">
        <f>B10-D10</f>
        <v>11</v>
      </c>
      <c r="G10" s="94">
        <f>F10/$O10</f>
        <v>0.125</v>
      </c>
      <c r="H10" s="78">
        <v>14</v>
      </c>
      <c r="I10" s="95">
        <f>H10/$N10</f>
        <v>0.13861386138613863</v>
      </c>
      <c r="J10" s="78">
        <v>27</v>
      </c>
      <c r="K10" s="96">
        <f>J10/$N10</f>
        <v>0.26732673267326734</v>
      </c>
      <c r="L10" s="97">
        <f>H10-J10</f>
        <v>-13</v>
      </c>
      <c r="M10" s="98">
        <f>L10/$N10</f>
        <v>-0.12871287128712872</v>
      </c>
      <c r="N10" s="78">
        <v>101</v>
      </c>
      <c r="O10" s="78">
        <v>88</v>
      </c>
      <c r="P10" s="79">
        <v>99</v>
      </c>
    </row>
    <row r="11" spans="1:16" x14ac:dyDescent="0.2">
      <c r="A11" s="77" t="s">
        <v>108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9"/>
    </row>
    <row r="12" spans="1:16" x14ac:dyDescent="0.2">
      <c r="A12" s="80" t="s">
        <v>123</v>
      </c>
      <c r="B12" s="78">
        <v>26</v>
      </c>
      <c r="C12" s="91">
        <f>B12/$O12</f>
        <v>0.20799999999999999</v>
      </c>
      <c r="D12" s="78">
        <v>38</v>
      </c>
      <c r="E12" s="92">
        <f>D12/$O12</f>
        <v>0.30399999999999999</v>
      </c>
      <c r="F12" s="93">
        <f>B12-D12</f>
        <v>-12</v>
      </c>
      <c r="G12" s="94">
        <f>F12/$O12</f>
        <v>-9.6000000000000002E-2</v>
      </c>
      <c r="H12" s="78">
        <v>19</v>
      </c>
      <c r="I12" s="95">
        <f>H12/$N12</f>
        <v>0.14615384615384616</v>
      </c>
      <c r="J12" s="78">
        <v>24</v>
      </c>
      <c r="K12" s="96">
        <f>J12/$N12</f>
        <v>0.18461538461538463</v>
      </c>
      <c r="L12" s="97">
        <f>H12-J12</f>
        <v>-5</v>
      </c>
      <c r="M12" s="98">
        <f>L12/$N12</f>
        <v>-3.8461538461538464E-2</v>
      </c>
      <c r="N12" s="78">
        <v>130</v>
      </c>
      <c r="O12" s="78">
        <v>125</v>
      </c>
      <c r="P12" s="79">
        <v>113</v>
      </c>
    </row>
    <row r="13" spans="1:16" x14ac:dyDescent="0.2">
      <c r="A13" s="80" t="s">
        <v>124</v>
      </c>
      <c r="B13" s="78">
        <v>22</v>
      </c>
      <c r="C13" s="91">
        <f>B13/$O13</f>
        <v>0.20560747663551401</v>
      </c>
      <c r="D13" s="78">
        <v>31</v>
      </c>
      <c r="E13" s="92">
        <f>D13/$O13</f>
        <v>0.28971962616822428</v>
      </c>
      <c r="F13" s="93">
        <f>B13-D13</f>
        <v>-9</v>
      </c>
      <c r="G13" s="94">
        <f>F13/$O13</f>
        <v>-8.4112149532710276E-2</v>
      </c>
      <c r="H13" s="78">
        <v>16</v>
      </c>
      <c r="I13" s="95">
        <f>H13/$N13</f>
        <v>0.14953271028037382</v>
      </c>
      <c r="J13" s="78">
        <v>16</v>
      </c>
      <c r="K13" s="96">
        <f>J13/$N13</f>
        <v>0.14953271028037382</v>
      </c>
      <c r="L13" s="97">
        <f>H13-J13</f>
        <v>0</v>
      </c>
      <c r="M13" s="98">
        <f>L13/$N13</f>
        <v>0</v>
      </c>
      <c r="N13" s="78">
        <v>107</v>
      </c>
      <c r="O13" s="78">
        <v>107</v>
      </c>
      <c r="P13" s="79">
        <v>98</v>
      </c>
    </row>
    <row r="14" spans="1:16" x14ac:dyDescent="0.2">
      <c r="A14" s="77" t="s">
        <v>109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9"/>
    </row>
    <row r="15" spans="1:16" x14ac:dyDescent="0.2">
      <c r="A15" s="80" t="s">
        <v>123</v>
      </c>
      <c r="B15" s="78">
        <v>126</v>
      </c>
      <c r="C15" s="91">
        <f>B15/$O15</f>
        <v>0.23728813559322035</v>
      </c>
      <c r="D15" s="78">
        <v>181</v>
      </c>
      <c r="E15" s="92">
        <f>D15/$O15</f>
        <v>0.3408662900188324</v>
      </c>
      <c r="F15" s="93">
        <f>B15-D15</f>
        <v>-55</v>
      </c>
      <c r="G15" s="94">
        <f>F15/$O15</f>
        <v>-0.10357815442561205</v>
      </c>
      <c r="H15" s="78">
        <v>133</v>
      </c>
      <c r="I15" s="95">
        <f>H15/$N15</f>
        <v>0.27882599580712786</v>
      </c>
      <c r="J15" s="78">
        <v>79</v>
      </c>
      <c r="K15" s="96">
        <f>J15/$N15</f>
        <v>0.16561844863731656</v>
      </c>
      <c r="L15" s="97">
        <f>H15-J15</f>
        <v>54</v>
      </c>
      <c r="M15" s="98">
        <f>L15/$N15</f>
        <v>0.11320754716981132</v>
      </c>
      <c r="N15" s="78">
        <v>477</v>
      </c>
      <c r="O15" s="78">
        <v>531</v>
      </c>
      <c r="P15" s="79">
        <v>476</v>
      </c>
    </row>
    <row r="16" spans="1:16" ht="13.5" customHeight="1" thickBot="1" x14ac:dyDescent="0.25">
      <c r="A16" s="81" t="s">
        <v>124</v>
      </c>
      <c r="B16" s="82">
        <v>123</v>
      </c>
      <c r="C16" s="99">
        <f>B16/$O16</f>
        <v>0.25153374233128833</v>
      </c>
      <c r="D16" s="82">
        <v>167</v>
      </c>
      <c r="E16" s="100">
        <f>D16/$O16</f>
        <v>0.34151329243353784</v>
      </c>
      <c r="F16" s="101">
        <f>B16-D16</f>
        <v>-44</v>
      </c>
      <c r="G16" s="102">
        <f>F16/$O16</f>
        <v>-8.9979550102249492E-2</v>
      </c>
      <c r="H16" s="82">
        <v>129</v>
      </c>
      <c r="I16" s="103">
        <f>H16/$N16</f>
        <v>0.29930394431554525</v>
      </c>
      <c r="J16" s="82">
        <v>71</v>
      </c>
      <c r="K16" s="104">
        <f>J16/$N16</f>
        <v>0.16473317865429235</v>
      </c>
      <c r="L16" s="105">
        <f>H16-J16</f>
        <v>58</v>
      </c>
      <c r="M16" s="106">
        <f>L16/$N16</f>
        <v>0.13457076566125289</v>
      </c>
      <c r="N16" s="82">
        <v>431</v>
      </c>
      <c r="O16" s="82">
        <v>489</v>
      </c>
      <c r="P16" s="83">
        <v>445</v>
      </c>
    </row>
    <row r="17" spans="1:16" x14ac:dyDescent="0.2">
      <c r="A17" t="s">
        <v>125</v>
      </c>
      <c r="B17" s="78"/>
      <c r="C17" s="90"/>
      <c r="D17" s="78"/>
      <c r="E17" s="90"/>
      <c r="F17" s="78"/>
      <c r="G17" s="90"/>
      <c r="H17" s="78"/>
      <c r="I17" s="90"/>
      <c r="J17" s="78"/>
      <c r="K17" s="90"/>
      <c r="L17" s="78"/>
      <c r="M17" s="90"/>
      <c r="N17" s="78"/>
      <c r="O17" s="78"/>
      <c r="P17" s="78"/>
    </row>
    <row r="18" spans="1:16" x14ac:dyDescent="0.2">
      <c r="A18" t="s">
        <v>126</v>
      </c>
    </row>
    <row r="19" spans="1:16" x14ac:dyDescent="0.2">
      <c r="A19" t="s">
        <v>110</v>
      </c>
    </row>
    <row r="20" spans="1:16" x14ac:dyDescent="0.2">
      <c r="A20" t="s">
        <v>127</v>
      </c>
    </row>
  </sheetData>
  <mergeCells count="13">
    <mergeCell ref="B6:C6"/>
    <mergeCell ref="D6:E6"/>
    <mergeCell ref="F6:G6"/>
    <mergeCell ref="N6:P6"/>
    <mergeCell ref="H6:I6"/>
    <mergeCell ref="J6:K6"/>
    <mergeCell ref="L6:M6"/>
    <mergeCell ref="A1:P1"/>
    <mergeCell ref="A2:P2"/>
    <mergeCell ref="A3:P3"/>
    <mergeCell ref="H5:M5"/>
    <mergeCell ref="B5:G5"/>
    <mergeCell ref="N5:P5"/>
  </mergeCells>
  <phoneticPr fontId="16" type="noConversion"/>
  <printOptions horizontalCentered="1" gridLines="1"/>
  <pageMargins left="0.5" right="0.5" top="1" bottom="1" header="0.5" footer="0.5"/>
  <pageSetup orientation="landscape" horizontalDpi="4294967292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K27"/>
  <sheetViews>
    <sheetView workbookViewId="0">
      <selection activeCell="C6" sqref="C6"/>
    </sheetView>
  </sheetViews>
  <sheetFormatPr defaultRowHeight="12.75" x14ac:dyDescent="0.2"/>
  <cols>
    <col min="1" max="1" width="5.28515625" style="84" customWidth="1"/>
    <col min="2" max="2" width="31.140625" style="84" customWidth="1"/>
    <col min="3" max="3" width="4.85546875" style="84" customWidth="1"/>
    <col min="4" max="4" width="9.5703125" style="84" customWidth="1"/>
    <col min="5" max="5" width="5.42578125" style="84" customWidth="1"/>
    <col min="6" max="6" width="4.85546875" style="84" customWidth="1"/>
    <col min="7" max="7" width="9.5703125" style="84" customWidth="1"/>
    <col min="8" max="8" width="5.42578125" style="84" customWidth="1"/>
    <col min="9" max="9" width="4.85546875" style="84" customWidth="1"/>
    <col min="10" max="10" width="9.5703125" style="84" customWidth="1"/>
    <col min="11" max="11" width="5.42578125" style="84" customWidth="1"/>
  </cols>
  <sheetData>
    <row r="1" spans="1:11" x14ac:dyDescent="0.2">
      <c r="A1" s="144" t="s">
        <v>128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x14ac:dyDescent="0.2">
      <c r="A2" s="144" t="s">
        <v>129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1" x14ac:dyDescent="0.2">
      <c r="A3" s="144" t="s">
        <v>130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</row>
    <row r="4" spans="1:11" ht="13.5" customHeight="1" thickBot="1" x14ac:dyDescent="0.25"/>
    <row r="5" spans="1:11" x14ac:dyDescent="0.2">
      <c r="A5" s="38"/>
      <c r="B5" s="39"/>
      <c r="C5" s="166">
        <v>2000</v>
      </c>
      <c r="D5" s="158"/>
      <c r="E5" s="159"/>
      <c r="F5" s="167" t="s">
        <v>131</v>
      </c>
      <c r="G5" s="158"/>
      <c r="H5" s="159"/>
      <c r="I5" s="168" t="s">
        <v>132</v>
      </c>
      <c r="J5" s="158"/>
      <c r="K5" s="169"/>
    </row>
    <row r="6" spans="1:11" x14ac:dyDescent="0.2">
      <c r="A6" s="40" t="s">
        <v>133</v>
      </c>
      <c r="B6" s="41" t="s">
        <v>134</v>
      </c>
      <c r="C6" s="42" t="s">
        <v>135</v>
      </c>
      <c r="D6" s="43" t="s">
        <v>136</v>
      </c>
      <c r="E6" s="43" t="s">
        <v>137</v>
      </c>
      <c r="F6" s="43" t="s">
        <v>135</v>
      </c>
      <c r="G6" s="43" t="s">
        <v>136</v>
      </c>
      <c r="H6" s="43" t="s">
        <v>137</v>
      </c>
      <c r="I6" s="43" t="s">
        <v>135</v>
      </c>
      <c r="J6" s="43" t="s">
        <v>136</v>
      </c>
      <c r="K6" s="36" t="s">
        <v>137</v>
      </c>
    </row>
    <row r="7" spans="1:11" x14ac:dyDescent="0.2">
      <c r="A7" s="37">
        <v>176</v>
      </c>
      <c r="B7" s="44" t="s">
        <v>138</v>
      </c>
      <c r="C7" s="45">
        <v>1</v>
      </c>
      <c r="D7" s="46">
        <v>583296400</v>
      </c>
      <c r="E7" s="107">
        <v>0.2006309665803043</v>
      </c>
      <c r="F7" s="45">
        <v>1</v>
      </c>
      <c r="G7" s="47">
        <v>523718334</v>
      </c>
      <c r="H7" s="107">
        <v>0.31079373525214221</v>
      </c>
      <c r="I7" s="45">
        <v>1</v>
      </c>
      <c r="J7" s="47">
        <v>326713656</v>
      </c>
      <c r="K7" s="108">
        <v>0.27927842998988722</v>
      </c>
    </row>
    <row r="8" spans="1:11" x14ac:dyDescent="0.2">
      <c r="A8" s="37">
        <v>517</v>
      </c>
      <c r="B8" s="44" t="s">
        <v>139</v>
      </c>
      <c r="C8" s="48">
        <v>2</v>
      </c>
      <c r="D8" s="46">
        <v>330849854</v>
      </c>
      <c r="E8" s="107">
        <v>0.1137993068377802</v>
      </c>
      <c r="F8" s="48"/>
      <c r="G8" s="47"/>
      <c r="H8" s="107"/>
      <c r="I8" s="48"/>
      <c r="J8" s="47"/>
      <c r="K8" s="108"/>
    </row>
    <row r="9" spans="1:11" x14ac:dyDescent="0.2">
      <c r="A9" s="37">
        <v>8</v>
      </c>
      <c r="B9" s="44" t="s">
        <v>140</v>
      </c>
      <c r="C9" s="48">
        <v>3</v>
      </c>
      <c r="D9" s="46">
        <v>325641465</v>
      </c>
      <c r="E9" s="107">
        <v>0.1120078263496506</v>
      </c>
      <c r="F9" s="48">
        <v>2</v>
      </c>
      <c r="G9" s="47">
        <v>293679212</v>
      </c>
      <c r="H9" s="107">
        <v>0.17428005349032849</v>
      </c>
      <c r="I9" s="48">
        <v>2</v>
      </c>
      <c r="J9" s="47">
        <v>218164808</v>
      </c>
      <c r="K9" s="108">
        <v>0.18648967968845839</v>
      </c>
    </row>
    <row r="10" spans="1:11" x14ac:dyDescent="0.2">
      <c r="A10" s="37">
        <v>200</v>
      </c>
      <c r="B10" s="44" t="s">
        <v>141</v>
      </c>
      <c r="C10" s="48">
        <v>4</v>
      </c>
      <c r="D10" s="46">
        <v>152088271</v>
      </c>
      <c r="E10" s="107">
        <v>5.2312369519608319E-2</v>
      </c>
      <c r="F10" s="48">
        <v>4</v>
      </c>
      <c r="G10" s="47">
        <v>91130417</v>
      </c>
      <c r="H10" s="107">
        <v>5.4080143572967442E-2</v>
      </c>
      <c r="I10" s="48">
        <v>3</v>
      </c>
      <c r="J10" s="47">
        <v>47585509</v>
      </c>
      <c r="K10" s="108">
        <v>4.0676616969416317E-2</v>
      </c>
    </row>
    <row r="11" spans="1:11" x14ac:dyDescent="0.2">
      <c r="A11" s="37">
        <v>140</v>
      </c>
      <c r="B11" s="44" t="s">
        <v>142</v>
      </c>
      <c r="C11" s="48">
        <v>5</v>
      </c>
      <c r="D11" s="46">
        <v>144675744</v>
      </c>
      <c r="E11" s="107">
        <v>4.9762752452174673E-2</v>
      </c>
      <c r="F11" s="48">
        <v>5</v>
      </c>
      <c r="G11" s="47">
        <v>80912210</v>
      </c>
      <c r="H11" s="107">
        <v>4.8016283450190857E-2</v>
      </c>
      <c r="I11" s="48">
        <v>4</v>
      </c>
      <c r="J11" s="47">
        <v>44297434</v>
      </c>
      <c r="K11" s="108">
        <v>3.7865934260490931E-2</v>
      </c>
    </row>
    <row r="12" spans="1:11" x14ac:dyDescent="0.2">
      <c r="A12" s="37">
        <v>41</v>
      </c>
      <c r="B12" s="44" t="s">
        <v>143</v>
      </c>
      <c r="C12" s="48">
        <v>6</v>
      </c>
      <c r="D12" s="46">
        <v>92445712</v>
      </c>
      <c r="E12" s="107">
        <v>3.1797680484166257E-2</v>
      </c>
      <c r="F12" s="48">
        <v>3</v>
      </c>
      <c r="G12" s="47">
        <v>106697390</v>
      </c>
      <c r="H12" s="107">
        <v>6.331815830559516E-2</v>
      </c>
      <c r="I12" s="48">
        <v>88</v>
      </c>
      <c r="J12" s="47">
        <v>377189</v>
      </c>
      <c r="K12" s="108">
        <v>3.2242530973194332E-4</v>
      </c>
    </row>
    <row r="13" spans="1:11" x14ac:dyDescent="0.2">
      <c r="A13" s="37">
        <v>91</v>
      </c>
      <c r="B13" s="44" t="s">
        <v>144</v>
      </c>
      <c r="C13" s="48">
        <v>7</v>
      </c>
      <c r="D13" s="46">
        <v>76738521</v>
      </c>
      <c r="E13" s="107">
        <v>2.6395025997371108E-2</v>
      </c>
      <c r="F13" s="48">
        <v>6</v>
      </c>
      <c r="G13" s="47">
        <v>43881208</v>
      </c>
      <c r="H13" s="107">
        <v>2.6040723908848651E-2</v>
      </c>
      <c r="I13" s="48">
        <v>10</v>
      </c>
      <c r="J13" s="47">
        <v>24644122</v>
      </c>
      <c r="K13" s="108">
        <v>2.1066066796544429E-2</v>
      </c>
    </row>
    <row r="14" spans="1:11" x14ac:dyDescent="0.2">
      <c r="A14" s="37">
        <v>38</v>
      </c>
      <c r="B14" s="44" t="s">
        <v>145</v>
      </c>
      <c r="C14" s="48">
        <v>8</v>
      </c>
      <c r="D14" s="46">
        <v>68324921</v>
      </c>
      <c r="E14" s="107">
        <v>2.3501079282767609E-2</v>
      </c>
      <c r="F14" s="48">
        <v>11</v>
      </c>
      <c r="G14" s="47">
        <v>31015810</v>
      </c>
      <c r="H14" s="107">
        <v>1.8405923214768999E-2</v>
      </c>
      <c r="I14" s="48">
        <v>7</v>
      </c>
      <c r="J14" s="47">
        <v>31437455</v>
      </c>
      <c r="K14" s="108">
        <v>2.687308263379639E-2</v>
      </c>
    </row>
    <row r="15" spans="1:11" x14ac:dyDescent="0.2">
      <c r="A15" s="37">
        <v>483</v>
      </c>
      <c r="B15" s="44" t="s">
        <v>146</v>
      </c>
      <c r="C15" s="48">
        <v>9</v>
      </c>
      <c r="D15" s="46">
        <v>59636471</v>
      </c>
      <c r="E15" s="107">
        <v>2.0512595003446418E-2</v>
      </c>
      <c r="F15" s="48">
        <v>7</v>
      </c>
      <c r="G15" s="47">
        <v>41734567</v>
      </c>
      <c r="H15" s="107">
        <v>2.4766828130673751E-2</v>
      </c>
      <c r="I15" s="48"/>
      <c r="J15" s="47"/>
      <c r="K15" s="108"/>
    </row>
    <row r="16" spans="1:11" x14ac:dyDescent="0.2">
      <c r="A16" s="37">
        <v>111</v>
      </c>
      <c r="B16" s="44" t="s">
        <v>147</v>
      </c>
      <c r="C16" s="48">
        <v>10</v>
      </c>
      <c r="D16" s="46">
        <v>51714570</v>
      </c>
      <c r="E16" s="107">
        <v>1.778777336082446E-2</v>
      </c>
      <c r="F16" s="48">
        <v>12</v>
      </c>
      <c r="G16" s="47">
        <v>28536397</v>
      </c>
      <c r="H16" s="107">
        <v>1.6934548283864401E-2</v>
      </c>
      <c r="I16" s="48">
        <v>13</v>
      </c>
      <c r="J16" s="47">
        <v>16267496</v>
      </c>
      <c r="K16" s="108">
        <v>1.390563467217535E-2</v>
      </c>
    </row>
    <row r="17" spans="1:11" x14ac:dyDescent="0.2">
      <c r="A17" s="37">
        <v>10663</v>
      </c>
      <c r="B17" s="44" t="s">
        <v>148</v>
      </c>
      <c r="C17" s="48">
        <v>11</v>
      </c>
      <c r="D17" s="46">
        <v>51366669</v>
      </c>
      <c r="E17" s="107">
        <v>1.7668109131961991E-2</v>
      </c>
      <c r="F17" s="48"/>
      <c r="G17" s="47"/>
      <c r="H17" s="107"/>
      <c r="I17" s="48"/>
      <c r="J17" s="47"/>
      <c r="K17" s="108"/>
    </row>
    <row r="18" spans="1:11" x14ac:dyDescent="0.2">
      <c r="A18" s="37">
        <v>961</v>
      </c>
      <c r="B18" s="44" t="s">
        <v>149</v>
      </c>
      <c r="C18" s="48">
        <v>12</v>
      </c>
      <c r="D18" s="46">
        <v>46571365</v>
      </c>
      <c r="E18" s="107">
        <v>1.6018713598976698E-2</v>
      </c>
      <c r="F18" s="48"/>
      <c r="G18" s="47"/>
      <c r="H18" s="107"/>
      <c r="I18" s="48"/>
      <c r="J18" s="47"/>
      <c r="K18" s="108"/>
    </row>
    <row r="19" spans="1:11" x14ac:dyDescent="0.2">
      <c r="A19" s="37">
        <v>677</v>
      </c>
      <c r="B19" s="44" t="s">
        <v>150</v>
      </c>
      <c r="C19" s="48">
        <v>13</v>
      </c>
      <c r="D19" s="46">
        <v>42295949</v>
      </c>
      <c r="E19" s="107">
        <v>1.454813904269125E-2</v>
      </c>
      <c r="F19" s="48"/>
      <c r="G19" s="47"/>
      <c r="H19" s="107"/>
      <c r="I19" s="48"/>
      <c r="J19" s="47"/>
      <c r="K19" s="108"/>
    </row>
    <row r="20" spans="1:11" x14ac:dyDescent="0.2">
      <c r="A20" s="37">
        <v>761</v>
      </c>
      <c r="B20" s="44" t="s">
        <v>151</v>
      </c>
      <c r="C20" s="48">
        <v>14</v>
      </c>
      <c r="D20" s="46">
        <v>41828548</v>
      </c>
      <c r="E20" s="107">
        <v>1.4387371524821091E-2</v>
      </c>
      <c r="F20" s="48">
        <v>13</v>
      </c>
      <c r="G20" s="47">
        <v>27680518</v>
      </c>
      <c r="H20" s="107">
        <v>1.6426638183978791E-2</v>
      </c>
      <c r="I20" s="48">
        <v>15</v>
      </c>
      <c r="J20" s="47">
        <v>11658623</v>
      </c>
      <c r="K20" s="108">
        <v>9.9659192919808303E-3</v>
      </c>
    </row>
    <row r="21" spans="1:11" x14ac:dyDescent="0.2">
      <c r="A21" s="37">
        <v>12</v>
      </c>
      <c r="B21" s="44" t="s">
        <v>152</v>
      </c>
      <c r="C21" s="48">
        <v>15</v>
      </c>
      <c r="D21" s="46">
        <v>38442829</v>
      </c>
      <c r="E21" s="107">
        <v>1.322281766242917E-2</v>
      </c>
      <c r="F21" s="48">
        <v>21</v>
      </c>
      <c r="G21" s="47">
        <v>9557402</v>
      </c>
      <c r="H21" s="107">
        <v>5.6717141143397404E-3</v>
      </c>
      <c r="I21" s="48">
        <v>60</v>
      </c>
      <c r="J21" s="47">
        <v>1879275</v>
      </c>
      <c r="K21" s="108">
        <v>1.6064249592286561E-3</v>
      </c>
    </row>
    <row r="22" spans="1:11" x14ac:dyDescent="0.2">
      <c r="A22" s="37">
        <v>2578</v>
      </c>
      <c r="B22" s="44" t="s">
        <v>153</v>
      </c>
      <c r="C22" s="48">
        <v>16</v>
      </c>
      <c r="D22" s="46">
        <v>38322429</v>
      </c>
      <c r="E22" s="107">
        <v>1.3181404808901761E-2</v>
      </c>
      <c r="F22" s="48"/>
      <c r="G22" s="47"/>
      <c r="H22" s="107"/>
      <c r="I22" s="48"/>
      <c r="J22" s="47"/>
      <c r="K22" s="108"/>
    </row>
    <row r="23" spans="1:11" x14ac:dyDescent="0.2">
      <c r="A23" s="37">
        <v>689</v>
      </c>
      <c r="B23" s="44" t="s">
        <v>154</v>
      </c>
      <c r="C23" s="48">
        <v>17</v>
      </c>
      <c r="D23" s="46">
        <v>34447462</v>
      </c>
      <c r="E23" s="107">
        <v>1.1848568921903691E-2</v>
      </c>
      <c r="F23" s="48">
        <v>53</v>
      </c>
      <c r="G23" s="47">
        <v>2313052</v>
      </c>
      <c r="H23" s="107">
        <v>1.3726501904598931E-3</v>
      </c>
      <c r="I23" s="48">
        <v>75</v>
      </c>
      <c r="J23" s="47">
        <v>917162</v>
      </c>
      <c r="K23" s="108">
        <v>7.8400017477807816E-4</v>
      </c>
    </row>
    <row r="24" spans="1:11" x14ac:dyDescent="0.2">
      <c r="A24" s="37">
        <v>304</v>
      </c>
      <c r="B24" s="44" t="s">
        <v>155</v>
      </c>
      <c r="C24" s="48">
        <v>18</v>
      </c>
      <c r="D24" s="46">
        <v>34274837</v>
      </c>
      <c r="E24" s="107">
        <v>1.178919272721789E-2</v>
      </c>
      <c r="F24" s="48">
        <v>8</v>
      </c>
      <c r="G24" s="47">
        <v>35081722</v>
      </c>
      <c r="H24" s="107">
        <v>2.0818785044590879E-2</v>
      </c>
      <c r="I24" s="48">
        <v>5</v>
      </c>
      <c r="J24" s="47">
        <v>39925717</v>
      </c>
      <c r="K24" s="108">
        <v>3.4128942439983427E-2</v>
      </c>
    </row>
    <row r="25" spans="1:11" x14ac:dyDescent="0.2">
      <c r="A25" s="37">
        <v>10876</v>
      </c>
      <c r="B25" s="44" t="s">
        <v>156</v>
      </c>
      <c r="C25" s="48">
        <v>19</v>
      </c>
      <c r="D25" s="46">
        <v>33911175</v>
      </c>
      <c r="E25" s="107">
        <v>1.166410733569391E-2</v>
      </c>
      <c r="F25" s="48"/>
      <c r="G25" s="47"/>
      <c r="H25" s="107"/>
      <c r="I25" s="48"/>
      <c r="J25" s="47"/>
      <c r="K25" s="108"/>
    </row>
    <row r="26" spans="1:11" ht="13.5" customHeight="1" thickBot="1" x14ac:dyDescent="0.25">
      <c r="A26" s="49">
        <v>11023</v>
      </c>
      <c r="B26" s="51" t="s">
        <v>157</v>
      </c>
      <c r="C26" s="52">
        <v>20</v>
      </c>
      <c r="D26" s="53">
        <v>32749248</v>
      </c>
      <c r="E26" s="109">
        <v>1.126445025379566E-2</v>
      </c>
      <c r="F26" s="52"/>
      <c r="G26" s="54"/>
      <c r="H26" s="109"/>
      <c r="I26" s="52"/>
      <c r="J26" s="54"/>
      <c r="K26" s="110"/>
    </row>
    <row r="27" spans="1:11" x14ac:dyDescent="0.2">
      <c r="A27" t="s">
        <v>110</v>
      </c>
    </row>
  </sheetData>
  <mergeCells count="6">
    <mergeCell ref="C5:E5"/>
    <mergeCell ref="F5:H5"/>
    <mergeCell ref="I5:K5"/>
    <mergeCell ref="A1:K1"/>
    <mergeCell ref="A2:K2"/>
    <mergeCell ref="A3:K3"/>
  </mergeCells>
  <phoneticPr fontId="16" type="noConversion"/>
  <printOptions horizontalCentered="1" gridLines="1"/>
  <pageMargins left="0.75" right="0.75" top="1" bottom="1" header="0.5" footer="0.5"/>
  <pageSetup orientation="landscape" horizontalDpi="4294967292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M28"/>
  <sheetViews>
    <sheetView workbookViewId="0">
      <selection activeCell="A26" sqref="A26:E26"/>
    </sheetView>
  </sheetViews>
  <sheetFormatPr defaultRowHeight="12.75" x14ac:dyDescent="0.2"/>
  <cols>
    <col min="1" max="1" width="5.28515625" style="84" customWidth="1"/>
    <col min="2" max="2" width="31.140625" style="84" customWidth="1"/>
    <col min="3" max="3" width="4.85546875" style="84" customWidth="1"/>
    <col min="4" max="4" width="9.5703125" style="84" customWidth="1"/>
    <col min="5" max="5" width="5.42578125" style="84" customWidth="1"/>
    <col min="6" max="6" width="4.85546875" style="84" customWidth="1"/>
    <col min="7" max="7" width="9.5703125" style="84" customWidth="1"/>
    <col min="8" max="8" width="5.42578125" style="84" customWidth="1"/>
    <col min="9" max="9" width="4.85546875" style="84" customWidth="1"/>
    <col min="10" max="10" width="9.5703125" style="84" customWidth="1"/>
    <col min="11" max="11" width="5.42578125" style="84" customWidth="1"/>
  </cols>
  <sheetData>
    <row r="1" spans="1:11" x14ac:dyDescent="0.2">
      <c r="A1" s="144" t="s">
        <v>158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x14ac:dyDescent="0.2">
      <c r="A2" s="144" t="s">
        <v>129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1" x14ac:dyDescent="0.2">
      <c r="A3" s="144" t="s">
        <v>159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</row>
    <row r="4" spans="1:11" ht="13.5" customHeight="1" thickBot="1" x14ac:dyDescent="0.25"/>
    <row r="5" spans="1:11" x14ac:dyDescent="0.2">
      <c r="A5" s="55"/>
      <c r="B5" s="56"/>
      <c r="C5" s="170" t="s">
        <v>107</v>
      </c>
      <c r="D5" s="158"/>
      <c r="E5" s="159"/>
      <c r="F5" s="171" t="s">
        <v>131</v>
      </c>
      <c r="G5" s="158"/>
      <c r="H5" s="159"/>
      <c r="I5" s="172" t="s">
        <v>132</v>
      </c>
      <c r="J5" s="158"/>
      <c r="K5" s="169"/>
    </row>
    <row r="6" spans="1:11" x14ac:dyDescent="0.2">
      <c r="A6" s="40" t="s">
        <v>133</v>
      </c>
      <c r="B6" s="41" t="s">
        <v>134</v>
      </c>
      <c r="C6" s="42" t="s">
        <v>135</v>
      </c>
      <c r="D6" s="43" t="s">
        <v>136</v>
      </c>
      <c r="E6" s="43" t="s">
        <v>137</v>
      </c>
      <c r="F6" s="43" t="s">
        <v>135</v>
      </c>
      <c r="G6" s="43" t="s">
        <v>136</v>
      </c>
      <c r="H6" s="43" t="s">
        <v>137</v>
      </c>
      <c r="I6" s="43" t="s">
        <v>135</v>
      </c>
      <c r="J6" s="43" t="s">
        <v>136</v>
      </c>
      <c r="K6" s="36" t="s">
        <v>137</v>
      </c>
    </row>
    <row r="7" spans="1:11" x14ac:dyDescent="0.2">
      <c r="A7" s="57">
        <v>8</v>
      </c>
      <c r="B7" s="58" t="s">
        <v>140</v>
      </c>
      <c r="C7" s="45">
        <v>1</v>
      </c>
      <c r="D7" s="46">
        <v>410220916</v>
      </c>
      <c r="E7" s="107">
        <v>0.175963165901725</v>
      </c>
      <c r="F7" s="45">
        <v>1</v>
      </c>
      <c r="G7" s="59">
        <v>342360967</v>
      </c>
      <c r="H7" s="111">
        <f t="shared" ref="H7:H17" si="0">G7/1959668327</f>
        <v>0.17470352624625546</v>
      </c>
      <c r="I7" s="45">
        <v>1</v>
      </c>
      <c r="J7" s="59">
        <v>312234515</v>
      </c>
      <c r="K7" s="112">
        <f>J7/1701051571</f>
        <v>0.18355382066191336</v>
      </c>
    </row>
    <row r="8" spans="1:11" x14ac:dyDescent="0.2">
      <c r="A8" s="57">
        <v>176</v>
      </c>
      <c r="B8" s="58" t="s">
        <v>138</v>
      </c>
      <c r="C8" s="48">
        <v>2</v>
      </c>
      <c r="D8" s="46">
        <v>291351435</v>
      </c>
      <c r="E8" s="107">
        <v>0.1249744196188443</v>
      </c>
      <c r="F8" s="48">
        <v>2</v>
      </c>
      <c r="G8" s="59">
        <v>238816678</v>
      </c>
      <c r="H8" s="111">
        <f t="shared" si="0"/>
        <v>0.12186586613133539</v>
      </c>
      <c r="I8" s="48">
        <v>2</v>
      </c>
      <c r="J8" s="59">
        <v>184482522</v>
      </c>
      <c r="K8" s="112">
        <f>J8/1701051571</f>
        <v>0.10845204527899642</v>
      </c>
    </row>
    <row r="9" spans="1:11" x14ac:dyDescent="0.2">
      <c r="A9" s="57">
        <v>41</v>
      </c>
      <c r="B9" s="58" t="s">
        <v>143</v>
      </c>
      <c r="C9" s="48">
        <v>3</v>
      </c>
      <c r="D9" s="46">
        <v>226196680</v>
      </c>
      <c r="E9" s="107">
        <v>9.7026461540199505E-2</v>
      </c>
      <c r="F9" s="48">
        <v>3</v>
      </c>
      <c r="G9" s="59">
        <v>189063941</v>
      </c>
      <c r="H9" s="111">
        <f t="shared" si="0"/>
        <v>9.6477520402359393E-2</v>
      </c>
      <c r="I9" s="48"/>
      <c r="J9" s="59"/>
      <c r="K9" s="113"/>
    </row>
    <row r="10" spans="1:11" x14ac:dyDescent="0.2">
      <c r="A10" s="57">
        <v>38</v>
      </c>
      <c r="B10" s="58" t="s">
        <v>145</v>
      </c>
      <c r="C10" s="48">
        <v>4</v>
      </c>
      <c r="D10" s="46">
        <v>188089673</v>
      </c>
      <c r="E10" s="107">
        <v>8.0680562700757588E-2</v>
      </c>
      <c r="F10" s="48">
        <v>4</v>
      </c>
      <c r="G10" s="59">
        <v>124908913</v>
      </c>
      <c r="H10" s="111">
        <f t="shared" si="0"/>
        <v>6.3739823356342887E-2</v>
      </c>
      <c r="I10" s="48">
        <v>4</v>
      </c>
      <c r="J10" s="59">
        <v>104370519</v>
      </c>
      <c r="K10" s="112">
        <f t="shared" ref="K10:K17" si="1">J10/1701051571</f>
        <v>6.1356469597593402E-2</v>
      </c>
    </row>
    <row r="11" spans="1:11" x14ac:dyDescent="0.2">
      <c r="A11" s="57">
        <v>140</v>
      </c>
      <c r="B11" s="58" t="s">
        <v>142</v>
      </c>
      <c r="C11" s="48">
        <v>5</v>
      </c>
      <c r="D11" s="46">
        <v>97318729</v>
      </c>
      <c r="E11" s="107">
        <v>4.1744608791161743E-2</v>
      </c>
      <c r="F11" s="48">
        <v>5</v>
      </c>
      <c r="G11" s="59">
        <v>73157148</v>
      </c>
      <c r="H11" s="111">
        <f t="shared" si="0"/>
        <v>3.733139276277133E-2</v>
      </c>
      <c r="I11" s="48">
        <v>7</v>
      </c>
      <c r="J11" s="59">
        <v>49230431</v>
      </c>
      <c r="K11" s="112">
        <f t="shared" si="1"/>
        <v>2.894117488222819E-2</v>
      </c>
    </row>
    <row r="12" spans="1:11" x14ac:dyDescent="0.2">
      <c r="A12" s="60">
        <v>2518</v>
      </c>
      <c r="B12" s="61" t="s">
        <v>160</v>
      </c>
      <c r="C12" s="62">
        <v>6</v>
      </c>
      <c r="D12" s="63">
        <v>94271385</v>
      </c>
      <c r="E12" s="114">
        <v>4.0437458724168013E-2</v>
      </c>
      <c r="F12" s="48">
        <v>6</v>
      </c>
      <c r="G12" s="59">
        <v>60405197</v>
      </c>
      <c r="H12" s="111">
        <f t="shared" si="0"/>
        <v>3.0824194159668122E-2</v>
      </c>
      <c r="I12" s="48">
        <v>9</v>
      </c>
      <c r="J12" s="59">
        <v>46692009</v>
      </c>
      <c r="K12" s="112">
        <f t="shared" si="1"/>
        <v>2.7448908543408295E-2</v>
      </c>
    </row>
    <row r="13" spans="1:11" x14ac:dyDescent="0.2">
      <c r="A13" s="57">
        <v>44</v>
      </c>
      <c r="B13" s="58" t="s">
        <v>161</v>
      </c>
      <c r="C13" s="48">
        <v>7</v>
      </c>
      <c r="D13" s="46">
        <v>92444264</v>
      </c>
      <c r="E13" s="107">
        <v>3.9653720052867478E-2</v>
      </c>
      <c r="F13" s="48">
        <v>14</v>
      </c>
      <c r="G13" s="59">
        <v>41058401</v>
      </c>
      <c r="H13" s="111">
        <f t="shared" si="0"/>
        <v>2.0951709242989669E-2</v>
      </c>
      <c r="I13" s="48">
        <v>18</v>
      </c>
      <c r="J13" s="59">
        <v>26272630</v>
      </c>
      <c r="K13" s="112">
        <f t="shared" si="1"/>
        <v>1.5444934444024566E-2</v>
      </c>
    </row>
    <row r="14" spans="1:11" x14ac:dyDescent="0.2">
      <c r="A14" s="57">
        <v>111</v>
      </c>
      <c r="B14" s="58" t="s">
        <v>147</v>
      </c>
      <c r="C14" s="48">
        <v>8</v>
      </c>
      <c r="D14" s="46">
        <v>89860596</v>
      </c>
      <c r="E14" s="107">
        <v>3.8545462567237523E-2</v>
      </c>
      <c r="F14" s="48">
        <v>7</v>
      </c>
      <c r="G14" s="59">
        <v>59138176</v>
      </c>
      <c r="H14" s="111">
        <f t="shared" si="0"/>
        <v>3.0177645464389852E-2</v>
      </c>
      <c r="I14" s="48">
        <v>8</v>
      </c>
      <c r="J14" s="59">
        <v>46884089</v>
      </c>
      <c r="K14" s="112">
        <f t="shared" si="1"/>
        <v>2.7561826930642776E-2</v>
      </c>
    </row>
    <row r="15" spans="1:11" x14ac:dyDescent="0.2">
      <c r="A15" s="57">
        <v>218</v>
      </c>
      <c r="B15" s="58" t="s">
        <v>162</v>
      </c>
      <c r="C15" s="48">
        <v>9</v>
      </c>
      <c r="D15" s="46">
        <v>58294659</v>
      </c>
      <c r="E15" s="107">
        <v>2.500533822805244E-2</v>
      </c>
      <c r="F15" s="48">
        <v>9</v>
      </c>
      <c r="G15" s="59">
        <v>55316740</v>
      </c>
      <c r="H15" s="111">
        <f t="shared" si="0"/>
        <v>2.8227603231554398E-2</v>
      </c>
      <c r="I15" s="48">
        <v>13</v>
      </c>
      <c r="J15" s="59">
        <v>34850356</v>
      </c>
      <c r="K15" s="112">
        <f t="shared" si="1"/>
        <v>2.048753641226319E-2</v>
      </c>
    </row>
    <row r="16" spans="1:11" x14ac:dyDescent="0.2">
      <c r="A16" s="57">
        <v>241</v>
      </c>
      <c r="B16" s="58" t="s">
        <v>163</v>
      </c>
      <c r="C16" s="48">
        <v>10</v>
      </c>
      <c r="D16" s="46">
        <v>57531803</v>
      </c>
      <c r="E16" s="107">
        <v>2.4678113185029219E-2</v>
      </c>
      <c r="F16" s="48">
        <v>11</v>
      </c>
      <c r="G16" s="59">
        <v>48654462</v>
      </c>
      <c r="H16" s="111">
        <f t="shared" si="0"/>
        <v>2.4827906503180425E-2</v>
      </c>
      <c r="I16" s="48">
        <v>14</v>
      </c>
      <c r="J16" s="59">
        <v>33450523</v>
      </c>
      <c r="K16" s="112">
        <f t="shared" si="1"/>
        <v>1.9664614271709225E-2</v>
      </c>
    </row>
    <row r="17" spans="1:13" x14ac:dyDescent="0.2">
      <c r="A17" s="57">
        <v>91</v>
      </c>
      <c r="B17" s="58" t="s">
        <v>144</v>
      </c>
      <c r="C17" s="48">
        <v>11</v>
      </c>
      <c r="D17" s="46">
        <v>57250285</v>
      </c>
      <c r="E17" s="107">
        <v>2.4557356791080929E-2</v>
      </c>
      <c r="F17" s="48">
        <v>10</v>
      </c>
      <c r="G17" s="59">
        <v>54238114</v>
      </c>
      <c r="H17" s="111">
        <f t="shared" si="0"/>
        <v>2.7677190702485647E-2</v>
      </c>
      <c r="I17" s="48">
        <v>10</v>
      </c>
      <c r="J17" s="59">
        <v>45213147</v>
      </c>
      <c r="K17" s="112">
        <f t="shared" si="1"/>
        <v>2.6579527493937456E-2</v>
      </c>
    </row>
    <row r="18" spans="1:13" x14ac:dyDescent="0.2">
      <c r="A18" s="57">
        <v>553</v>
      </c>
      <c r="B18" s="58" t="s">
        <v>164</v>
      </c>
      <c r="C18" s="48">
        <v>12</v>
      </c>
      <c r="D18" s="46">
        <v>48543752</v>
      </c>
      <c r="E18" s="107">
        <v>2.0822712722596028E-2</v>
      </c>
      <c r="F18" s="48"/>
      <c r="G18" s="59"/>
      <c r="H18" s="115"/>
      <c r="I18" s="48"/>
      <c r="J18" s="59"/>
      <c r="K18" s="113"/>
    </row>
    <row r="19" spans="1:13" x14ac:dyDescent="0.2">
      <c r="A19" s="57">
        <v>761</v>
      </c>
      <c r="B19" s="58" t="s">
        <v>151</v>
      </c>
      <c r="C19" s="48">
        <v>13</v>
      </c>
      <c r="D19" s="46">
        <v>45671946</v>
      </c>
      <c r="E19" s="107">
        <v>1.9590859211704909E-2</v>
      </c>
      <c r="F19" s="48">
        <v>17</v>
      </c>
      <c r="G19" s="59">
        <v>30511152</v>
      </c>
      <c r="H19" s="111">
        <f t="shared" ref="H19:H26" si="2">G19/1959668327</f>
        <v>1.5569548979091094E-2</v>
      </c>
      <c r="I19" s="48">
        <v>19</v>
      </c>
      <c r="J19" s="59">
        <v>21811889</v>
      </c>
      <c r="K19" s="112">
        <f t="shared" ref="K19:K26" si="3">J19/1701051571</f>
        <v>1.2822591255817958E-2</v>
      </c>
    </row>
    <row r="20" spans="1:13" x14ac:dyDescent="0.2">
      <c r="A20" s="57">
        <v>304</v>
      </c>
      <c r="B20" s="58" t="s">
        <v>155</v>
      </c>
      <c r="C20" s="48">
        <v>14</v>
      </c>
      <c r="D20" s="46">
        <v>43936579</v>
      </c>
      <c r="E20" s="107">
        <v>1.8846478173558681E-2</v>
      </c>
      <c r="F20" s="48">
        <v>12</v>
      </c>
      <c r="G20" s="59">
        <v>43213180</v>
      </c>
      <c r="H20" s="111">
        <f t="shared" si="2"/>
        <v>2.2051272352885256E-2</v>
      </c>
      <c r="I20" s="48">
        <v>12</v>
      </c>
      <c r="J20" s="59">
        <v>34923262</v>
      </c>
      <c r="K20" s="112">
        <f t="shared" si="3"/>
        <v>2.0530395783044723E-2</v>
      </c>
    </row>
    <row r="21" spans="1:13" x14ac:dyDescent="0.2">
      <c r="A21" s="57">
        <v>200</v>
      </c>
      <c r="B21" s="58" t="s">
        <v>141</v>
      </c>
      <c r="C21" s="48">
        <v>15</v>
      </c>
      <c r="D21" s="46">
        <v>43801541</v>
      </c>
      <c r="E21" s="107">
        <v>1.8788553984249331E-2</v>
      </c>
      <c r="F21" s="48">
        <v>16</v>
      </c>
      <c r="G21" s="59">
        <v>31989015</v>
      </c>
      <c r="H21" s="111">
        <f t="shared" si="2"/>
        <v>1.63236883299385E-2</v>
      </c>
      <c r="I21" s="48">
        <v>17</v>
      </c>
      <c r="J21" s="59">
        <v>26802370</v>
      </c>
      <c r="K21" s="112">
        <f t="shared" si="3"/>
        <v>1.5756353573832947E-2</v>
      </c>
    </row>
    <row r="22" spans="1:13" x14ac:dyDescent="0.2">
      <c r="A22" s="57">
        <v>108</v>
      </c>
      <c r="B22" s="58" t="s">
        <v>165</v>
      </c>
      <c r="C22" s="48">
        <v>16</v>
      </c>
      <c r="D22" s="46">
        <v>34449531</v>
      </c>
      <c r="E22" s="107">
        <v>1.4777034281181361E-2</v>
      </c>
      <c r="F22" s="48">
        <v>20</v>
      </c>
      <c r="G22" s="59">
        <v>26213417</v>
      </c>
      <c r="H22" s="111">
        <f t="shared" si="2"/>
        <v>1.3376455923094582E-2</v>
      </c>
      <c r="I22" s="48">
        <v>22</v>
      </c>
      <c r="J22" s="59">
        <v>20669811</v>
      </c>
      <c r="K22" s="112">
        <f t="shared" si="3"/>
        <v>1.2151195973352414E-2</v>
      </c>
    </row>
    <row r="23" spans="1:13" x14ac:dyDescent="0.2">
      <c r="A23" s="57">
        <v>88</v>
      </c>
      <c r="B23" s="58" t="s">
        <v>166</v>
      </c>
      <c r="C23" s="48">
        <v>17</v>
      </c>
      <c r="D23" s="46">
        <v>30239002</v>
      </c>
      <c r="E23" s="107">
        <v>1.297093911620195E-2</v>
      </c>
      <c r="F23" s="48">
        <v>19</v>
      </c>
      <c r="G23" s="59">
        <v>26289266</v>
      </c>
      <c r="H23" s="111">
        <f t="shared" si="2"/>
        <v>1.3415160942181212E-2</v>
      </c>
      <c r="I23" s="48">
        <v>16</v>
      </c>
      <c r="J23" s="59">
        <v>27009181</v>
      </c>
      <c r="K23" s="112">
        <f t="shared" si="3"/>
        <v>1.5877931898397452E-2</v>
      </c>
    </row>
    <row r="24" spans="1:13" x14ac:dyDescent="0.2">
      <c r="A24" s="57">
        <v>164</v>
      </c>
      <c r="B24" s="58" t="s">
        <v>167</v>
      </c>
      <c r="C24" s="48">
        <v>18</v>
      </c>
      <c r="D24" s="46">
        <v>29895399</v>
      </c>
      <c r="E24" s="107">
        <v>1.282355152738059E-2</v>
      </c>
      <c r="F24" s="48">
        <v>40</v>
      </c>
      <c r="G24" s="59">
        <v>6486873</v>
      </c>
      <c r="H24" s="111">
        <f t="shared" si="2"/>
        <v>3.3101892348949519E-3</v>
      </c>
      <c r="I24" s="48">
        <v>47</v>
      </c>
      <c r="J24" s="59">
        <v>4308119</v>
      </c>
      <c r="K24" s="112">
        <f t="shared" si="3"/>
        <v>2.5326210406821344E-3</v>
      </c>
    </row>
    <row r="25" spans="1:13" x14ac:dyDescent="0.2">
      <c r="A25" s="57">
        <v>201</v>
      </c>
      <c r="B25" s="58" t="s">
        <v>168</v>
      </c>
      <c r="C25" s="48">
        <v>19</v>
      </c>
      <c r="D25" s="46">
        <v>23543409</v>
      </c>
      <c r="E25" s="107">
        <v>1.0098882387945251E-2</v>
      </c>
      <c r="F25" s="48">
        <v>24</v>
      </c>
      <c r="G25" s="59">
        <v>18016456</v>
      </c>
      <c r="H25" s="111">
        <f t="shared" si="2"/>
        <v>9.1936251414446619E-3</v>
      </c>
      <c r="I25" s="48">
        <v>32</v>
      </c>
      <c r="J25" s="59">
        <v>11151134</v>
      </c>
      <c r="K25" s="112">
        <f t="shared" si="3"/>
        <v>6.5554355847333686E-3</v>
      </c>
    </row>
    <row r="26" spans="1:13" ht="13.5" customHeight="1" thickBot="1" x14ac:dyDescent="0.25">
      <c r="A26" s="64">
        <v>28</v>
      </c>
      <c r="B26" s="65" t="s">
        <v>169</v>
      </c>
      <c r="C26" s="52">
        <v>20</v>
      </c>
      <c r="D26" s="53">
        <v>23397989</v>
      </c>
      <c r="E26" s="109">
        <v>1.003650486747423E-2</v>
      </c>
      <c r="F26" s="52">
        <v>21</v>
      </c>
      <c r="G26" s="66">
        <v>19754563</v>
      </c>
      <c r="H26" s="116">
        <f t="shared" si="2"/>
        <v>1.0080564515854422E-2</v>
      </c>
      <c r="I26" s="52">
        <v>26</v>
      </c>
      <c r="J26" s="66">
        <v>17643547</v>
      </c>
      <c r="K26" s="117">
        <f t="shared" si="3"/>
        <v>1.037214115126907E-2</v>
      </c>
      <c r="L26" s="118"/>
      <c r="M26" s="119"/>
    </row>
    <row r="27" spans="1:13" x14ac:dyDescent="0.2">
      <c r="A27" t="s">
        <v>110</v>
      </c>
    </row>
    <row r="28" spans="1:13" x14ac:dyDescent="0.2">
      <c r="A28" t="s">
        <v>127</v>
      </c>
    </row>
  </sheetData>
  <mergeCells count="6">
    <mergeCell ref="C5:E5"/>
    <mergeCell ref="F5:H5"/>
    <mergeCell ref="I5:K5"/>
    <mergeCell ref="A1:K1"/>
    <mergeCell ref="A2:K2"/>
    <mergeCell ref="A3:K3"/>
  </mergeCells>
  <phoneticPr fontId="16" type="noConversion"/>
  <printOptions horizontalCentered="1" gridLines="1"/>
  <pageMargins left="0.25" right="0.25" top="1" bottom="1" header="0.5" footer="0.5"/>
  <pageSetup orientation="landscape" horizontalDpi="4294967292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pageSetUpPr fitToPage="1"/>
  </sheetPr>
  <dimension ref="A1:M27"/>
  <sheetViews>
    <sheetView workbookViewId="0">
      <selection activeCell="L17" sqref="L17"/>
    </sheetView>
  </sheetViews>
  <sheetFormatPr defaultRowHeight="12.75" x14ac:dyDescent="0.2"/>
  <cols>
    <col min="1" max="1" width="5.140625" style="84" customWidth="1"/>
    <col min="2" max="2" width="33.28515625" style="84" customWidth="1"/>
    <col min="3" max="3" width="4.85546875" style="84" customWidth="1"/>
    <col min="4" max="4" width="10.85546875" style="84" customWidth="1"/>
    <col min="5" max="5" width="5.140625" style="84" customWidth="1"/>
    <col min="6" max="6" width="4.85546875" style="84" customWidth="1"/>
    <col min="7" max="7" width="10.85546875" style="84" customWidth="1"/>
    <col min="8" max="8" width="5.140625" style="84" customWidth="1"/>
    <col min="9" max="9" width="4.85546875" style="84" customWidth="1"/>
    <col min="10" max="10" width="10.85546875" style="84" customWidth="1"/>
    <col min="11" max="11" width="5.140625" style="84" customWidth="1"/>
  </cols>
  <sheetData>
    <row r="1" spans="1:11" x14ac:dyDescent="0.2">
      <c r="A1" s="173" t="s">
        <v>170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x14ac:dyDescent="0.2">
      <c r="A2" s="173" t="s">
        <v>129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1" x14ac:dyDescent="0.2">
      <c r="A3" s="173" t="s">
        <v>171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</row>
    <row r="4" spans="1:11" ht="13.5" customHeight="1" thickBo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">
      <c r="A5" s="55"/>
      <c r="B5" s="56"/>
      <c r="C5" s="170">
        <v>2000</v>
      </c>
      <c r="D5" s="158"/>
      <c r="E5" s="159"/>
      <c r="F5" s="171" t="s">
        <v>131</v>
      </c>
      <c r="G5" s="158"/>
      <c r="H5" s="159"/>
      <c r="I5" s="172" t="s">
        <v>132</v>
      </c>
      <c r="J5" s="158"/>
      <c r="K5" s="169"/>
    </row>
    <row r="6" spans="1:11" x14ac:dyDescent="0.2">
      <c r="A6" s="40" t="s">
        <v>133</v>
      </c>
      <c r="B6" s="41" t="s">
        <v>134</v>
      </c>
      <c r="C6" s="42" t="s">
        <v>135</v>
      </c>
      <c r="D6" s="43" t="s">
        <v>136</v>
      </c>
      <c r="E6" s="43" t="s">
        <v>137</v>
      </c>
      <c r="F6" s="43" t="s">
        <v>135</v>
      </c>
      <c r="G6" s="43" t="s">
        <v>136</v>
      </c>
      <c r="H6" s="43" t="s">
        <v>137</v>
      </c>
      <c r="I6" s="43" t="s">
        <v>135</v>
      </c>
      <c r="J6" s="43" t="s">
        <v>136</v>
      </c>
      <c r="K6" s="36" t="s">
        <v>137</v>
      </c>
    </row>
    <row r="7" spans="1:11" x14ac:dyDescent="0.2">
      <c r="A7" s="37">
        <v>176</v>
      </c>
      <c r="B7" s="44" t="s">
        <v>138</v>
      </c>
      <c r="C7" s="67">
        <v>1</v>
      </c>
      <c r="D7" s="47">
        <v>7530049063</v>
      </c>
      <c r="E7" s="107">
        <v>0.21693903151285621</v>
      </c>
      <c r="F7" s="67">
        <v>1</v>
      </c>
      <c r="G7" s="68">
        <v>6201238140</v>
      </c>
      <c r="H7" s="120">
        <v>0.23818388502051269</v>
      </c>
      <c r="I7" s="67">
        <v>1</v>
      </c>
      <c r="J7" s="68">
        <v>4933032138</v>
      </c>
      <c r="K7" s="121">
        <v>0.26022285666259609</v>
      </c>
    </row>
    <row r="8" spans="1:11" x14ac:dyDescent="0.2">
      <c r="A8" s="37">
        <v>8</v>
      </c>
      <c r="B8" s="44" t="s">
        <v>140</v>
      </c>
      <c r="C8" s="69">
        <v>2</v>
      </c>
      <c r="D8" s="47">
        <v>3971989818</v>
      </c>
      <c r="E8" s="107">
        <v>0.1144321394305165</v>
      </c>
      <c r="F8" s="69">
        <v>2</v>
      </c>
      <c r="G8" s="68">
        <v>3039452009</v>
      </c>
      <c r="H8" s="120">
        <v>0.1167425716434464</v>
      </c>
      <c r="I8" s="69">
        <v>2</v>
      </c>
      <c r="J8" s="68">
        <v>2579597475</v>
      </c>
      <c r="K8" s="121">
        <v>0.13607659654458951</v>
      </c>
    </row>
    <row r="9" spans="1:11" x14ac:dyDescent="0.2">
      <c r="A9" s="37">
        <v>212</v>
      </c>
      <c r="B9" s="44" t="s">
        <v>172</v>
      </c>
      <c r="C9" s="69">
        <v>3</v>
      </c>
      <c r="D9" s="47">
        <v>2899188454</v>
      </c>
      <c r="E9" s="107">
        <v>8.3524971766045814E-2</v>
      </c>
      <c r="F9" s="69">
        <v>41</v>
      </c>
      <c r="G9" s="68">
        <v>97181684</v>
      </c>
      <c r="H9" s="120">
        <v>3.7326595956135621E-3</v>
      </c>
      <c r="I9" s="69">
        <v>29</v>
      </c>
      <c r="J9" s="68">
        <v>114769439</v>
      </c>
      <c r="K9" s="121">
        <v>6.0542138057612556E-3</v>
      </c>
    </row>
    <row r="10" spans="1:11" x14ac:dyDescent="0.2">
      <c r="A10" s="37">
        <v>140</v>
      </c>
      <c r="B10" s="44" t="s">
        <v>142</v>
      </c>
      <c r="C10" s="69">
        <v>4</v>
      </c>
      <c r="D10" s="47">
        <v>1552982843</v>
      </c>
      <c r="E10" s="107">
        <v>4.4741088815997518E-2</v>
      </c>
      <c r="F10" s="69">
        <v>6</v>
      </c>
      <c r="G10" s="68">
        <v>813079027</v>
      </c>
      <c r="H10" s="120">
        <v>3.122962174769155E-2</v>
      </c>
      <c r="I10" s="69">
        <v>171</v>
      </c>
      <c r="J10" s="68">
        <v>7296474</v>
      </c>
      <c r="K10" s="121">
        <v>3.8489700750543929E-4</v>
      </c>
    </row>
    <row r="11" spans="1:11" x14ac:dyDescent="0.2">
      <c r="A11" s="37">
        <v>41</v>
      </c>
      <c r="B11" s="44" t="s">
        <v>143</v>
      </c>
      <c r="C11" s="69">
        <v>5</v>
      </c>
      <c r="D11" s="47">
        <v>1300140917</v>
      </c>
      <c r="E11" s="107">
        <v>3.7456769405410283E-2</v>
      </c>
      <c r="F11" s="69">
        <v>5</v>
      </c>
      <c r="G11" s="68">
        <v>829245519</v>
      </c>
      <c r="H11" s="120">
        <v>3.1850561918796323E-2</v>
      </c>
      <c r="I11" s="69">
        <v>139</v>
      </c>
      <c r="J11" s="68">
        <v>10965232</v>
      </c>
      <c r="K11" s="121">
        <v>5.7842801651905877E-4</v>
      </c>
    </row>
    <row r="12" spans="1:11" x14ac:dyDescent="0.2">
      <c r="A12" s="37">
        <v>200</v>
      </c>
      <c r="B12" s="44" t="s">
        <v>141</v>
      </c>
      <c r="C12" s="69">
        <v>6</v>
      </c>
      <c r="D12" s="47">
        <v>1234487566</v>
      </c>
      <c r="E12" s="107">
        <v>3.5565311028133879E-2</v>
      </c>
      <c r="F12" s="69">
        <v>4</v>
      </c>
      <c r="G12" s="68">
        <v>865569615</v>
      </c>
      <c r="H12" s="120">
        <v>3.324573722247174E-2</v>
      </c>
      <c r="I12" s="69">
        <v>3</v>
      </c>
      <c r="J12" s="68">
        <v>637493938</v>
      </c>
      <c r="K12" s="121">
        <v>3.3628504540557262E-2</v>
      </c>
    </row>
    <row r="13" spans="1:11" x14ac:dyDescent="0.2">
      <c r="A13" s="37">
        <v>38</v>
      </c>
      <c r="B13" s="44" t="s">
        <v>145</v>
      </c>
      <c r="C13" s="69">
        <v>7</v>
      </c>
      <c r="D13" s="47">
        <v>834870607</v>
      </c>
      <c r="E13" s="107">
        <v>2.4052435702055449E-2</v>
      </c>
      <c r="F13" s="69">
        <v>7</v>
      </c>
      <c r="G13" s="68">
        <v>522953585</v>
      </c>
      <c r="H13" s="120">
        <v>2.0086168882510431E-2</v>
      </c>
      <c r="I13" s="69">
        <v>4</v>
      </c>
      <c r="J13" s="68">
        <v>474753038</v>
      </c>
      <c r="K13" s="121">
        <v>2.50437435438427E-2</v>
      </c>
    </row>
    <row r="14" spans="1:11" x14ac:dyDescent="0.2">
      <c r="A14" s="37">
        <v>163</v>
      </c>
      <c r="B14" s="44" t="s">
        <v>173</v>
      </c>
      <c r="C14" s="69">
        <v>8</v>
      </c>
      <c r="D14" s="47">
        <v>756897305</v>
      </c>
      <c r="E14" s="107">
        <v>2.180604228838488E-2</v>
      </c>
      <c r="F14" s="69">
        <v>9</v>
      </c>
      <c r="G14" s="68">
        <v>440521214</v>
      </c>
      <c r="H14" s="120">
        <v>1.6920016908828571E-2</v>
      </c>
      <c r="I14" s="69">
        <v>10</v>
      </c>
      <c r="J14" s="68">
        <v>311102063</v>
      </c>
      <c r="K14" s="121">
        <v>1.6410975092554111E-2</v>
      </c>
    </row>
    <row r="15" spans="1:11" x14ac:dyDescent="0.2">
      <c r="A15" s="37">
        <v>473</v>
      </c>
      <c r="B15" s="44" t="s">
        <v>174</v>
      </c>
      <c r="C15" s="69">
        <v>9</v>
      </c>
      <c r="D15" s="47">
        <v>734601460</v>
      </c>
      <c r="E15" s="107">
        <v>2.1163703974172918E-2</v>
      </c>
      <c r="F15" s="69">
        <v>11</v>
      </c>
      <c r="G15" s="68">
        <v>411113038</v>
      </c>
      <c r="H15" s="120">
        <v>1.5790475766735451E-2</v>
      </c>
      <c r="I15" s="69">
        <v>9</v>
      </c>
      <c r="J15" s="68">
        <v>313089556</v>
      </c>
      <c r="K15" s="121">
        <v>1.6515817528522221E-2</v>
      </c>
    </row>
    <row r="16" spans="1:11" x14ac:dyDescent="0.2">
      <c r="A16" s="37">
        <v>111</v>
      </c>
      <c r="B16" s="44" t="s">
        <v>147</v>
      </c>
      <c r="C16" s="69">
        <v>10</v>
      </c>
      <c r="D16" s="47">
        <v>712978496</v>
      </c>
      <c r="E16" s="107">
        <v>2.0540751211269071E-2</v>
      </c>
      <c r="F16" s="69">
        <v>13</v>
      </c>
      <c r="G16" s="68">
        <v>374001693</v>
      </c>
      <c r="H16" s="120">
        <v>1.436506294902409E-2</v>
      </c>
      <c r="I16" s="69">
        <v>11</v>
      </c>
      <c r="J16" s="68">
        <v>289991265</v>
      </c>
      <c r="K16" s="121">
        <v>1.5297357340164139E-2</v>
      </c>
    </row>
    <row r="17" spans="1:13" x14ac:dyDescent="0.2">
      <c r="A17" s="37">
        <v>91</v>
      </c>
      <c r="B17" s="44" t="s">
        <v>144</v>
      </c>
      <c r="C17" s="69">
        <v>11</v>
      </c>
      <c r="D17" s="47">
        <v>573855680</v>
      </c>
      <c r="E17" s="107">
        <v>1.6532653958266981E-2</v>
      </c>
      <c r="F17" s="69">
        <v>12</v>
      </c>
      <c r="G17" s="68">
        <v>407239033</v>
      </c>
      <c r="H17" s="120">
        <v>1.5641678778028151E-2</v>
      </c>
      <c r="I17" s="69">
        <v>8</v>
      </c>
      <c r="J17" s="68">
        <v>326542587</v>
      </c>
      <c r="K17" s="121">
        <v>1.7225479671329539E-2</v>
      </c>
    </row>
    <row r="18" spans="1:13" x14ac:dyDescent="0.2">
      <c r="A18" s="37">
        <v>218</v>
      </c>
      <c r="B18" s="44" t="s">
        <v>162</v>
      </c>
      <c r="C18" s="69">
        <v>12</v>
      </c>
      <c r="D18" s="47">
        <v>480070950</v>
      </c>
      <c r="E18" s="107">
        <v>1.383073683572582E-2</v>
      </c>
      <c r="F18" s="69">
        <v>10</v>
      </c>
      <c r="G18" s="68">
        <v>420174639</v>
      </c>
      <c r="H18" s="120">
        <v>1.6138523572989481E-2</v>
      </c>
      <c r="I18" s="69">
        <v>44</v>
      </c>
      <c r="J18" s="68">
        <v>66430435</v>
      </c>
      <c r="K18" s="121">
        <v>3.5042783183746829E-3</v>
      </c>
    </row>
    <row r="19" spans="1:13" x14ac:dyDescent="0.2">
      <c r="A19" s="37">
        <v>44</v>
      </c>
      <c r="B19" s="44" t="s">
        <v>161</v>
      </c>
      <c r="C19" s="69">
        <v>13</v>
      </c>
      <c r="D19" s="47">
        <v>455848463</v>
      </c>
      <c r="E19" s="107">
        <v>1.313289239584919E-2</v>
      </c>
      <c r="F19" s="69">
        <v>19</v>
      </c>
      <c r="G19" s="68">
        <v>222175026</v>
      </c>
      <c r="H19" s="120">
        <v>8.5335395371888435E-3</v>
      </c>
      <c r="I19" s="69">
        <v>24</v>
      </c>
      <c r="J19" s="68">
        <v>144768497</v>
      </c>
      <c r="K19" s="121">
        <v>7.6366970232964798E-3</v>
      </c>
    </row>
    <row r="20" spans="1:13" x14ac:dyDescent="0.2">
      <c r="A20" s="37">
        <v>304</v>
      </c>
      <c r="B20" s="44" t="s">
        <v>155</v>
      </c>
      <c r="C20" s="69">
        <v>14</v>
      </c>
      <c r="D20" s="47">
        <v>439912058</v>
      </c>
      <c r="E20" s="107">
        <v>1.26737681275248E-2</v>
      </c>
      <c r="F20" s="69">
        <v>8</v>
      </c>
      <c r="G20" s="68">
        <v>474713642</v>
      </c>
      <c r="H20" s="120">
        <v>1.8233316794345329E-2</v>
      </c>
      <c r="I20" s="69">
        <v>6</v>
      </c>
      <c r="J20" s="68">
        <v>414252212</v>
      </c>
      <c r="K20" s="121">
        <v>2.1852258604814989E-2</v>
      </c>
    </row>
    <row r="21" spans="1:13" x14ac:dyDescent="0.2">
      <c r="A21" s="37">
        <v>241</v>
      </c>
      <c r="B21" s="44" t="s">
        <v>163</v>
      </c>
      <c r="C21" s="69">
        <v>15</v>
      </c>
      <c r="D21" s="47">
        <v>411429272</v>
      </c>
      <c r="E21" s="107">
        <v>1.185318542508406E-2</v>
      </c>
      <c r="F21" s="69">
        <v>14</v>
      </c>
      <c r="G21" s="68">
        <v>288667973</v>
      </c>
      <c r="H21" s="120">
        <v>1.108747281395913E-2</v>
      </c>
      <c r="I21" s="69">
        <v>18</v>
      </c>
      <c r="J21" s="68">
        <v>187706188</v>
      </c>
      <c r="K21" s="121">
        <v>9.9017073248603912E-3</v>
      </c>
    </row>
    <row r="22" spans="1:13" x14ac:dyDescent="0.2">
      <c r="A22" s="37">
        <v>761</v>
      </c>
      <c r="B22" s="44" t="s">
        <v>151</v>
      </c>
      <c r="C22" s="69">
        <v>16</v>
      </c>
      <c r="D22" s="47">
        <v>400264815</v>
      </c>
      <c r="E22" s="107">
        <v>1.15315399127264E-2</v>
      </c>
      <c r="F22" s="69">
        <v>16</v>
      </c>
      <c r="G22" s="68">
        <v>281525024</v>
      </c>
      <c r="H22" s="120">
        <v>1.081311867613797E-2</v>
      </c>
      <c r="I22" s="69">
        <v>27</v>
      </c>
      <c r="J22" s="68">
        <v>133709505</v>
      </c>
      <c r="K22" s="121">
        <v>7.0533230639256124E-3</v>
      </c>
    </row>
    <row r="23" spans="1:13" x14ac:dyDescent="0.2">
      <c r="A23" s="37">
        <v>280</v>
      </c>
      <c r="B23" s="44" t="s">
        <v>175</v>
      </c>
      <c r="C23" s="69">
        <v>17</v>
      </c>
      <c r="D23" s="47">
        <v>376510166</v>
      </c>
      <c r="E23" s="107">
        <v>1.0847173781128479E-2</v>
      </c>
      <c r="F23" s="69">
        <v>20</v>
      </c>
      <c r="G23" s="68">
        <v>209357700</v>
      </c>
      <c r="H23" s="120">
        <v>8.0412377688432041E-3</v>
      </c>
      <c r="I23" s="69">
        <v>21</v>
      </c>
      <c r="J23" s="68">
        <v>165658689</v>
      </c>
      <c r="K23" s="121">
        <v>8.7386775671885117E-3</v>
      </c>
    </row>
    <row r="24" spans="1:13" x14ac:dyDescent="0.2">
      <c r="A24" s="37">
        <v>517</v>
      </c>
      <c r="B24" s="44" t="s">
        <v>139</v>
      </c>
      <c r="C24" s="69">
        <v>18</v>
      </c>
      <c r="D24" s="47">
        <v>362269745</v>
      </c>
      <c r="E24" s="107">
        <v>1.0436910433010999E-2</v>
      </c>
      <c r="F24" s="70"/>
      <c r="G24" s="71"/>
      <c r="H24" s="122"/>
      <c r="I24" s="70"/>
      <c r="J24" s="71"/>
      <c r="K24" s="123"/>
    </row>
    <row r="25" spans="1:13" x14ac:dyDescent="0.2">
      <c r="A25" s="37">
        <v>213</v>
      </c>
      <c r="B25" s="44" t="s">
        <v>176</v>
      </c>
      <c r="C25" s="69">
        <v>19</v>
      </c>
      <c r="D25" s="47">
        <v>354971422</v>
      </c>
      <c r="E25" s="107">
        <v>1.022664737761236E-2</v>
      </c>
      <c r="F25" s="69">
        <v>22</v>
      </c>
      <c r="G25" s="68">
        <v>195423856</v>
      </c>
      <c r="H25" s="120">
        <v>7.5060515653361474E-3</v>
      </c>
      <c r="I25" s="69">
        <v>26</v>
      </c>
      <c r="J25" s="68">
        <v>135220876</v>
      </c>
      <c r="K25" s="121">
        <v>7.1330495421026751E-3</v>
      </c>
    </row>
    <row r="26" spans="1:13" ht="13.5" customHeight="1" thickBot="1" x14ac:dyDescent="0.25">
      <c r="A26" s="49">
        <v>88</v>
      </c>
      <c r="B26" s="51" t="s">
        <v>166</v>
      </c>
      <c r="C26" s="72">
        <v>20</v>
      </c>
      <c r="D26" s="54">
        <v>308361240</v>
      </c>
      <c r="E26" s="109">
        <v>8.8838184455403736E-3</v>
      </c>
      <c r="F26" s="72">
        <v>17</v>
      </c>
      <c r="G26" s="73">
        <v>246042902</v>
      </c>
      <c r="H26" s="124">
        <v>9.4502828236945058E-3</v>
      </c>
      <c r="I26" s="72">
        <v>15</v>
      </c>
      <c r="J26" s="73">
        <v>204051087</v>
      </c>
      <c r="K26" s="125">
        <v>1.076391867695712E-2</v>
      </c>
      <c r="L26" s="118"/>
      <c r="M26" s="119"/>
    </row>
    <row r="27" spans="1:13" x14ac:dyDescent="0.2">
      <c r="A27" s="7" t="s">
        <v>110</v>
      </c>
      <c r="B27" s="7"/>
      <c r="C27" s="7"/>
      <c r="D27" s="7"/>
      <c r="E27" s="7"/>
      <c r="F27" s="7"/>
      <c r="G27" s="7"/>
      <c r="H27" s="7"/>
      <c r="I27" s="7"/>
      <c r="J27" s="7"/>
      <c r="K27" s="7"/>
    </row>
  </sheetData>
  <mergeCells count="6">
    <mergeCell ref="C5:E5"/>
    <mergeCell ref="F5:H5"/>
    <mergeCell ref="I5:K5"/>
    <mergeCell ref="A1:K1"/>
    <mergeCell ref="A2:K2"/>
    <mergeCell ref="A3:K3"/>
  </mergeCells>
  <phoneticPr fontId="16" type="noConversion"/>
  <printOptions horizontalCentered="1" gridLines="1"/>
  <pageMargins left="0.25" right="0.25" top="1" bottom="1" header="0.5" footer="0.5"/>
  <pageSetup orientation="landscape" horizontalDpi="4294967292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R34"/>
  <sheetViews>
    <sheetView workbookViewId="0">
      <selection activeCell="G12" sqref="G12:I12"/>
    </sheetView>
  </sheetViews>
  <sheetFormatPr defaultRowHeight="12.75" x14ac:dyDescent="0.2"/>
  <cols>
    <col min="1" max="1" width="6.7109375" style="84" customWidth="1"/>
    <col min="2" max="3" width="7.28515625" style="84" customWidth="1"/>
    <col min="4" max="4" width="9.28515625" style="84" customWidth="1"/>
    <col min="5" max="6" width="7.28515625" style="84" customWidth="1"/>
    <col min="7" max="7" width="8.5703125" style="84" customWidth="1"/>
    <col min="8" max="9" width="6.7109375" style="84" customWidth="1"/>
    <col min="10" max="10" width="8.5703125" style="84" customWidth="1"/>
    <col min="11" max="11" width="6.28515625" style="84" customWidth="1"/>
    <col min="12" max="12" width="7" style="84" customWidth="1"/>
    <col min="13" max="13" width="6.28515625" style="84" customWidth="1"/>
    <col min="14" max="14" width="5.7109375" style="84" customWidth="1"/>
    <col min="15" max="15" width="8" style="84" customWidth="1"/>
    <col min="16" max="18" width="5.7109375" style="84" customWidth="1"/>
  </cols>
  <sheetData>
    <row r="1" spans="1:14" x14ac:dyDescent="0.2">
      <c r="A1" s="144" t="s">
        <v>26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14" x14ac:dyDescent="0.2">
      <c r="A2" s="144" t="s">
        <v>177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</row>
    <row r="3" spans="1:14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">
      <c r="A4" s="144" t="s">
        <v>106</v>
      </c>
      <c r="B4" s="145"/>
      <c r="C4" s="145"/>
      <c r="D4" s="145"/>
      <c r="E4" s="145"/>
      <c r="F4" s="145"/>
      <c r="G4" s="145"/>
      <c r="H4" s="145"/>
      <c r="I4" s="145"/>
    </row>
    <row r="5" spans="1:14" x14ac:dyDescent="0.2">
      <c r="A5" s="146" t="s">
        <v>178</v>
      </c>
      <c r="B5" s="147"/>
      <c r="C5" s="148"/>
      <c r="D5" s="146" t="s">
        <v>179</v>
      </c>
      <c r="E5" s="147"/>
      <c r="F5" s="148"/>
      <c r="G5" s="146" t="s">
        <v>180</v>
      </c>
      <c r="H5" s="147"/>
      <c r="I5" s="148"/>
      <c r="J5" s="146" t="s">
        <v>181</v>
      </c>
      <c r="K5" s="147"/>
      <c r="L5" s="148"/>
    </row>
    <row r="6" spans="1:14" x14ac:dyDescent="0.2">
      <c r="A6" s="6"/>
      <c r="B6" s="146" t="s">
        <v>182</v>
      </c>
      <c r="C6" s="148"/>
      <c r="D6" s="6"/>
      <c r="E6" s="146" t="s">
        <v>182</v>
      </c>
      <c r="F6" s="148"/>
      <c r="G6" s="6"/>
      <c r="H6" s="146" t="s">
        <v>182</v>
      </c>
      <c r="I6" s="148"/>
      <c r="J6" s="6"/>
      <c r="K6" s="146" t="s">
        <v>182</v>
      </c>
      <c r="L6" s="148"/>
    </row>
    <row r="7" spans="1:14" x14ac:dyDescent="0.2">
      <c r="A7" s="1" t="s">
        <v>183</v>
      </c>
      <c r="B7" s="12" t="s">
        <v>131</v>
      </c>
      <c r="C7" s="12" t="s">
        <v>184</v>
      </c>
      <c r="D7" s="1" t="s">
        <v>183</v>
      </c>
      <c r="E7" s="12" t="s">
        <v>131</v>
      </c>
      <c r="F7" s="12" t="s">
        <v>184</v>
      </c>
      <c r="G7" s="1" t="s">
        <v>183</v>
      </c>
      <c r="H7" s="12" t="s">
        <v>131</v>
      </c>
      <c r="I7" s="12" t="s">
        <v>184</v>
      </c>
      <c r="J7" s="1" t="s">
        <v>183</v>
      </c>
      <c r="K7" s="12" t="s">
        <v>131</v>
      </c>
      <c r="L7" s="12" t="s">
        <v>184</v>
      </c>
    </row>
    <row r="8" spans="1:14" x14ac:dyDescent="0.2">
      <c r="A8" s="86" t="s">
        <v>68</v>
      </c>
      <c r="B8" s="126">
        <v>6.3241706499569316E-3</v>
      </c>
      <c r="C8" s="127">
        <f>1-SUM(C9:C11)</f>
        <v>2.0000000000000018E-3</v>
      </c>
      <c r="D8" s="14" t="s">
        <v>185</v>
      </c>
      <c r="E8" s="119">
        <v>0.4541</v>
      </c>
      <c r="F8" s="119">
        <v>0.38690000000000002</v>
      </c>
      <c r="G8" s="11" t="s">
        <v>186</v>
      </c>
      <c r="H8" s="126">
        <v>0.74960000000000004</v>
      </c>
      <c r="I8" s="126">
        <v>0.43930000000000002</v>
      </c>
      <c r="J8" s="86" t="s">
        <v>186</v>
      </c>
      <c r="K8" s="126">
        <v>0.69199999999999995</v>
      </c>
      <c r="L8" s="128">
        <v>4.5499999999999999E-2</v>
      </c>
      <c r="M8" s="119"/>
    </row>
    <row r="9" spans="1:14" x14ac:dyDescent="0.2">
      <c r="A9" s="86" t="s">
        <v>69</v>
      </c>
      <c r="B9" s="126">
        <v>0.97103467359335183</v>
      </c>
      <c r="C9" s="126">
        <v>0.9768</v>
      </c>
      <c r="D9" s="86" t="s">
        <v>187</v>
      </c>
      <c r="E9" s="119">
        <v>0.42530000000000001</v>
      </c>
      <c r="F9" s="119">
        <v>0.4869</v>
      </c>
      <c r="G9" s="11" t="s">
        <v>188</v>
      </c>
      <c r="H9" s="126">
        <v>0.2084</v>
      </c>
      <c r="I9" s="126">
        <v>0.46600000000000003</v>
      </c>
      <c r="J9" s="86" t="s">
        <v>188</v>
      </c>
      <c r="K9" s="126">
        <v>0.19839999999999999</v>
      </c>
      <c r="L9" s="128">
        <v>0.43440000000000001</v>
      </c>
      <c r="M9" s="119"/>
    </row>
    <row r="10" spans="1:14" x14ac:dyDescent="0.2">
      <c r="A10" s="86" t="s">
        <v>70</v>
      </c>
      <c r="B10" s="128">
        <v>2.2636692686366661E-2</v>
      </c>
      <c r="C10" s="128">
        <v>2.06E-2</v>
      </c>
      <c r="D10" s="86" t="s">
        <v>189</v>
      </c>
      <c r="E10" s="119">
        <v>6.9000000000000006E-2</v>
      </c>
      <c r="F10" s="119">
        <v>7.5300000000000006E-2</v>
      </c>
      <c r="G10" s="86" t="s">
        <v>190</v>
      </c>
      <c r="H10" s="128">
        <v>3.6900000000000002E-2</v>
      </c>
      <c r="I10" s="128">
        <v>7.8700000000000006E-2</v>
      </c>
      <c r="J10" s="86" t="s">
        <v>190</v>
      </c>
      <c r="K10" s="126">
        <v>7.0599999999999996E-2</v>
      </c>
      <c r="L10" s="128">
        <v>8.6400000000000005E-2</v>
      </c>
      <c r="M10" s="119"/>
      <c r="N10" s="13"/>
    </row>
    <row r="11" spans="1:14" x14ac:dyDescent="0.2">
      <c r="A11" s="86" t="s">
        <v>71</v>
      </c>
      <c r="B11" s="128">
        <v>4.4630703245991047E-6</v>
      </c>
      <c r="C11" s="128">
        <v>5.9999999999999995E-4</v>
      </c>
      <c r="D11" s="86" t="s">
        <v>191</v>
      </c>
      <c r="E11" s="119">
        <v>5.2600000000000001E-2</v>
      </c>
      <c r="F11" s="119">
        <v>5.0900000000000001E-2</v>
      </c>
      <c r="G11" s="86" t="s">
        <v>192</v>
      </c>
      <c r="H11" s="128">
        <v>5.1999999999999998E-3</v>
      </c>
      <c r="I11" s="128">
        <v>1.5900000000000001E-2</v>
      </c>
      <c r="J11" s="86" t="s">
        <v>192</v>
      </c>
      <c r="K11" s="126">
        <v>3.9800000000000002E-2</v>
      </c>
      <c r="L11" s="128">
        <v>0.43380000000000002</v>
      </c>
      <c r="M11" s="119"/>
      <c r="N11" s="13"/>
    </row>
    <row r="12" spans="1:14" x14ac:dyDescent="0.2">
      <c r="A12" s="146" t="s">
        <v>193</v>
      </c>
      <c r="B12" s="147"/>
      <c r="C12" s="148"/>
      <c r="D12" s="146" t="s">
        <v>194</v>
      </c>
      <c r="E12" s="147"/>
      <c r="F12" s="148"/>
      <c r="G12" s="146" t="s">
        <v>195</v>
      </c>
      <c r="H12" s="147"/>
      <c r="I12" s="148"/>
      <c r="J12" s="146" t="s">
        <v>196</v>
      </c>
      <c r="K12" s="147"/>
      <c r="L12" s="148"/>
      <c r="M12" s="13"/>
      <c r="N12" s="13"/>
    </row>
    <row r="13" spans="1:14" x14ac:dyDescent="0.2">
      <c r="A13" s="6"/>
      <c r="B13" s="146" t="s">
        <v>182</v>
      </c>
      <c r="C13" s="148"/>
      <c r="D13" s="6"/>
      <c r="E13" s="146" t="s">
        <v>182</v>
      </c>
      <c r="F13" s="148"/>
      <c r="G13" s="6"/>
      <c r="H13" s="146" t="s">
        <v>182</v>
      </c>
      <c r="I13" s="148"/>
      <c r="J13" s="6"/>
      <c r="K13" s="146" t="s">
        <v>182</v>
      </c>
      <c r="L13" s="148"/>
      <c r="M13" s="13"/>
      <c r="N13" s="13"/>
    </row>
    <row r="14" spans="1:14" x14ac:dyDescent="0.2">
      <c r="A14" s="1" t="s">
        <v>183</v>
      </c>
      <c r="B14" s="12" t="s">
        <v>131</v>
      </c>
      <c r="C14" s="12" t="s">
        <v>184</v>
      </c>
      <c r="D14" s="1" t="s">
        <v>183</v>
      </c>
      <c r="E14" s="12" t="s">
        <v>131</v>
      </c>
      <c r="F14" s="12" t="s">
        <v>184</v>
      </c>
      <c r="G14" s="1" t="s">
        <v>183</v>
      </c>
      <c r="H14" s="12" t="s">
        <v>131</v>
      </c>
      <c r="I14" s="12" t="s">
        <v>184</v>
      </c>
      <c r="J14" s="1" t="s">
        <v>183</v>
      </c>
      <c r="K14" s="12" t="s">
        <v>131</v>
      </c>
      <c r="L14" s="12" t="s">
        <v>184</v>
      </c>
      <c r="M14" s="13"/>
      <c r="N14" s="13"/>
    </row>
    <row r="15" spans="1:14" x14ac:dyDescent="0.2">
      <c r="A15" s="86" t="s">
        <v>197</v>
      </c>
      <c r="B15" s="126">
        <v>1.14E-2</v>
      </c>
      <c r="C15" s="126">
        <v>1.09E-2</v>
      </c>
      <c r="D15" s="86" t="s">
        <v>197</v>
      </c>
      <c r="E15" s="126">
        <v>0</v>
      </c>
      <c r="F15" s="126">
        <v>0</v>
      </c>
      <c r="G15" s="86" t="s">
        <v>197</v>
      </c>
      <c r="H15" s="119">
        <v>0.86629999999999996</v>
      </c>
      <c r="I15" s="119">
        <v>0.92949999999999999</v>
      </c>
      <c r="J15" s="86" t="s">
        <v>197</v>
      </c>
      <c r="K15" s="126" t="s">
        <v>198</v>
      </c>
      <c r="L15" s="126">
        <v>0.92100000000000004</v>
      </c>
      <c r="M15" s="13"/>
      <c r="N15" s="13"/>
    </row>
    <row r="16" spans="1:14" x14ac:dyDescent="0.2">
      <c r="A16" s="86" t="s">
        <v>37</v>
      </c>
      <c r="B16" s="126">
        <v>0.98860000000000003</v>
      </c>
      <c r="C16" s="126">
        <v>0.98899999999999999</v>
      </c>
      <c r="D16" s="86" t="s">
        <v>37</v>
      </c>
      <c r="E16" s="126">
        <v>1</v>
      </c>
      <c r="F16" s="126">
        <v>1</v>
      </c>
      <c r="G16" s="86" t="s">
        <v>37</v>
      </c>
      <c r="H16" s="119">
        <v>0.13370000000000001</v>
      </c>
      <c r="I16" s="119">
        <v>7.0499999999999993E-2</v>
      </c>
      <c r="J16" s="86" t="s">
        <v>37</v>
      </c>
      <c r="K16" s="126" t="s">
        <v>198</v>
      </c>
      <c r="L16" s="126">
        <v>7.9000000000000001E-2</v>
      </c>
      <c r="M16" s="13"/>
      <c r="N16" s="13"/>
    </row>
    <row r="17" spans="1:15" x14ac:dyDescent="0.2">
      <c r="A17" s="86"/>
      <c r="B17" s="86"/>
      <c r="C17" s="86"/>
      <c r="D17" s="86"/>
      <c r="E17" s="86"/>
      <c r="F17" s="86"/>
      <c r="G17" s="13"/>
      <c r="J17" s="13"/>
      <c r="K17" s="13"/>
      <c r="L17" s="13"/>
      <c r="M17" s="13"/>
      <c r="N17" s="13"/>
    </row>
    <row r="18" spans="1:15" x14ac:dyDescent="0.2">
      <c r="A18" s="146" t="s">
        <v>108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8"/>
    </row>
    <row r="19" spans="1:15" x14ac:dyDescent="0.2">
      <c r="A19" s="146" t="s">
        <v>178</v>
      </c>
      <c r="B19" s="147"/>
      <c r="C19" s="148"/>
      <c r="D19" s="146" t="s">
        <v>179</v>
      </c>
      <c r="E19" s="147"/>
      <c r="F19" s="148"/>
      <c r="G19" s="146" t="s">
        <v>180</v>
      </c>
      <c r="H19" s="147"/>
      <c r="I19" s="148"/>
      <c r="J19" s="146" t="s">
        <v>181</v>
      </c>
      <c r="K19" s="147"/>
      <c r="L19" s="148"/>
    </row>
    <row r="20" spans="1:15" x14ac:dyDescent="0.2">
      <c r="A20" s="6"/>
      <c r="B20" s="146" t="s">
        <v>182</v>
      </c>
      <c r="C20" s="148"/>
      <c r="D20" s="6"/>
      <c r="E20" s="146" t="s">
        <v>182</v>
      </c>
      <c r="F20" s="148"/>
      <c r="G20" s="6"/>
      <c r="H20" s="146" t="s">
        <v>182</v>
      </c>
      <c r="I20" s="148"/>
      <c r="J20" s="6"/>
      <c r="K20" s="146" t="s">
        <v>182</v>
      </c>
      <c r="L20" s="148"/>
    </row>
    <row r="21" spans="1:15" x14ac:dyDescent="0.2">
      <c r="A21" s="1" t="s">
        <v>183</v>
      </c>
      <c r="B21" s="12" t="s">
        <v>131</v>
      </c>
      <c r="C21" s="12" t="s">
        <v>184</v>
      </c>
      <c r="D21" s="1" t="s">
        <v>183</v>
      </c>
      <c r="E21" s="12" t="s">
        <v>131</v>
      </c>
      <c r="F21" s="12" t="s">
        <v>184</v>
      </c>
      <c r="G21" s="1" t="s">
        <v>183</v>
      </c>
      <c r="H21" s="12" t="s">
        <v>131</v>
      </c>
      <c r="I21" s="12" t="s">
        <v>184</v>
      </c>
      <c r="J21" s="1" t="s">
        <v>183</v>
      </c>
      <c r="K21" s="12" t="s">
        <v>131</v>
      </c>
      <c r="L21" s="12" t="s">
        <v>184</v>
      </c>
    </row>
    <row r="22" spans="1:15" x14ac:dyDescent="0.2">
      <c r="A22" s="86" t="s">
        <v>199</v>
      </c>
      <c r="B22" s="129">
        <v>3.079847397372043E-3</v>
      </c>
      <c r="C22" s="129">
        <v>2.8901157471405239E-3</v>
      </c>
      <c r="D22" s="14" t="s">
        <v>185</v>
      </c>
      <c r="E22" s="90">
        <v>0.24199999999999999</v>
      </c>
      <c r="F22" s="90">
        <v>0.1802</v>
      </c>
      <c r="G22" s="11" t="s">
        <v>186</v>
      </c>
      <c r="H22" s="126">
        <v>0.79949999999999999</v>
      </c>
      <c r="I22" s="126">
        <v>0.70020000000000004</v>
      </c>
      <c r="J22" s="86" t="s">
        <v>186</v>
      </c>
      <c r="K22" s="126">
        <v>0.79849999999999999</v>
      </c>
      <c r="L22" s="128">
        <v>0.68120000000000003</v>
      </c>
      <c r="M22" s="86"/>
    </row>
    <row r="23" spans="1:15" x14ac:dyDescent="0.2">
      <c r="A23" s="86" t="s">
        <v>68</v>
      </c>
      <c r="B23" s="129">
        <v>0.18607523435083359</v>
      </c>
      <c r="C23" s="129">
        <v>0.19564287974097269</v>
      </c>
      <c r="D23" s="86" t="s">
        <v>187</v>
      </c>
      <c r="E23" s="90">
        <v>0.54900000000000004</v>
      </c>
      <c r="F23" s="90">
        <v>0.55110000000000003</v>
      </c>
      <c r="G23" s="11" t="s">
        <v>188</v>
      </c>
      <c r="H23" s="126">
        <v>0.15709999999999999</v>
      </c>
      <c r="I23" s="126">
        <v>0.22969999999999999</v>
      </c>
      <c r="J23" s="86" t="s">
        <v>188</v>
      </c>
      <c r="K23" s="126">
        <v>0.15720000000000001</v>
      </c>
      <c r="L23" s="128">
        <v>0.21590000000000001</v>
      </c>
      <c r="M23" s="86"/>
    </row>
    <row r="24" spans="1:15" x14ac:dyDescent="0.2">
      <c r="A24" s="86" t="s">
        <v>69</v>
      </c>
      <c r="B24" s="129">
        <v>0.81083595217494608</v>
      </c>
      <c r="C24" s="129">
        <v>0.80098816876679846</v>
      </c>
      <c r="D24" s="86" t="s">
        <v>200</v>
      </c>
      <c r="E24" s="90">
        <v>0.13569999999999999</v>
      </c>
      <c r="F24" s="90">
        <v>0.18279999999999999</v>
      </c>
      <c r="G24" s="86" t="s">
        <v>190</v>
      </c>
      <c r="H24" s="128">
        <v>3.7600000000000001E-2</v>
      </c>
      <c r="I24" s="128">
        <v>6.1600000000000002E-2</v>
      </c>
      <c r="J24" s="86" t="s">
        <v>190</v>
      </c>
      <c r="K24" s="126">
        <v>3.7600000000000001E-2</v>
      </c>
      <c r="L24" s="128">
        <v>5.7000000000000002E-2</v>
      </c>
      <c r="M24" s="86"/>
    </row>
    <row r="25" spans="1:15" x14ac:dyDescent="0.2">
      <c r="A25" s="86" t="s">
        <v>70</v>
      </c>
      <c r="B25" s="129">
        <v>2.2415192120611671E-6</v>
      </c>
      <c r="C25" s="129">
        <v>4.7883574508837082E-4</v>
      </c>
      <c r="D25" s="86" t="s">
        <v>201</v>
      </c>
      <c r="E25" s="90">
        <v>3.8300000000000001E-2</v>
      </c>
      <c r="F25" s="90">
        <v>4.7300000000000002E-2</v>
      </c>
      <c r="G25" s="86" t="s">
        <v>192</v>
      </c>
      <c r="H25" s="128">
        <v>5.5999999999999999E-3</v>
      </c>
      <c r="I25" s="128">
        <v>8.5000000000000006E-3</v>
      </c>
      <c r="J25" s="86" t="s">
        <v>192</v>
      </c>
      <c r="K25" s="126">
        <v>6.7000000000000002E-3</v>
      </c>
      <c r="L25" s="128">
        <v>4.5900000000000003E-2</v>
      </c>
      <c r="M25" s="86"/>
    </row>
    <row r="26" spans="1:15" x14ac:dyDescent="0.2">
      <c r="A26" s="86" t="s">
        <v>71</v>
      </c>
      <c r="B26" s="129">
        <v>6.7245576361835004E-6</v>
      </c>
      <c r="C26" s="129">
        <v>0</v>
      </c>
      <c r="D26" s="86" t="s">
        <v>202</v>
      </c>
      <c r="E26" s="90">
        <v>3.5000000000000003E-2</v>
      </c>
      <c r="F26" s="90">
        <v>3.8600000000000002E-2</v>
      </c>
      <c r="G26" s="86"/>
      <c r="H26" s="130"/>
      <c r="I26" s="130"/>
      <c r="J26" s="86"/>
      <c r="K26" s="129"/>
      <c r="L26" s="129"/>
      <c r="M26" s="86"/>
    </row>
    <row r="27" spans="1:15" x14ac:dyDescent="0.2">
      <c r="A27" s="146" t="s">
        <v>193</v>
      </c>
      <c r="B27" s="147"/>
      <c r="C27" s="148"/>
      <c r="D27" s="146" t="s">
        <v>203</v>
      </c>
      <c r="E27" s="147"/>
      <c r="F27" s="148"/>
      <c r="G27" s="146" t="s">
        <v>195</v>
      </c>
      <c r="H27" s="147"/>
      <c r="I27" s="148"/>
      <c r="J27" s="146" t="s">
        <v>196</v>
      </c>
      <c r="K27" s="147"/>
      <c r="L27" s="148"/>
      <c r="M27" s="86"/>
    </row>
    <row r="28" spans="1:15" x14ac:dyDescent="0.2">
      <c r="B28" s="144" t="s">
        <v>204</v>
      </c>
      <c r="C28" s="145"/>
      <c r="E28" s="144" t="s">
        <v>204</v>
      </c>
      <c r="F28" s="145"/>
      <c r="H28" s="144" t="s">
        <v>204</v>
      </c>
      <c r="I28" s="145"/>
      <c r="K28" s="144" t="s">
        <v>204</v>
      </c>
      <c r="L28" s="145"/>
      <c r="M28" s="86"/>
      <c r="N28" s="11"/>
      <c r="O28" s="15"/>
    </row>
    <row r="29" spans="1:15" x14ac:dyDescent="0.2">
      <c r="A29" s="86" t="s">
        <v>183</v>
      </c>
      <c r="B29" s="11" t="s">
        <v>131</v>
      </c>
      <c r="C29" s="11" t="s">
        <v>184</v>
      </c>
      <c r="D29" s="86" t="s">
        <v>183</v>
      </c>
      <c r="E29" s="11" t="s">
        <v>131</v>
      </c>
      <c r="F29" s="11" t="s">
        <v>184</v>
      </c>
      <c r="G29" s="86" t="s">
        <v>183</v>
      </c>
      <c r="H29" s="11" t="s">
        <v>131</v>
      </c>
      <c r="I29" s="11" t="s">
        <v>184</v>
      </c>
      <c r="J29" s="86" t="s">
        <v>183</v>
      </c>
      <c r="K29" s="11" t="s">
        <v>131</v>
      </c>
      <c r="L29" s="11" t="s">
        <v>184</v>
      </c>
    </row>
    <row r="30" spans="1:15" x14ac:dyDescent="0.2">
      <c r="A30" s="86" t="s">
        <v>197</v>
      </c>
      <c r="B30" s="126">
        <v>0</v>
      </c>
      <c r="C30" s="126">
        <v>0</v>
      </c>
      <c r="D30" s="86" t="s">
        <v>197</v>
      </c>
      <c r="E30" s="126">
        <v>0</v>
      </c>
      <c r="F30" s="126">
        <v>7.2700000000000001E-2</v>
      </c>
      <c r="G30" s="13" t="s">
        <v>197</v>
      </c>
      <c r="H30" s="119">
        <v>0.68920000000000003</v>
      </c>
      <c r="I30" s="119">
        <v>0.67730000000000001</v>
      </c>
      <c r="J30" s="13" t="s">
        <v>197</v>
      </c>
      <c r="K30" s="126" t="s">
        <v>198</v>
      </c>
      <c r="L30" s="129">
        <v>0.65749999999999997</v>
      </c>
    </row>
    <row r="31" spans="1:15" x14ac:dyDescent="0.2">
      <c r="A31" s="86" t="s">
        <v>37</v>
      </c>
      <c r="B31" s="131">
        <f>1-B30</f>
        <v>1</v>
      </c>
      <c r="C31" s="131">
        <f>1-C30</f>
        <v>1</v>
      </c>
      <c r="D31" s="86" t="s">
        <v>37</v>
      </c>
      <c r="E31" s="132">
        <f>1-E30</f>
        <v>1</v>
      </c>
      <c r="F31" s="126">
        <v>0.92730000000000001</v>
      </c>
      <c r="G31" s="13" t="s">
        <v>37</v>
      </c>
      <c r="H31" s="119">
        <v>0.31080000000000002</v>
      </c>
      <c r="I31" s="119">
        <v>0.32269999999999999</v>
      </c>
      <c r="J31" s="13" t="s">
        <v>37</v>
      </c>
      <c r="K31" s="126" t="s">
        <v>198</v>
      </c>
      <c r="L31" s="129">
        <v>0.34250000000000003</v>
      </c>
    </row>
    <row r="33" spans="1:1" x14ac:dyDescent="0.2">
      <c r="A33" t="s">
        <v>205</v>
      </c>
    </row>
    <row r="34" spans="1:1" x14ac:dyDescent="0.2">
      <c r="A34" t="s">
        <v>127</v>
      </c>
    </row>
  </sheetData>
  <mergeCells count="36">
    <mergeCell ref="J12:L12"/>
    <mergeCell ref="A12:C12"/>
    <mergeCell ref="A18:L18"/>
    <mergeCell ref="B13:C13"/>
    <mergeCell ref="D12:F12"/>
    <mergeCell ref="K13:L13"/>
    <mergeCell ref="G12:I12"/>
    <mergeCell ref="K28:L28"/>
    <mergeCell ref="B28:C28"/>
    <mergeCell ref="E28:F28"/>
    <mergeCell ref="A27:C27"/>
    <mergeCell ref="D27:F27"/>
    <mergeCell ref="H28:I28"/>
    <mergeCell ref="J27:L27"/>
    <mergeCell ref="G27:I27"/>
    <mergeCell ref="K20:L20"/>
    <mergeCell ref="H13:I13"/>
    <mergeCell ref="E13:F13"/>
    <mergeCell ref="A19:C19"/>
    <mergeCell ref="G19:I19"/>
    <mergeCell ref="B20:C20"/>
    <mergeCell ref="H20:I20"/>
    <mergeCell ref="E20:F20"/>
    <mergeCell ref="D19:F19"/>
    <mergeCell ref="J19:L19"/>
    <mergeCell ref="A1:L1"/>
    <mergeCell ref="A2:L2"/>
    <mergeCell ref="J5:L5"/>
    <mergeCell ref="K6:L6"/>
    <mergeCell ref="D5:F5"/>
    <mergeCell ref="E6:F6"/>
    <mergeCell ref="B6:C6"/>
    <mergeCell ref="H6:I6"/>
    <mergeCell ref="A4:I4"/>
    <mergeCell ref="A5:C5"/>
    <mergeCell ref="G5:I5"/>
  </mergeCells>
  <phoneticPr fontId="16" type="noConversion"/>
  <printOptions horizontalCentered="1" gridLines="1"/>
  <pageMargins left="0.5" right="0.5" top="1" bottom="1" header="0.5" footer="0.5"/>
  <pageSetup orientation="portrait" horizontalDpi="4294967292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pageSetUpPr fitToPage="1"/>
  </sheetPr>
  <dimension ref="A1:F20"/>
  <sheetViews>
    <sheetView workbookViewId="0">
      <selection activeCell="G22" sqref="G22"/>
    </sheetView>
  </sheetViews>
  <sheetFormatPr defaultRowHeight="12.75" x14ac:dyDescent="0.2"/>
  <cols>
    <col min="1" max="1" width="5.140625" style="84" customWidth="1"/>
    <col min="2" max="4" width="12.7109375" style="84" customWidth="1"/>
  </cols>
  <sheetData>
    <row r="1" spans="1:6" x14ac:dyDescent="0.2">
      <c r="A1" s="149" t="s">
        <v>40</v>
      </c>
      <c r="B1" s="150"/>
      <c r="C1" s="150"/>
      <c r="D1" s="150"/>
      <c r="E1" s="150"/>
      <c r="F1" s="151"/>
    </row>
    <row r="2" spans="1:6" x14ac:dyDescent="0.2">
      <c r="A2" s="152" t="s">
        <v>206</v>
      </c>
      <c r="B2" s="145"/>
      <c r="C2" s="145"/>
      <c r="D2" s="145"/>
      <c r="E2" s="145"/>
      <c r="F2" s="153"/>
    </row>
    <row r="3" spans="1:6" x14ac:dyDescent="0.2">
      <c r="A3" s="152" t="s">
        <v>207</v>
      </c>
      <c r="B3" s="145"/>
      <c r="C3" s="145"/>
      <c r="D3" s="145"/>
      <c r="E3" s="145"/>
      <c r="F3" s="153"/>
    </row>
    <row r="4" spans="1:6" x14ac:dyDescent="0.2">
      <c r="A4" s="33"/>
      <c r="B4" s="13"/>
      <c r="C4" s="13"/>
      <c r="D4" s="13"/>
      <c r="F4" s="16"/>
    </row>
    <row r="5" spans="1:6" x14ac:dyDescent="0.2">
      <c r="A5" s="26" t="s">
        <v>208</v>
      </c>
      <c r="B5" s="26" t="s">
        <v>209</v>
      </c>
      <c r="C5" s="26" t="s">
        <v>210</v>
      </c>
      <c r="D5" s="26" t="s">
        <v>211</v>
      </c>
      <c r="E5" s="26" t="s">
        <v>212</v>
      </c>
      <c r="F5" s="26" t="s">
        <v>213</v>
      </c>
    </row>
    <row r="6" spans="1:6" x14ac:dyDescent="0.2">
      <c r="A6" s="5">
        <v>1990</v>
      </c>
      <c r="B6" s="30">
        <v>973036</v>
      </c>
      <c r="C6" s="133">
        <f t="shared" ref="C6:C14" si="0">B6*D6</f>
        <v>577010.348</v>
      </c>
      <c r="D6" s="119">
        <v>0.59299999999999997</v>
      </c>
      <c r="E6" s="119">
        <v>4.2999999999999997E-2</v>
      </c>
      <c r="F6" s="134">
        <v>0.13300000000000001</v>
      </c>
    </row>
    <row r="7" spans="1:6" x14ac:dyDescent="0.2">
      <c r="A7" s="5">
        <v>1991</v>
      </c>
      <c r="B7" s="31">
        <v>1040068</v>
      </c>
      <c r="C7" s="133">
        <f t="shared" si="0"/>
        <v>666683.58799999999</v>
      </c>
      <c r="D7" s="119">
        <v>0.64100000000000001</v>
      </c>
      <c r="E7" s="119">
        <v>5.0000000000000001E-3</v>
      </c>
      <c r="F7" s="134">
        <v>6.9000000000000006E-2</v>
      </c>
    </row>
    <row r="8" spans="1:6" x14ac:dyDescent="0.2">
      <c r="A8" s="5">
        <v>1992</v>
      </c>
      <c r="B8" s="31">
        <v>1109897</v>
      </c>
      <c r="C8" s="133">
        <f t="shared" si="0"/>
        <v>10991309.991</v>
      </c>
      <c r="D8" s="119">
        <v>9.9030000000000005</v>
      </c>
      <c r="E8" s="119">
        <v>-6.5739999999999998</v>
      </c>
      <c r="F8" s="134">
        <v>-7.149</v>
      </c>
    </row>
    <row r="9" spans="1:6" x14ac:dyDescent="0.2">
      <c r="A9" s="5">
        <v>1993</v>
      </c>
      <c r="B9" s="31">
        <v>1223902</v>
      </c>
      <c r="C9" s="133">
        <f t="shared" si="0"/>
        <v>1231245.412</v>
      </c>
      <c r="D9" s="119">
        <v>1.006</v>
      </c>
      <c r="E9" s="119">
        <v>-0.19900000000000001</v>
      </c>
      <c r="F9" s="134">
        <v>-0.161</v>
      </c>
    </row>
    <row r="10" spans="1:6" x14ac:dyDescent="0.2">
      <c r="A10" s="5">
        <v>1994</v>
      </c>
      <c r="B10" s="31">
        <v>1543654</v>
      </c>
      <c r="C10" s="133">
        <f t="shared" si="0"/>
        <v>592763.13600000006</v>
      </c>
      <c r="D10" s="119">
        <v>0.38400000000000001</v>
      </c>
      <c r="E10" s="119">
        <v>0.218</v>
      </c>
      <c r="F10" s="134">
        <v>0.35399999999999998</v>
      </c>
    </row>
    <row r="11" spans="1:6" x14ac:dyDescent="0.2">
      <c r="A11" s="5">
        <v>1995</v>
      </c>
      <c r="B11" s="31">
        <v>1595646</v>
      </c>
      <c r="C11" s="133">
        <f t="shared" si="0"/>
        <v>933452.90999999992</v>
      </c>
      <c r="D11" s="119">
        <v>0.58499999999999996</v>
      </c>
      <c r="E11" s="119">
        <v>0.06</v>
      </c>
      <c r="F11" s="134">
        <v>0.13100000000000001</v>
      </c>
    </row>
    <row r="12" spans="1:6" x14ac:dyDescent="0.2">
      <c r="A12" s="135">
        <f>A11+1</f>
        <v>1996</v>
      </c>
      <c r="B12" s="31">
        <v>1851407</v>
      </c>
      <c r="C12" s="133">
        <f t="shared" si="0"/>
        <v>694277.625</v>
      </c>
      <c r="D12" s="119">
        <v>0.375</v>
      </c>
      <c r="E12" s="119">
        <v>0.22</v>
      </c>
      <c r="F12" s="134">
        <v>0.33600000000000002</v>
      </c>
    </row>
    <row r="13" spans="1:6" x14ac:dyDescent="0.2">
      <c r="A13" s="135">
        <f>A12+1</f>
        <v>1997</v>
      </c>
      <c r="B13" s="31">
        <v>2160796</v>
      </c>
      <c r="C13" s="133">
        <f t="shared" si="0"/>
        <v>732509.84400000004</v>
      </c>
      <c r="D13" s="119">
        <v>0.33900000000000002</v>
      </c>
      <c r="E13" s="119">
        <v>0.22</v>
      </c>
      <c r="F13" s="134">
        <v>0.315</v>
      </c>
    </row>
    <row r="14" spans="1:6" x14ac:dyDescent="0.2">
      <c r="A14" s="135">
        <f>A13+1</f>
        <v>1998</v>
      </c>
      <c r="B14" s="31">
        <v>2285064</v>
      </c>
      <c r="C14" s="133">
        <f t="shared" si="0"/>
        <v>758641.24800000002</v>
      </c>
      <c r="D14" s="119">
        <v>0.33200000000000002</v>
      </c>
      <c r="E14" s="119">
        <v>0.221</v>
      </c>
      <c r="F14" s="134">
        <v>0.29299999999999998</v>
      </c>
    </row>
    <row r="15" spans="1:6" x14ac:dyDescent="0.2">
      <c r="A15" s="135">
        <f>A14+1</f>
        <v>1999</v>
      </c>
      <c r="B15" s="31">
        <v>2543780</v>
      </c>
      <c r="C15" s="27">
        <v>845979</v>
      </c>
      <c r="D15" s="136">
        <f>C15/B15</f>
        <v>0.33256767487754446</v>
      </c>
      <c r="E15" s="119">
        <v>0.221</v>
      </c>
      <c r="F15" s="134">
        <v>0.28599999999999998</v>
      </c>
    </row>
    <row r="16" spans="1:6" x14ac:dyDescent="0.2">
      <c r="A16" s="28">
        <v>2000</v>
      </c>
      <c r="B16" s="31">
        <v>2838645</v>
      </c>
      <c r="C16" s="27">
        <v>902770</v>
      </c>
      <c r="D16" s="136">
        <f>C16/B16</f>
        <v>0.31802849599016431</v>
      </c>
      <c r="E16" s="90" t="s">
        <v>198</v>
      </c>
      <c r="F16" s="137" t="s">
        <v>198</v>
      </c>
    </row>
    <row r="17" spans="1:6" x14ac:dyDescent="0.2">
      <c r="A17" s="29" t="s">
        <v>214</v>
      </c>
      <c r="B17" s="138">
        <f>AVERAGE(B6:B16)</f>
        <v>1742354.0909090908</v>
      </c>
      <c r="C17" s="139">
        <f>AVERAGE(C6:C16)</f>
        <v>1720603.9183636366</v>
      </c>
      <c r="D17" s="140">
        <f>AVERAGE(D6:D16)</f>
        <v>1.3462360155334283</v>
      </c>
      <c r="E17" s="141">
        <v>-0.55600000000000005</v>
      </c>
      <c r="F17" s="142">
        <v>-0.53900000000000003</v>
      </c>
    </row>
    <row r="18" spans="1:6" x14ac:dyDescent="0.2">
      <c r="A18" t="s">
        <v>215</v>
      </c>
    </row>
    <row r="19" spans="1:6" x14ac:dyDescent="0.2">
      <c r="D19" s="119"/>
    </row>
    <row r="20" spans="1:6" x14ac:dyDescent="0.2">
      <c r="A20" t="s">
        <v>127</v>
      </c>
    </row>
  </sheetData>
  <mergeCells count="3">
    <mergeCell ref="A1:F1"/>
    <mergeCell ref="A2:F2"/>
    <mergeCell ref="A3:F3"/>
  </mergeCells>
  <phoneticPr fontId="16" type="noConversion"/>
  <printOptions horizontalCentered="1" gridLines="1"/>
  <pageMargins left="0.75" right="0.75" top="1" bottom="1" header="0.5" footer="0.5"/>
  <pageSetup orientation="portrait" horizontalDpi="4294967292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Contents</vt:lpstr>
      <vt:lpstr>Box II.1</vt:lpstr>
      <vt:lpstr>Table II.1</vt:lpstr>
      <vt:lpstr>Table II.2</vt:lpstr>
      <vt:lpstr>Table II.3(a)</vt:lpstr>
      <vt:lpstr>Table II.3(b)</vt:lpstr>
      <vt:lpstr>Table II.3(c)</vt:lpstr>
      <vt:lpstr>Table II.4</vt:lpstr>
      <vt:lpstr>Table II.5</vt:lpstr>
      <vt:lpstr>Table II.6</vt:lpstr>
      <vt:lpstr>Table II.7</vt:lpstr>
      <vt:lpstr>'Box II.1'!Print_Area</vt:lpstr>
      <vt:lpstr>Contents!Print_Area</vt:lpstr>
      <vt:lpstr>'Table II.1'!Print_Area</vt:lpstr>
      <vt:lpstr>'Table II.2'!Print_Area</vt:lpstr>
      <vt:lpstr>'Table II.3(a)'!Print_Area</vt:lpstr>
      <vt:lpstr>'Table II.3(b)'!Print_Area</vt:lpstr>
      <vt:lpstr>'Table II.3(c)'!Print_Area</vt:lpstr>
      <vt:lpstr>'Table II.4'!Print_Area</vt:lpstr>
      <vt:lpstr>'Table II.6'!Print_Area</vt:lpstr>
      <vt:lpstr>'Table II.7'!Print_Area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Klein</dc:creator>
  <cp:lastModifiedBy>xbany</cp:lastModifiedBy>
  <cp:lastPrinted>2001-12-03T17:35:02Z</cp:lastPrinted>
  <dcterms:created xsi:type="dcterms:W3CDTF">2000-10-20T23:10:40Z</dcterms:created>
  <dcterms:modified xsi:type="dcterms:W3CDTF">2020-11-19T13:01:06Z</dcterms:modified>
</cp:coreProperties>
</file>