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E:\pydate\EXCEL\custodes\Default original spreadsheets\xlsx\"/>
    </mc:Choice>
  </mc:AlternateContent>
  <xr:revisionPtr revIDLastSave="0" documentId="13_ncr:1_{4F9AE0DF-9E42-48E1-9BEF-4684C8D581C7}" xr6:coauthVersionLast="45" xr6:coauthVersionMax="45" xr10:uidLastSave="{00000000-0000-0000-0000-000000000000}"/>
  <bookViews>
    <workbookView xWindow="690" yWindow="0" windowWidth="21750" windowHeight="15750" tabRatio="897" xr2:uid="{00000000-000D-0000-FFFF-FFFF00000000}"/>
  </bookViews>
  <sheets>
    <sheet name="Section C-1 to C-4" sheetId="1" r:id="rId1"/>
    <sheet name="C-5.1" sheetId="2" r:id="rId2"/>
    <sheet name="C-5.1FY Wrkld by month" sheetId="3" r:id="rId3"/>
    <sheet name="C-5.3" sheetId="4" r:id="rId4"/>
    <sheet name="C-5.3 Wrkld By Discrete Categor" sheetId="5" r:id="rId5"/>
    <sheet name="Breakout by receipt type" sheetId="6" r:id="rId6"/>
    <sheet name="C-5.4" sheetId="7" r:id="rId7"/>
    <sheet name="C-5.5" sheetId="8" r:id="rId8"/>
    <sheet name="C-5.6" sheetId="9" r:id="rId9"/>
    <sheet name="C-5.6 Wrkld By Discrete Categor" sheetId="10" r:id="rId10"/>
    <sheet name="C-5.7" sheetId="11" r:id="rId11"/>
    <sheet name="C-5.8" sheetId="12" r:id="rId12"/>
    <sheet name="C-5.9" sheetId="13" r:id="rId13"/>
    <sheet name="C-5.10" sheetId="14" r:id="rId14"/>
    <sheet name="C-5.10 FY Wrkld by month" sheetId="15" r:id="rId15"/>
    <sheet name="C-5.12" sheetId="16" r:id="rId16"/>
    <sheet name="C-5.12 FY Wrkld by month" sheetId="17" r:id="rId17"/>
    <sheet name="C-5.13" sheetId="18" r:id="rId18"/>
  </sheets>
  <calcPr calcId="181029"/>
</workbook>
</file>

<file path=xl/calcChain.xml><?xml version="1.0" encoding="utf-8"?>
<calcChain xmlns="http://schemas.openxmlformats.org/spreadsheetml/2006/main">
  <c r="E18" i="18" l="1"/>
  <c r="D18" i="18"/>
  <c r="C18" i="18"/>
  <c r="D47" i="17"/>
  <c r="C47" i="17"/>
  <c r="B47" i="17"/>
  <c r="E46" i="17"/>
  <c r="F46" i="17" s="1"/>
  <c r="E45" i="17"/>
  <c r="F45" i="17" s="1"/>
  <c r="F44" i="17"/>
  <c r="E44" i="17"/>
  <c r="E43" i="17"/>
  <c r="F43" i="17" s="1"/>
  <c r="F42" i="17"/>
  <c r="E42" i="17"/>
  <c r="F41" i="17"/>
  <c r="E41" i="17"/>
  <c r="F40" i="17"/>
  <c r="E40" i="17"/>
  <c r="E39" i="17"/>
  <c r="F39" i="17" s="1"/>
  <c r="F38" i="17"/>
  <c r="E38" i="17"/>
  <c r="F37" i="17"/>
  <c r="E37" i="17"/>
  <c r="F36" i="17"/>
  <c r="E36" i="17"/>
  <c r="E35" i="17"/>
  <c r="E47" i="17" s="1"/>
  <c r="D31" i="17"/>
  <c r="C31" i="17"/>
  <c r="B31" i="17"/>
  <c r="E30" i="17"/>
  <c r="F30" i="17" s="1"/>
  <c r="F29" i="17"/>
  <c r="E29" i="17"/>
  <c r="E28" i="17"/>
  <c r="F28" i="17" s="1"/>
  <c r="E27" i="17"/>
  <c r="F27" i="17" s="1"/>
  <c r="E26" i="17"/>
  <c r="F26" i="17" s="1"/>
  <c r="F25" i="17"/>
  <c r="E25" i="17"/>
  <c r="E24" i="17"/>
  <c r="F24" i="17" s="1"/>
  <c r="E23" i="17"/>
  <c r="F23" i="17" s="1"/>
  <c r="E22" i="17"/>
  <c r="F22" i="17" s="1"/>
  <c r="F21" i="17"/>
  <c r="E21" i="17"/>
  <c r="E20" i="17"/>
  <c r="F20" i="17" s="1"/>
  <c r="E19" i="17"/>
  <c r="E31" i="17" s="1"/>
  <c r="D15" i="17"/>
  <c r="C15" i="17"/>
  <c r="B15" i="17"/>
  <c r="F14" i="17"/>
  <c r="E14" i="17"/>
  <c r="F13" i="17"/>
  <c r="E13" i="17"/>
  <c r="E12" i="17"/>
  <c r="F12" i="17" s="1"/>
  <c r="F11" i="17"/>
  <c r="E11" i="17"/>
  <c r="F10" i="17"/>
  <c r="E10" i="17"/>
  <c r="F9" i="17"/>
  <c r="E9" i="17"/>
  <c r="E8" i="17"/>
  <c r="F8" i="17" s="1"/>
  <c r="F7" i="17"/>
  <c r="E7" i="17"/>
  <c r="F6" i="17"/>
  <c r="E6" i="17"/>
  <c r="F5" i="17"/>
  <c r="E5" i="17"/>
  <c r="E4" i="17"/>
  <c r="F4" i="17" s="1"/>
  <c r="F3" i="17"/>
  <c r="E3" i="17"/>
  <c r="E15" i="17" s="1"/>
  <c r="E68" i="16"/>
  <c r="D68" i="16"/>
  <c r="C68" i="16"/>
  <c r="C70" i="16" s="1"/>
  <c r="E59" i="16"/>
  <c r="E70" i="16" s="1"/>
  <c r="D59" i="16"/>
  <c r="D70" i="16" s="1"/>
  <c r="C59" i="16"/>
  <c r="D48" i="16"/>
  <c r="C48" i="16"/>
  <c r="E42" i="16"/>
  <c r="D42" i="16"/>
  <c r="C42" i="16"/>
  <c r="E34" i="16"/>
  <c r="D34" i="16"/>
  <c r="C34" i="16"/>
  <c r="E27" i="16"/>
  <c r="E48" i="16" s="1"/>
  <c r="D27" i="16"/>
  <c r="C27" i="16"/>
  <c r="E16" i="16"/>
  <c r="D16" i="16"/>
  <c r="C16" i="16"/>
  <c r="C18" i="16" s="1"/>
  <c r="C50" i="16" s="1"/>
  <c r="E9" i="16"/>
  <c r="E18" i="16" s="1"/>
  <c r="D9" i="16"/>
  <c r="D18" i="16" s="1"/>
  <c r="D50" i="16" s="1"/>
  <c r="C9" i="16"/>
  <c r="D47" i="15"/>
  <c r="C47" i="15"/>
  <c r="B47" i="15"/>
  <c r="F46" i="15"/>
  <c r="E46" i="15"/>
  <c r="F45" i="15"/>
  <c r="E45" i="15"/>
  <c r="F44" i="15"/>
  <c r="E44" i="15"/>
  <c r="E43" i="15"/>
  <c r="F43" i="15" s="1"/>
  <c r="F42" i="15"/>
  <c r="E42" i="15"/>
  <c r="F41" i="15"/>
  <c r="E41" i="15"/>
  <c r="F40" i="15"/>
  <c r="E40" i="15"/>
  <c r="E39" i="15"/>
  <c r="F39" i="15" s="1"/>
  <c r="F38" i="15"/>
  <c r="E38" i="15"/>
  <c r="F37" i="15"/>
  <c r="E37" i="15"/>
  <c r="F36" i="15"/>
  <c r="E36" i="15"/>
  <c r="E35" i="15"/>
  <c r="E47" i="15" s="1"/>
  <c r="D31" i="15"/>
  <c r="C31" i="15"/>
  <c r="B31" i="15"/>
  <c r="E30" i="15"/>
  <c r="F30" i="15" s="1"/>
  <c r="F29" i="15"/>
  <c r="E29" i="15"/>
  <c r="E28" i="15"/>
  <c r="F28" i="15" s="1"/>
  <c r="E27" i="15"/>
  <c r="F27" i="15" s="1"/>
  <c r="E26" i="15"/>
  <c r="F26" i="15" s="1"/>
  <c r="F25" i="15"/>
  <c r="E25" i="15"/>
  <c r="E24" i="15"/>
  <c r="F24" i="15" s="1"/>
  <c r="E23" i="15"/>
  <c r="F23" i="15" s="1"/>
  <c r="E22" i="15"/>
  <c r="F22" i="15" s="1"/>
  <c r="F21" i="15"/>
  <c r="E21" i="15"/>
  <c r="E20" i="15"/>
  <c r="F20" i="15" s="1"/>
  <c r="E19" i="15"/>
  <c r="E31" i="15" s="1"/>
  <c r="D15" i="15"/>
  <c r="C15" i="15"/>
  <c r="B15" i="15"/>
  <c r="F14" i="15"/>
  <c r="E14" i="15"/>
  <c r="F13" i="15"/>
  <c r="E13" i="15"/>
  <c r="E12" i="15"/>
  <c r="F12" i="15" s="1"/>
  <c r="F11" i="15"/>
  <c r="E11" i="15"/>
  <c r="F10" i="15"/>
  <c r="E10" i="15"/>
  <c r="F9" i="15"/>
  <c r="E9" i="15"/>
  <c r="E8" i="15"/>
  <c r="F8" i="15" s="1"/>
  <c r="F7" i="15"/>
  <c r="E7" i="15"/>
  <c r="F6" i="15"/>
  <c r="E6" i="15"/>
  <c r="F5" i="15"/>
  <c r="E5" i="15"/>
  <c r="E4" i="15"/>
  <c r="F4" i="15" s="1"/>
  <c r="F3" i="15"/>
  <c r="E3" i="15"/>
  <c r="E15" i="15" s="1"/>
  <c r="E83" i="14"/>
  <c r="D83" i="14"/>
  <c r="C83" i="14"/>
  <c r="C85" i="14" s="1"/>
  <c r="E60" i="14"/>
  <c r="E85" i="14" s="1"/>
  <c r="D60" i="14"/>
  <c r="D85" i="14" s="1"/>
  <c r="C60" i="14"/>
  <c r="E49" i="14"/>
  <c r="D49" i="14"/>
  <c r="C49" i="14"/>
  <c r="D44" i="14"/>
  <c r="C44" i="14"/>
  <c r="E41" i="14"/>
  <c r="E44" i="14" s="1"/>
  <c r="D41" i="14"/>
  <c r="C41" i="14"/>
  <c r="E39" i="14"/>
  <c r="D39" i="14"/>
  <c r="C39" i="14"/>
  <c r="E34" i="14"/>
  <c r="E33" i="14" s="1"/>
  <c r="D34" i="14"/>
  <c r="D33" i="14" s="1"/>
  <c r="C34" i="14"/>
  <c r="C33" i="14"/>
  <c r="E31" i="14"/>
  <c r="D30" i="14"/>
  <c r="C30" i="14"/>
  <c r="E28" i="14"/>
  <c r="D28" i="14"/>
  <c r="C28" i="14"/>
  <c r="E23" i="14"/>
  <c r="D23" i="14"/>
  <c r="C23" i="14"/>
  <c r="E18" i="14"/>
  <c r="D18" i="14"/>
  <c r="C18" i="14"/>
  <c r="E13" i="14"/>
  <c r="D13" i="14"/>
  <c r="C13" i="14"/>
  <c r="E8" i="14"/>
  <c r="D8" i="14"/>
  <c r="C8" i="14"/>
  <c r="D16" i="13"/>
  <c r="C16" i="13"/>
  <c r="E16" i="13" s="1"/>
  <c r="D7" i="13"/>
  <c r="E7" i="13" s="1"/>
  <c r="C7" i="13"/>
  <c r="C20" i="12"/>
  <c r="C6" i="12"/>
  <c r="C22" i="12" s="1"/>
  <c r="C26" i="11"/>
  <c r="D22" i="11"/>
  <c r="C22" i="11"/>
  <c r="D18" i="11"/>
  <c r="C18" i="11"/>
  <c r="D14" i="11"/>
  <c r="D27" i="11" s="1"/>
  <c r="C14" i="11"/>
  <c r="C27" i="11" s="1"/>
  <c r="D7" i="11"/>
  <c r="C7" i="11"/>
  <c r="B7" i="11"/>
  <c r="E66" i="10"/>
  <c r="D66" i="10"/>
  <c r="C66" i="10"/>
  <c r="E60" i="10"/>
  <c r="D60" i="10"/>
  <c r="C60" i="10"/>
  <c r="E55" i="10"/>
  <c r="E72" i="10" s="1"/>
  <c r="D55" i="10"/>
  <c r="D72" i="10" s="1"/>
  <c r="C55" i="10"/>
  <c r="C72" i="10" s="1"/>
  <c r="E41" i="10"/>
  <c r="D41" i="10"/>
  <c r="C41" i="10"/>
  <c r="E33" i="10"/>
  <c r="D33" i="10"/>
  <c r="C33" i="10"/>
  <c r="E27" i="10"/>
  <c r="D27" i="10"/>
  <c r="C27" i="10"/>
  <c r="E21" i="10"/>
  <c r="E34" i="10" s="1"/>
  <c r="E47" i="10" s="1"/>
  <c r="E75" i="10" s="1"/>
  <c r="D21" i="10"/>
  <c r="D34" i="10" s="1"/>
  <c r="C21" i="10"/>
  <c r="C34" i="10" s="1"/>
  <c r="E14" i="10"/>
  <c r="D14" i="10"/>
  <c r="C14" i="10"/>
  <c r="E8" i="10"/>
  <c r="D8" i="10"/>
  <c r="D47" i="10" s="1"/>
  <c r="D75" i="10" s="1"/>
  <c r="C8" i="10"/>
  <c r="C47" i="10" s="1"/>
  <c r="C75" i="10" s="1"/>
  <c r="F120" i="9"/>
  <c r="E120" i="9"/>
  <c r="D120" i="9"/>
  <c r="C120" i="9"/>
  <c r="B120" i="9" s="1"/>
  <c r="B119" i="9"/>
  <c r="G119" i="9" s="1"/>
  <c r="B118" i="9"/>
  <c r="B117" i="9"/>
  <c r="G117" i="9" s="1"/>
  <c r="B116" i="9"/>
  <c r="B115" i="9"/>
  <c r="B114" i="9"/>
  <c r="B113" i="9"/>
  <c r="E28" i="9"/>
  <c r="D28" i="9"/>
  <c r="C28" i="9"/>
  <c r="E21" i="9"/>
  <c r="D21" i="9"/>
  <c r="C21" i="9"/>
  <c r="E14" i="9"/>
  <c r="D14" i="9"/>
  <c r="C14" i="9"/>
  <c r="E7" i="9"/>
  <c r="E36" i="9" s="1"/>
  <c r="D7" i="9"/>
  <c r="D36" i="9" s="1"/>
  <c r="C7" i="9"/>
  <c r="C36" i="9" s="1"/>
  <c r="G75" i="8"/>
  <c r="F75" i="8"/>
  <c r="E75" i="8"/>
  <c r="G64" i="8"/>
  <c r="F64" i="8"/>
  <c r="E64" i="8"/>
  <c r="F40" i="8"/>
  <c r="E40" i="8"/>
  <c r="G40" i="8" s="1"/>
  <c r="G25" i="8"/>
  <c r="F25" i="8"/>
  <c r="E25" i="8"/>
  <c r="G30" i="7"/>
  <c r="F30" i="7"/>
  <c r="E30" i="7"/>
  <c r="G6" i="7"/>
  <c r="F6" i="7"/>
  <c r="E6" i="7"/>
  <c r="E20" i="5"/>
  <c r="E22" i="5" s="1"/>
  <c r="D20" i="5"/>
  <c r="C20" i="5"/>
  <c r="E15" i="5"/>
  <c r="D15" i="5"/>
  <c r="D22" i="5" s="1"/>
  <c r="C15" i="5"/>
  <c r="C22" i="5" s="1"/>
  <c r="E8" i="5"/>
  <c r="E25" i="5" s="1"/>
  <c r="D8" i="5"/>
  <c r="D25" i="5" s="1"/>
  <c r="C8" i="5"/>
  <c r="E72" i="4"/>
  <c r="D72" i="4"/>
  <c r="C72" i="4"/>
  <c r="E62" i="4"/>
  <c r="D62" i="4"/>
  <c r="C62" i="4"/>
  <c r="E51" i="4"/>
  <c r="D51" i="4"/>
  <c r="C51" i="4"/>
  <c r="F42" i="4"/>
  <c r="E42" i="4"/>
  <c r="D42" i="4"/>
  <c r="C42" i="4"/>
  <c r="B42" i="4" s="1"/>
  <c r="B41" i="4"/>
  <c r="B40" i="4"/>
  <c r="B39" i="4"/>
  <c r="B38" i="4"/>
  <c r="B37" i="4"/>
  <c r="B36" i="4"/>
  <c r="B35" i="4"/>
  <c r="C24" i="4"/>
  <c r="E23" i="4"/>
  <c r="D23" i="4"/>
  <c r="C23" i="4"/>
  <c r="E18" i="4"/>
  <c r="E24" i="4" s="1"/>
  <c r="D18" i="4"/>
  <c r="D24" i="4" s="1"/>
  <c r="C18" i="4"/>
  <c r="E13" i="4"/>
  <c r="D13" i="4"/>
  <c r="C13" i="4"/>
  <c r="E8" i="4"/>
  <c r="D8" i="4"/>
  <c r="C8" i="4"/>
  <c r="D49" i="3"/>
  <c r="C49" i="3"/>
  <c r="B49" i="3"/>
  <c r="F48" i="3"/>
  <c r="E48" i="3"/>
  <c r="E47" i="3"/>
  <c r="F47" i="3" s="1"/>
  <c r="F46" i="3"/>
  <c r="E46" i="3"/>
  <c r="F45" i="3"/>
  <c r="E45" i="3"/>
  <c r="F44" i="3"/>
  <c r="E44" i="3"/>
  <c r="E43" i="3"/>
  <c r="F43" i="3" s="1"/>
  <c r="F42" i="3"/>
  <c r="E42" i="3"/>
  <c r="F41" i="3"/>
  <c r="E41" i="3"/>
  <c r="F40" i="3"/>
  <c r="E40" i="3"/>
  <c r="E39" i="3"/>
  <c r="F39" i="3" s="1"/>
  <c r="F38" i="3"/>
  <c r="E38" i="3"/>
  <c r="F37" i="3"/>
  <c r="E37" i="3"/>
  <c r="E49" i="3" s="1"/>
  <c r="D32" i="3"/>
  <c r="C32" i="3"/>
  <c r="B32" i="3"/>
  <c r="E31" i="3"/>
  <c r="F31" i="3" s="1"/>
  <c r="F30" i="3"/>
  <c r="E30" i="3"/>
  <c r="E29" i="3"/>
  <c r="F29" i="3" s="1"/>
  <c r="F28" i="3"/>
  <c r="E28" i="3"/>
  <c r="E27" i="3"/>
  <c r="F27" i="3" s="1"/>
  <c r="E26" i="3"/>
  <c r="F26" i="3" s="1"/>
  <c r="E25" i="3"/>
  <c r="F25" i="3" s="1"/>
  <c r="F24" i="3"/>
  <c r="E24" i="3"/>
  <c r="E23" i="3"/>
  <c r="F23" i="3" s="1"/>
  <c r="E22" i="3"/>
  <c r="F22" i="3" s="1"/>
  <c r="E21" i="3"/>
  <c r="F21" i="3" s="1"/>
  <c r="F20" i="3"/>
  <c r="E20" i="3"/>
  <c r="E32" i="3" s="1"/>
  <c r="E15" i="3"/>
  <c r="D15" i="3"/>
  <c r="C15" i="3"/>
  <c r="B15" i="3"/>
  <c r="E14" i="3"/>
  <c r="F14" i="3" s="1"/>
  <c r="F13" i="3"/>
  <c r="E13" i="3"/>
  <c r="F12" i="3"/>
  <c r="E12" i="3"/>
  <c r="F11" i="3"/>
  <c r="E11" i="3"/>
  <c r="E10" i="3"/>
  <c r="F10" i="3" s="1"/>
  <c r="F9" i="3"/>
  <c r="E9" i="3"/>
  <c r="F8" i="3"/>
  <c r="E8" i="3"/>
  <c r="F7" i="3"/>
  <c r="E7" i="3"/>
  <c r="E6" i="3"/>
  <c r="F6" i="3" s="1"/>
  <c r="F5" i="3"/>
  <c r="E5" i="3"/>
  <c r="F4" i="3"/>
  <c r="E4" i="3"/>
  <c r="F3" i="3"/>
  <c r="E3" i="3"/>
  <c r="G40" i="4" l="1"/>
  <c r="G36" i="4"/>
  <c r="G41" i="4"/>
  <c r="G38" i="4"/>
  <c r="G37" i="4"/>
  <c r="F15" i="3"/>
  <c r="G35" i="4"/>
  <c r="F15" i="15"/>
  <c r="F32" i="3"/>
  <c r="G116" i="9"/>
  <c r="G118" i="9"/>
  <c r="G114" i="9"/>
  <c r="F15" i="17"/>
  <c r="G113" i="9"/>
  <c r="G120" i="9" s="1"/>
  <c r="E50" i="16"/>
  <c r="F49" i="3"/>
  <c r="G39" i="4"/>
  <c r="C25" i="5"/>
  <c r="G115" i="9"/>
  <c r="E30" i="14"/>
  <c r="F35" i="15"/>
  <c r="F47" i="15" s="1"/>
  <c r="F35" i="17"/>
  <c r="F47" i="17" s="1"/>
  <c r="F19" i="15"/>
  <c r="F31" i="15" s="1"/>
  <c r="F19" i="17"/>
  <c r="F31" i="17" s="1"/>
  <c r="G42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E3" authorId="0" shapeId="0" xr:uid="{00000000-0006-0000-0200-000001000000}">
      <text>
        <r>
          <rPr>
            <sz val="10"/>
            <rFont val="Arial"/>
          </rPr>
          <t>reference:C3,D3
mrs:(C3,+,10.0000)  (D3,+,10.0000)  
Rotate:True</t>
        </r>
      </text>
    </comment>
    <comment ref="F3" authorId="0" shapeId="0" xr:uid="{00000000-0006-0000-0200-000002000000}">
      <text>
        <r>
          <rPr>
            <sz val="10"/>
            <rFont val="Arial"/>
          </rPr>
          <t>reference:B3,E3
mrs:(B3,+,10.0000)  (E3,+,10.0000)  
Rotate:True</t>
        </r>
      </text>
    </comment>
    <comment ref="E4" authorId="0" shapeId="0" xr:uid="{00000000-0006-0000-0200-000003000000}">
      <text>
        <r>
          <rPr>
            <sz val="10"/>
            <rFont val="Arial"/>
          </rPr>
          <t>reference:C4,D4
mrs:(C4,+,10.0000)  (D4,+,10.0000)  
Rotate:True</t>
        </r>
      </text>
    </comment>
    <comment ref="F4" authorId="0" shapeId="0" xr:uid="{00000000-0006-0000-0200-000004000000}">
      <text>
        <r>
          <rPr>
            <sz val="10"/>
            <rFont val="Arial"/>
          </rPr>
          <t>reference:B4,E4
mrs:(B4,+,10.0000)  (E4,+,10.0000)  
Rotate:True</t>
        </r>
      </text>
    </comment>
    <comment ref="E5" authorId="0" shapeId="0" xr:uid="{00000000-0006-0000-0200-000005000000}">
      <text>
        <r>
          <rPr>
            <sz val="10"/>
            <rFont val="Arial"/>
          </rPr>
          <t>reference:C5,D5
mrs:(C5,+,10.0000)  (D5,+,10.0000)  
Rotate:True</t>
        </r>
      </text>
    </comment>
    <comment ref="F5" authorId="0" shapeId="0" xr:uid="{00000000-0006-0000-0200-000006000000}">
      <text>
        <r>
          <rPr>
            <sz val="10"/>
            <rFont val="Arial"/>
          </rPr>
          <t>reference:B5,E5
mrs:(B5,+,10.0000)  (E5,+,10.0000)  
Rotate:True</t>
        </r>
      </text>
    </comment>
    <comment ref="E6" authorId="0" shapeId="0" xr:uid="{00000000-0006-0000-0200-000007000000}">
      <text>
        <r>
          <rPr>
            <sz val="10"/>
            <rFont val="Arial"/>
          </rPr>
          <t>reference:C6,D6
mrs:(C6,+,10.0000)  (D6,+,10.0000)  
Rotate:True</t>
        </r>
      </text>
    </comment>
    <comment ref="F6" authorId="0" shapeId="0" xr:uid="{00000000-0006-0000-0200-000008000000}">
      <text>
        <r>
          <rPr>
            <sz val="10"/>
            <rFont val="Arial"/>
          </rPr>
          <t>reference:B6,E6
mrs:(B6,+,10.0000)  (E6,+,10.0000)  
Rotate:True</t>
        </r>
      </text>
    </comment>
    <comment ref="E7" authorId="0" shapeId="0" xr:uid="{00000000-0006-0000-0200-000009000000}">
      <text>
        <r>
          <rPr>
            <sz val="10"/>
            <rFont val="Arial"/>
          </rPr>
          <t>reference:C7,D7
mrs:(C7,+,10.0000)  (D7,+,10.0000)  
Rotate:True</t>
        </r>
      </text>
    </comment>
    <comment ref="F7" authorId="0" shapeId="0" xr:uid="{00000000-0006-0000-0200-00000A000000}">
      <text>
        <r>
          <rPr>
            <sz val="10"/>
            <rFont val="Arial"/>
          </rPr>
          <t>reference:B7,E7
mrs:(B7,+,10.0000)  (E7,+,10.0000)  
Rotate:True</t>
        </r>
      </text>
    </comment>
    <comment ref="E8" authorId="0" shapeId="0" xr:uid="{00000000-0006-0000-0200-00000B000000}">
      <text>
        <r>
          <rPr>
            <sz val="10"/>
            <rFont val="Arial"/>
          </rPr>
          <t>reference:C8,D8
mrs:(C8,+,10.0000)  (D8,+,10.0000)  
Rotate:True</t>
        </r>
      </text>
    </comment>
    <comment ref="F8" authorId="0" shapeId="0" xr:uid="{00000000-0006-0000-0200-00000C000000}">
      <text>
        <r>
          <rPr>
            <sz val="10"/>
            <rFont val="Arial"/>
          </rPr>
          <t>reference:B8,E8
mrs:(B8,+,10.0000)  (E8,+,10.0000)  
Rotate:True</t>
        </r>
      </text>
    </comment>
    <comment ref="E9" authorId="0" shapeId="0" xr:uid="{00000000-0006-0000-0200-00000D000000}">
      <text>
        <r>
          <rPr>
            <sz val="10"/>
            <rFont val="Arial"/>
          </rPr>
          <t>reference:C9,D9
mrs:(C9,+,10.0000)  (D9,+,10.0000)  
Rotate:True</t>
        </r>
      </text>
    </comment>
    <comment ref="F9" authorId="0" shapeId="0" xr:uid="{00000000-0006-0000-0200-00000E000000}">
      <text>
        <r>
          <rPr>
            <sz val="10"/>
            <rFont val="Arial"/>
          </rPr>
          <t>reference:B9,E9
mrs:(B9,+,10.0000)  (E9,+,10.0000)  
Rotate:True</t>
        </r>
      </text>
    </comment>
    <comment ref="E10" authorId="0" shapeId="0" xr:uid="{00000000-0006-0000-0200-00000F000000}">
      <text>
        <r>
          <rPr>
            <sz val="10"/>
            <rFont val="Arial"/>
          </rPr>
          <t>reference:C10,D10
mrs:(C10,+,10.0000)  (D10,+,10.0000)  
Rotate:True</t>
        </r>
      </text>
    </comment>
    <comment ref="F10" authorId="0" shapeId="0" xr:uid="{00000000-0006-0000-0200-000010000000}">
      <text>
        <r>
          <rPr>
            <sz val="10"/>
            <rFont val="Arial"/>
          </rPr>
          <t>reference:B10,E10
mrs:(B10,+,10.0000)  (E10,+,10.0000)  
Rotate:True</t>
        </r>
      </text>
    </comment>
    <comment ref="E11" authorId="0" shapeId="0" xr:uid="{00000000-0006-0000-0200-000011000000}">
      <text>
        <r>
          <rPr>
            <sz val="10"/>
            <rFont val="Arial"/>
          </rPr>
          <t>reference:C11,D11
mrs:(C11,+,10.0000)  (D11,+,10.0000)  
Rotate:True</t>
        </r>
      </text>
    </comment>
    <comment ref="F11" authorId="0" shapeId="0" xr:uid="{00000000-0006-0000-0200-000012000000}">
      <text>
        <r>
          <rPr>
            <sz val="10"/>
            <rFont val="Arial"/>
          </rPr>
          <t>reference:B11,E11
mrs:(B11,+,10.0000)  (E11,+,10.0000)  
Rotate:True</t>
        </r>
      </text>
    </comment>
    <comment ref="E12" authorId="0" shapeId="0" xr:uid="{00000000-0006-0000-0200-000013000000}">
      <text>
        <r>
          <rPr>
            <sz val="10"/>
            <rFont val="Arial"/>
          </rPr>
          <t>reference:C12,D12
mrs:(C12,+,10.0000)  (D12,+,10.0000)  
Rotate:True</t>
        </r>
      </text>
    </comment>
    <comment ref="F12" authorId="0" shapeId="0" xr:uid="{00000000-0006-0000-0200-000014000000}">
      <text>
        <r>
          <rPr>
            <sz val="10"/>
            <rFont val="Arial"/>
          </rPr>
          <t>reference:B12,E12
mrs:(B12,+,10.0000)  (E12,+,10.0000)  
Rotate:True</t>
        </r>
      </text>
    </comment>
    <comment ref="E13" authorId="0" shapeId="0" xr:uid="{00000000-0006-0000-0200-000015000000}">
      <text>
        <r>
          <rPr>
            <sz val="10"/>
            <rFont val="Arial"/>
          </rPr>
          <t>reference:C13,D13
mrs:(C13,+,10.0000)  (D13,+,10.0000)  
Rotate:True</t>
        </r>
      </text>
    </comment>
    <comment ref="F13" authorId="0" shapeId="0" xr:uid="{00000000-0006-0000-0200-000016000000}">
      <text>
        <r>
          <rPr>
            <sz val="10"/>
            <rFont val="Arial"/>
          </rPr>
          <t>reference:B13,E13
mrs:(B13,+,10.0000)  (E13,+,10.0000)  
Rotate:True</t>
        </r>
      </text>
    </comment>
    <comment ref="E14" authorId="0" shapeId="0" xr:uid="{00000000-0006-0000-0200-000017000000}">
      <text>
        <r>
          <rPr>
            <sz val="10"/>
            <rFont val="Arial"/>
          </rPr>
          <t>reference:C14,D14
mrs:(C14,+,10.0000)  (D14,+,10.0000)  
Rotate:True</t>
        </r>
      </text>
    </comment>
    <comment ref="F14" authorId="0" shapeId="0" xr:uid="{00000000-0006-0000-0200-000018000000}">
      <text>
        <r>
          <rPr>
            <sz val="10"/>
            <rFont val="Arial"/>
          </rPr>
          <t>reference:B14,E14
mrs:(B14,+,10.0000)  (E14,+,10.0000)  
Rotate:True</t>
        </r>
      </text>
    </comment>
    <comment ref="B15" authorId="0" shapeId="0" xr:uid="{00000000-0006-0000-0200-000019000000}">
      <text>
        <r>
          <rPr>
            <sz val="10"/>
            <rFont val="Arial"/>
          </rPr>
          <t>reference:B3,B4,B5,B6,B7,B8,B9,B10,B11,B12,B13,B14
mrs:(B3,+,10.0000)  (B4,+,10.0000)  (B5,+,10.0000)  (B6,+,10.0000)  (B7,+,10.0000)  (B8,+,10.0000)  (B9,+,10.0000)  (B10,+,10.0000)  (B11,+,10.0000)  (B12,+,10.0000)  (B13,+,10.0000)  (B14,+,10.0000)  
Rotate:True</t>
        </r>
      </text>
    </comment>
    <comment ref="C15" authorId="0" shapeId="0" xr:uid="{00000000-0006-0000-0200-00001A000000}">
      <text>
        <r>
          <rPr>
            <sz val="10"/>
            <rFont val="Arial"/>
          </rPr>
          <t>reference:C3,C4,C5,C6,C7,C8,C9,C10,C11,C12,C13,C14
mrs:(C3,+,10.0000)  (C4,+,10.0000)  (C5,+,10.0000)  (C6,+,10.0000)  (C7,+,10.0000)  (C8,+,10.0000)  (C9,+,10.0000)  (C10,+,10.0000)  (C11,+,10.0000)  (C12,+,10.0000)  (C13,+,10.0000)  (C14,+,10.0000)  
Rotate:True</t>
        </r>
      </text>
    </comment>
    <comment ref="D15" authorId="0" shapeId="0" xr:uid="{00000000-0006-0000-0200-00001B000000}">
      <text>
        <r>
          <rPr>
            <sz val="10"/>
            <rFont val="Arial"/>
          </rPr>
          <t>reference:D3,D4,D5,D6,D7,D8,D9,D10,D11,D12,D13,D14
mrs:(D3,+,10.0000)  (D4,+,10.0000)  (D5,+,10.0000)  (D6,+,10.0000)  (D7,+,10.0000)  (D8,+,10.0000)  (D9,+,10.0000)  (D10,+,10.0000)  (D11,+,10.0000)  (D12,+,10.0000)  (D13,+,10.0000)  (D14,+,10.0000)  
Rotate:True</t>
        </r>
      </text>
    </comment>
    <comment ref="E15" authorId="0" shapeId="0" xr:uid="{00000000-0006-0000-0200-00001C000000}">
      <text>
        <r>
          <rPr>
            <sz val="10"/>
            <rFont val="Arial"/>
          </rPr>
          <t>reference:E3,E4,E5,E6,E7,E8,E9,E10,E11,E12,E13,E14
mrs:(E3,+,10.0000)  (E4,+,10.0000)  (E5,+,10.0000)  (E6,+,10.0000)  (E7,+,10.0000)  (E8,+,10.0000)  (E9,+,10.0000)  (E10,+,10.0000)  (E11,+,10.0000)  (E12,+,10.0000)  (E13,+,10.0000)  (E14,+,10.0000)  
Rotate:True</t>
        </r>
      </text>
    </comment>
    <comment ref="F15" authorId="0" shapeId="0" xr:uid="{00000000-0006-0000-0200-00001D000000}">
      <text>
        <r>
          <rPr>
            <sz val="10"/>
            <rFont val="Arial"/>
          </rPr>
          <t>reference:F3,F4,F5,F6,F7,F8,F9,F10,F11,F12,F13,F14
mrs:(F3,+,10.0000)  (F4,+,10.0000)  (F5,+,10.0000)  (F6,+,10.0000)  (F7,+,10.0000)  (F8,+,10.0000)  (F9,+,10.0000)  (F10,+,10.0000)  (F11,+,10.0000)  (F12,+,10.0000)  (F13,+,10.0000)  (F14,+,10.0000)  
Rotate:True</t>
        </r>
      </text>
    </comment>
    <comment ref="E20" authorId="0" shapeId="0" xr:uid="{00000000-0006-0000-0200-00001E000000}">
      <text>
        <r>
          <rPr>
            <sz val="10"/>
            <rFont val="Arial"/>
          </rPr>
          <t>reference:C20,D20
mrs:(C20,+,10.0000)  (D20,+,10.0000)  
Rotate:True</t>
        </r>
      </text>
    </comment>
    <comment ref="F20" authorId="0" shapeId="0" xr:uid="{00000000-0006-0000-0200-00001F000000}">
      <text>
        <r>
          <rPr>
            <sz val="10"/>
            <rFont val="Arial"/>
          </rPr>
          <t>reference:B20,E20
mrs:(B20,+,10.0000)  (E20,+,10.0000)  
Rotate:True</t>
        </r>
      </text>
    </comment>
    <comment ref="E21" authorId="0" shapeId="0" xr:uid="{00000000-0006-0000-0200-000020000000}">
      <text>
        <r>
          <rPr>
            <sz val="10"/>
            <rFont val="Arial"/>
          </rPr>
          <t>reference:C21,D21
mrs:(C21,+,10.0000)  (D21,+,10.0000)  
Rotate:True</t>
        </r>
      </text>
    </comment>
    <comment ref="F21" authorId="0" shapeId="0" xr:uid="{00000000-0006-0000-0200-000021000000}">
      <text>
        <r>
          <rPr>
            <sz val="10"/>
            <rFont val="Arial"/>
          </rPr>
          <t>reference:B21,E21
mrs:(B21,+,10.0000)  (E21,+,10.0000)  
Rotate:True</t>
        </r>
      </text>
    </comment>
    <comment ref="E22" authorId="0" shapeId="0" xr:uid="{00000000-0006-0000-0200-000022000000}">
      <text>
        <r>
          <rPr>
            <sz val="10"/>
            <rFont val="Arial"/>
          </rPr>
          <t>reference:C22,D22
mrs:(C22,+,10.0000)  (D22,+,10.0000)  
Rotate:True</t>
        </r>
      </text>
    </comment>
    <comment ref="F22" authorId="0" shapeId="0" xr:uid="{00000000-0006-0000-0200-000023000000}">
      <text>
        <r>
          <rPr>
            <sz val="10"/>
            <rFont val="Arial"/>
          </rPr>
          <t>reference:B22,E22
mrs:(B22,+,10.0000)  (E22,+,10.0000)  
Rotate:True</t>
        </r>
      </text>
    </comment>
    <comment ref="E23" authorId="0" shapeId="0" xr:uid="{00000000-0006-0000-0200-000024000000}">
      <text>
        <r>
          <rPr>
            <sz val="10"/>
            <rFont val="Arial"/>
          </rPr>
          <t>reference:C23,D23
mrs:(C23,+,10.0000)  (D23,+,10.0000)  
Rotate:True</t>
        </r>
      </text>
    </comment>
    <comment ref="F23" authorId="0" shapeId="0" xr:uid="{00000000-0006-0000-0200-000025000000}">
      <text>
        <r>
          <rPr>
            <sz val="10"/>
            <rFont val="Arial"/>
          </rPr>
          <t>reference:B23,E23
mrs:(B23,+,10.0000)  (E23,+,10.0000)  
Rotate:True</t>
        </r>
      </text>
    </comment>
    <comment ref="E24" authorId="0" shapeId="0" xr:uid="{00000000-0006-0000-0200-000026000000}">
      <text>
        <r>
          <rPr>
            <sz val="10"/>
            <rFont val="Arial"/>
          </rPr>
          <t>reference:C24,D24
mrs:(C24,+,10.0000)  (D24,+,10.0000)  
Rotate:True</t>
        </r>
      </text>
    </comment>
    <comment ref="F24" authorId="0" shapeId="0" xr:uid="{00000000-0006-0000-0200-000027000000}">
      <text>
        <r>
          <rPr>
            <sz val="10"/>
            <rFont val="Arial"/>
          </rPr>
          <t>reference:B24,E24
mrs:(B24,+,10.0000)  (E24,+,10.0000)  
Rotate:True</t>
        </r>
      </text>
    </comment>
    <comment ref="E25" authorId="0" shapeId="0" xr:uid="{00000000-0006-0000-0200-000028000000}">
      <text>
        <r>
          <rPr>
            <sz val="10"/>
            <rFont val="Arial"/>
          </rPr>
          <t>reference:C25,D25
mrs:(C25,+,10.0000)  (D25,+,10.0000)  
Rotate:True</t>
        </r>
      </text>
    </comment>
    <comment ref="F25" authorId="0" shapeId="0" xr:uid="{00000000-0006-0000-0200-000029000000}">
      <text>
        <r>
          <rPr>
            <sz val="10"/>
            <rFont val="Arial"/>
          </rPr>
          <t>reference:B25,E25
mrs:(B25,+,10.0000)  (E25,+,10.0000)  
Rotate:True</t>
        </r>
      </text>
    </comment>
    <comment ref="E26" authorId="0" shapeId="0" xr:uid="{00000000-0006-0000-0200-00002A000000}">
      <text>
        <r>
          <rPr>
            <sz val="10"/>
            <rFont val="Arial"/>
          </rPr>
          <t>reference:C26,D26
mrs:(C26,+,10.0000)  (D26,+,10.0000)  
Rotate:True</t>
        </r>
      </text>
    </comment>
    <comment ref="F26" authorId="0" shapeId="0" xr:uid="{00000000-0006-0000-0200-00002B000000}">
      <text>
        <r>
          <rPr>
            <sz val="10"/>
            <rFont val="Arial"/>
          </rPr>
          <t>reference:B26,E26
mrs:(B26,+,10.0000)  (E26,+,10.0000)  
Rotate:True</t>
        </r>
      </text>
    </comment>
    <comment ref="E27" authorId="0" shapeId="0" xr:uid="{00000000-0006-0000-0200-00002C000000}">
      <text>
        <r>
          <rPr>
            <sz val="10"/>
            <rFont val="Arial"/>
          </rPr>
          <t>reference:C27,D27
mrs:(C27,+,10.0000)  (D27,+,10.0000)  
Rotate:True</t>
        </r>
      </text>
    </comment>
    <comment ref="F27" authorId="0" shapeId="0" xr:uid="{00000000-0006-0000-0200-00002D000000}">
      <text>
        <r>
          <rPr>
            <sz val="10"/>
            <rFont val="Arial"/>
          </rPr>
          <t>reference:B27,E27
mrs:(B27,+,10.0000)  (E27,+,10.0000)  
Rotate:True</t>
        </r>
      </text>
    </comment>
    <comment ref="E28" authorId="0" shapeId="0" xr:uid="{00000000-0006-0000-0200-00002E000000}">
      <text>
        <r>
          <rPr>
            <sz val="10"/>
            <rFont val="Arial"/>
          </rPr>
          <t>reference:C28,D28
mrs:(C28,+,10.0000)  (D28,+,10.0000)  
Rotate:True</t>
        </r>
      </text>
    </comment>
    <comment ref="F28" authorId="0" shapeId="0" xr:uid="{00000000-0006-0000-0200-00002F000000}">
      <text>
        <r>
          <rPr>
            <sz val="10"/>
            <rFont val="Arial"/>
          </rPr>
          <t>reference:B28,E28
mrs:(B28,+,10.0000)  (E28,+,10.0000)  
Rotate:True</t>
        </r>
      </text>
    </comment>
    <comment ref="E29" authorId="0" shapeId="0" xr:uid="{00000000-0006-0000-0200-000030000000}">
      <text>
        <r>
          <rPr>
            <sz val="10"/>
            <rFont val="Arial"/>
          </rPr>
          <t>reference:C29,D29
mrs:(C29,+,10.0000)  (D29,+,10.0000)  
Rotate:True</t>
        </r>
      </text>
    </comment>
    <comment ref="F29" authorId="0" shapeId="0" xr:uid="{00000000-0006-0000-0200-000031000000}">
      <text>
        <r>
          <rPr>
            <sz val="10"/>
            <rFont val="Arial"/>
          </rPr>
          <t>reference:B29,E29
mrs:(B29,+,10.0000)  (E29,+,10.0000)  
Rotate:True</t>
        </r>
      </text>
    </comment>
    <comment ref="E30" authorId="0" shapeId="0" xr:uid="{00000000-0006-0000-0200-000032000000}">
      <text>
        <r>
          <rPr>
            <sz val="10"/>
            <rFont val="Arial"/>
          </rPr>
          <t>reference:C30,D30
mrs:(C30,+,10.0000)  (D30,+,10.0000)  
Rotate:True</t>
        </r>
      </text>
    </comment>
    <comment ref="F30" authorId="0" shapeId="0" xr:uid="{00000000-0006-0000-0200-000033000000}">
      <text>
        <r>
          <rPr>
            <sz val="10"/>
            <rFont val="Arial"/>
          </rPr>
          <t>reference:B30,E30
mrs:(B30,+,10.0000)  (E30,+,10.0000)  
Rotate:True</t>
        </r>
      </text>
    </comment>
    <comment ref="E31" authorId="0" shapeId="0" xr:uid="{00000000-0006-0000-0200-000034000000}">
      <text>
        <r>
          <rPr>
            <sz val="10"/>
            <rFont val="Arial"/>
          </rPr>
          <t>reference:C31,D31
mrs:(C31,+,10.0000)  (D31,+,10.0000)  
Rotate:True</t>
        </r>
      </text>
    </comment>
    <comment ref="F31" authorId="0" shapeId="0" xr:uid="{00000000-0006-0000-0200-000035000000}">
      <text>
        <r>
          <rPr>
            <sz val="10"/>
            <rFont val="Arial"/>
          </rPr>
          <t>reference:B31,E31
mrs:(B31,+,10.0000)  (E31,+,10.0000)  
Rotate:True</t>
        </r>
      </text>
    </comment>
    <comment ref="B32" authorId="0" shapeId="0" xr:uid="{00000000-0006-0000-0200-000036000000}">
      <text>
        <r>
          <rPr>
            <sz val="10"/>
            <rFont val="Arial"/>
          </rPr>
          <t>reference:B20,B21,B22,B23,B24,B25,B26,B27,B28,B29,B30,B31
mrs:(B20,+,10.0000)  (B21,+,10.0000)  (B22,+,10.0000)  (B23,+,10.0000)  (B24,+,10.0000)  (B25,+,10.0000)  (B26,+,10.0000)  (B27,+,10.0000)  (B28,+,10.0000)  (B29,+,10.0000)  (B30,+,10.0000)  (B31,+,10.0000)  
Rotate:True</t>
        </r>
      </text>
    </comment>
    <comment ref="C32" authorId="0" shapeId="0" xr:uid="{00000000-0006-0000-0200-000037000000}">
      <text>
        <r>
          <rPr>
            <sz val="10"/>
            <rFont val="Arial"/>
          </rPr>
          <t>reference:C20,C21,C22,C23,C24,C25,C26,C27,C28,C29,C30,C31
mrs:(C20,+,10.0000)  (C21,+,10.0000)  (C22,+,10.0000)  (C23,+,10.0000)  (C24,+,10.0000)  (C25,+,10.0000)  (C26,+,10.0000)  (C27,+,10.0000)  (C28,+,10.0000)  (C29,+,10.0000)  (C30,+,10.0000)  (C31,+,10.0000)  
Rotate:True</t>
        </r>
      </text>
    </comment>
    <comment ref="D32" authorId="0" shapeId="0" xr:uid="{00000000-0006-0000-0200-000038000000}">
      <text>
        <r>
          <rPr>
            <sz val="10"/>
            <rFont val="Arial"/>
          </rPr>
          <t>reference:D20,D21,D22,D23,D24,D25,D26,D27,D28,D29,D30,D31
mrs:(D20,+,10.0000)  (D21,+,10.0000)  (D22,+,10.0000)  (D23,+,10.0000)  (D24,+,10.0000)  (D25,+,10.0000)  (D26,+,10.0000)  (D27,+,10.0000)  (D28,+,10.0000)  (D29,+,10.0000)  (D30,+,10.0000)  (D31,+,10.0000)  
Rotate:True</t>
        </r>
      </text>
    </comment>
    <comment ref="E32" authorId="0" shapeId="0" xr:uid="{00000000-0006-0000-0200-000039000000}">
      <text>
        <r>
          <rPr>
            <sz val="10"/>
            <rFont val="Arial"/>
          </rPr>
          <t>reference:E20,E21,E22,E23,E24,E25,E26,E27,E28,E29,E30,E31
mrs:(E20,+,10.0000)  (E21,+,10.0000)  (E22,+,10.0000)  (E23,+,10.0000)  (E24,+,10.0000)  (E25,+,10.0000)  (E26,+,10.0000)  (E27,+,10.0000)  (E28,+,10.0000)  (E29,+,10.0000)  (E30,+,10.0000)  (E31,+,10.0000)  
Rotate:True</t>
        </r>
      </text>
    </comment>
    <comment ref="F32" authorId="0" shapeId="0" xr:uid="{00000000-0006-0000-0200-00003A000000}">
      <text>
        <r>
          <rPr>
            <sz val="10"/>
            <rFont val="Arial"/>
          </rPr>
          <t>reference:F20,F21,F22,F23,F24,F25,F26,F27,F28,F29,F30,F31
mrs:(F20,+,10.0000)  (F21,+,10.0000)  (F22,+,10.0000)  (F23,+,10.0000)  (F24,+,10.0000)  (F25,+,10.0000)  (F26,+,10.0000)  (F27,+,10.0000)  (F28,+,10.0000)  (F29,+,10.0000)  (F30,+,10.0000)  (F31,+,10.0000)  
Rotate:True</t>
        </r>
      </text>
    </comment>
    <comment ref="E37" authorId="0" shapeId="0" xr:uid="{00000000-0006-0000-0200-00003B000000}">
      <text>
        <r>
          <rPr>
            <sz val="10"/>
            <rFont val="Arial"/>
          </rPr>
          <t>reference:C37,D37
mrs:(C37,+,10.0000)  (D37,+,10.0000)  
Rotate:True</t>
        </r>
      </text>
    </comment>
    <comment ref="F37" authorId="0" shapeId="0" xr:uid="{00000000-0006-0000-0200-00003C000000}">
      <text>
        <r>
          <rPr>
            <sz val="10"/>
            <rFont val="Arial"/>
          </rPr>
          <t>reference:B37,E37
mrs:(B37,+,10.0000)  (E37,+,10.0000)  
Rotate:True</t>
        </r>
      </text>
    </comment>
    <comment ref="E38" authorId="0" shapeId="0" xr:uid="{00000000-0006-0000-0200-00003D000000}">
      <text>
        <r>
          <rPr>
            <sz val="10"/>
            <rFont val="Arial"/>
          </rPr>
          <t>reference:C38,D38
mrs:(C38,+,10.0000)  (D38,+,10.0000)  
Rotate:True</t>
        </r>
      </text>
    </comment>
    <comment ref="F38" authorId="0" shapeId="0" xr:uid="{00000000-0006-0000-0200-00003E000000}">
      <text>
        <r>
          <rPr>
            <sz val="10"/>
            <rFont val="Arial"/>
          </rPr>
          <t>reference:B38,E38
mrs:(B38,+,10.0000)  (E38,+,10.0000)  
Rotate:True</t>
        </r>
      </text>
    </comment>
    <comment ref="E39" authorId="0" shapeId="0" xr:uid="{00000000-0006-0000-0200-00003F000000}">
      <text>
        <r>
          <rPr>
            <sz val="10"/>
            <rFont val="Arial"/>
          </rPr>
          <t>reference:C39,D39
mrs:(C39,+,10.0000)  (D39,+,10.0000)  
Rotate:True</t>
        </r>
      </text>
    </comment>
    <comment ref="F39" authorId="0" shapeId="0" xr:uid="{00000000-0006-0000-0200-000040000000}">
      <text>
        <r>
          <rPr>
            <sz val="10"/>
            <rFont val="Arial"/>
          </rPr>
          <t>reference:B39,E39
mrs:(B39,+,10.0000)  (E39,+,10.0000)  
Rotate:True</t>
        </r>
      </text>
    </comment>
    <comment ref="E40" authorId="0" shapeId="0" xr:uid="{00000000-0006-0000-0200-000041000000}">
      <text>
        <r>
          <rPr>
            <sz val="10"/>
            <rFont val="Arial"/>
          </rPr>
          <t>reference:C40,D40
mrs:(C40,+,10.0000)  (D40,+,10.0000)  
Rotate:True</t>
        </r>
      </text>
    </comment>
    <comment ref="F40" authorId="0" shapeId="0" xr:uid="{00000000-0006-0000-0200-000042000000}">
      <text>
        <r>
          <rPr>
            <sz val="10"/>
            <rFont val="Arial"/>
          </rPr>
          <t>reference:B40,E40
mrs:(B40,+,10.0000)  (E40,+,10.0000)  
Rotate:True</t>
        </r>
      </text>
    </comment>
    <comment ref="E41" authorId="0" shapeId="0" xr:uid="{00000000-0006-0000-0200-000043000000}">
      <text>
        <r>
          <rPr>
            <sz val="10"/>
            <rFont val="Arial"/>
          </rPr>
          <t>reference:C41,D41
mrs:(C41,+,10.0000)  (D41,+,10.0000)  
Rotate:True</t>
        </r>
      </text>
    </comment>
    <comment ref="F41" authorId="0" shapeId="0" xr:uid="{00000000-0006-0000-0200-000044000000}">
      <text>
        <r>
          <rPr>
            <sz val="10"/>
            <rFont val="Arial"/>
          </rPr>
          <t>reference:B41,E41
mrs:(B41,+,10.0000)  (E41,+,10.0000)  
Rotate:True</t>
        </r>
      </text>
    </comment>
    <comment ref="E42" authorId="0" shapeId="0" xr:uid="{00000000-0006-0000-0200-000045000000}">
      <text>
        <r>
          <rPr>
            <sz val="10"/>
            <rFont val="Arial"/>
          </rPr>
          <t>reference:C42,D42
mrs:(C42,+,10.0000)  (D42,+,10.0000)  
Rotate:True</t>
        </r>
      </text>
    </comment>
    <comment ref="F42" authorId="0" shapeId="0" xr:uid="{00000000-0006-0000-0200-000046000000}">
      <text>
        <r>
          <rPr>
            <sz val="10"/>
            <rFont val="Arial"/>
          </rPr>
          <t>reference:B42,E42
mrs:(B42,+,10.0000)  (E42,+,10.0000)  
Rotate:True</t>
        </r>
      </text>
    </comment>
    <comment ref="E43" authorId="0" shapeId="0" xr:uid="{00000000-0006-0000-0200-000047000000}">
      <text>
        <r>
          <rPr>
            <sz val="10"/>
            <rFont val="Arial"/>
          </rPr>
          <t>reference:C43,D43
mrs:(C43,+,10.0000)  (D43,+,10.0000)  
Rotate:True</t>
        </r>
      </text>
    </comment>
    <comment ref="F43" authorId="0" shapeId="0" xr:uid="{00000000-0006-0000-0200-000048000000}">
      <text>
        <r>
          <rPr>
            <sz val="10"/>
            <rFont val="Arial"/>
          </rPr>
          <t>reference:B43,E43
mrs:(B43,+,10.0000)  (E43,+,10.0000)  
Rotate:True</t>
        </r>
      </text>
    </comment>
    <comment ref="E44" authorId="0" shapeId="0" xr:uid="{00000000-0006-0000-0200-000049000000}">
      <text>
        <r>
          <rPr>
            <sz val="10"/>
            <rFont val="Arial"/>
          </rPr>
          <t>reference:C44,D44
mrs:(C44,+,10.0000)  (D44,+,10.0000)  
Rotate:True</t>
        </r>
      </text>
    </comment>
    <comment ref="F44" authorId="0" shapeId="0" xr:uid="{00000000-0006-0000-0200-00004A000000}">
      <text>
        <r>
          <rPr>
            <sz val="10"/>
            <rFont val="Arial"/>
          </rPr>
          <t>reference:B44,E44
mrs:(B44,+,10.0000)  (E44,+,10.0000)  
Rotate:True</t>
        </r>
      </text>
    </comment>
    <comment ref="E45" authorId="0" shapeId="0" xr:uid="{00000000-0006-0000-0200-00004B000000}">
      <text>
        <r>
          <rPr>
            <sz val="10"/>
            <rFont val="Arial"/>
          </rPr>
          <t>reference:C45,D45
mrs:(C45,+,10.0000)  (D45,+,10.0000)  
Rotate:True</t>
        </r>
      </text>
    </comment>
    <comment ref="F45" authorId="0" shapeId="0" xr:uid="{00000000-0006-0000-0200-00004C000000}">
      <text>
        <r>
          <rPr>
            <sz val="10"/>
            <rFont val="Arial"/>
          </rPr>
          <t>reference:B45,E45
mrs:(B45,+,10.0000)  (E45,+,10.0000)  
Rotate:True</t>
        </r>
      </text>
    </comment>
    <comment ref="E46" authorId="0" shapeId="0" xr:uid="{00000000-0006-0000-0200-00004D000000}">
      <text>
        <r>
          <rPr>
            <sz val="10"/>
            <rFont val="Arial"/>
          </rPr>
          <t>reference:C46,D46
mrs:(C46,+,10.0000)  (D46,+,10.0000)  
Rotate:True</t>
        </r>
      </text>
    </comment>
    <comment ref="F46" authorId="0" shapeId="0" xr:uid="{00000000-0006-0000-0200-00004E000000}">
      <text>
        <r>
          <rPr>
            <sz val="10"/>
            <rFont val="Arial"/>
          </rPr>
          <t>reference:B46,E46
mrs:(B46,+,10.0000)  (E46,+,10.0000)  
Rotate:True</t>
        </r>
      </text>
    </comment>
    <comment ref="E47" authorId="0" shapeId="0" xr:uid="{00000000-0006-0000-0200-00004F000000}">
      <text>
        <r>
          <rPr>
            <sz val="10"/>
            <rFont val="Arial"/>
          </rPr>
          <t>reference:C47,D47
mrs:(C47,+,10.0000)  (D47,+,10.0000)  
Rotate:True</t>
        </r>
      </text>
    </comment>
    <comment ref="F47" authorId="0" shapeId="0" xr:uid="{00000000-0006-0000-0200-000050000000}">
      <text>
        <r>
          <rPr>
            <sz val="10"/>
            <rFont val="Arial"/>
          </rPr>
          <t>reference:B47,E47
mrs:(B47,+,10.0000)  (E47,+,10.0000)  
Rotate:True</t>
        </r>
      </text>
    </comment>
    <comment ref="E48" authorId="0" shapeId="0" xr:uid="{00000000-0006-0000-0200-000051000000}">
      <text>
        <r>
          <rPr>
            <sz val="10"/>
            <rFont val="Arial"/>
          </rPr>
          <t>reference:C48,D48
mrs:(C48,+,10.0000)  (D48,+,10.0000)  
Rotate:True</t>
        </r>
      </text>
    </comment>
    <comment ref="F48" authorId="0" shapeId="0" xr:uid="{00000000-0006-0000-0200-000052000000}">
      <text>
        <r>
          <rPr>
            <sz val="10"/>
            <rFont val="Arial"/>
          </rPr>
          <t>reference:B48,E48
mrs:(B48,+,10.0000)  (E48,+,10.0000)  
Rotate:True</t>
        </r>
      </text>
    </comment>
    <comment ref="B49" authorId="0" shapeId="0" xr:uid="{00000000-0006-0000-0200-000053000000}">
      <text>
        <r>
          <rPr>
            <sz val="10"/>
            <rFont val="Arial"/>
          </rPr>
          <t>reference:B37,B38,B39,B40,B41,B42,B43,B44,B45,B46,B47,B48
mrs:(B37,+,10.0000)  (B38,+,10.0000)  (B39,+,10.0000)  (B40,+,10.0000)  (B41,+,10.0000)  (B42,+,10.0000)  (B43,+,10.0000)  (B44,+,10.0000)  (B45,+,10.0000)  (B46,+,10.0000)  (B47,+,10.0000)  (B48,+,10.0000)  
Rotate:True</t>
        </r>
      </text>
    </comment>
    <comment ref="C49" authorId="0" shapeId="0" xr:uid="{00000000-0006-0000-0200-000054000000}">
      <text>
        <r>
          <rPr>
            <sz val="10"/>
            <rFont val="Arial"/>
          </rPr>
          <t>reference:C37,C38,C39,C40,C41,C42,C43,C44,C45,C46,C47,C48
mrs:(C37,+,10.0000)  (C38,+,10.0000)  (C39,+,10.0000)  (C40,+,10.0000)  (C41,+,10.0000)  (C42,+,10.0000)  (C43,+,10.0000)  (C44,+,10.0000)  (C45,+,10.0000)  (C46,+,10.0000)  (C47,+,10.0000)  (C48,+,10.0000)  
Rotate:True</t>
        </r>
      </text>
    </comment>
    <comment ref="D49" authorId="0" shapeId="0" xr:uid="{00000000-0006-0000-0200-000055000000}">
      <text>
        <r>
          <rPr>
            <sz val="10"/>
            <rFont val="Arial"/>
          </rPr>
          <t>reference:D37,D38,D39,D40,D41,D42,D43,D44,D45,D46,D47,D48
mrs:(D37,+,10.0000)  (D38,+,10.0000)  (D39,+,10.0000)  (D40,+,10.0000)  (D41,+,10.0000)  (D42,+,10.0000)  (D43,+,10.0000)  (D44,+,10.0000)  (D45,+,10.0000)  (D46,+,10.0000)  (D47,+,10.0000)  (D48,+,10.0000)  
Rotate:True</t>
        </r>
      </text>
    </comment>
    <comment ref="E49" authorId="0" shapeId="0" xr:uid="{00000000-0006-0000-0200-000056000000}">
      <text>
        <r>
          <rPr>
            <sz val="10"/>
            <rFont val="Arial"/>
          </rPr>
          <t>reference:E37,E38,E39,E40,E41,E42,E43,E44,E45,E46,E47,E48
mrs:(E37,+,10.0000)  (E38,+,10.0000)  (E39,+,10.0000)  (E40,+,10.0000)  (E41,+,10.0000)  (E42,+,10.0000)  (E43,+,10.0000)  (E44,+,10.0000)  (E45,+,10.0000)  (E46,+,10.0000)  (E47,+,10.0000)  (E48,+,10.0000)  
Rotate:True</t>
        </r>
      </text>
    </comment>
    <comment ref="F49" authorId="0" shapeId="0" xr:uid="{00000000-0006-0000-0200-000057000000}">
      <text>
        <r>
          <rPr>
            <sz val="10"/>
            <rFont val="Arial"/>
          </rPr>
          <t>reference:F37,F38,F39,F40,F41,F42,F43,F44,F45,F46,F47,F48
mrs:(F37,+,10.0000)  (F38,+,10.0000)  (F39,+,10.0000)  (F40,+,10.0000)  (F41,+,10.0000)  (F42,+,10.0000)  (F43,+,10.0000)  (F44,+,10.0000)  (F45,+,10.0000)  (F46,+,10.0000)  (F47,+,10.0000)  (F48,+,10.0000)  
Rotate:True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C7" authorId="0" shapeId="0" xr:uid="{00000000-0006-0000-0C00-000001000000}">
      <text>
        <r>
          <rPr>
            <sz val="10"/>
            <rFont val="Arial"/>
          </rPr>
          <t>reference:C3,C4,C5,C6
mrs:(C3,+,10.0000)  (C4,+,10.0000)  (C5,+,10.0000)  (C6,+,10.0000)  
Rotate:True</t>
        </r>
      </text>
    </comment>
    <comment ref="D7" authorId="0" shapeId="0" xr:uid="{00000000-0006-0000-0C00-000002000000}">
      <text>
        <r>
          <rPr>
            <sz val="10"/>
            <rFont val="Arial"/>
          </rPr>
          <t>reference:D3,D4,D5,D6
mrs:(D3,+,10.0000)  (D4,+,10.0000)  (D5,+,10.0000)  (D6,+,10.0000)  
Rotate:True</t>
        </r>
      </text>
    </comment>
    <comment ref="E7" authorId="0" shapeId="0" xr:uid="{00000000-0006-0000-0C00-000003000000}">
      <text>
        <r>
          <rPr>
            <sz val="10"/>
            <rFont val="Arial"/>
          </rPr>
          <t>reference:C7,D7
mrs:(C7,+,10.0000)  (D7,+,10.0000)  
Rotate:True</t>
        </r>
      </text>
    </comment>
    <comment ref="C16" authorId="0" shapeId="0" xr:uid="{00000000-0006-0000-0C00-000004000000}">
      <text>
        <r>
          <rPr>
            <sz val="10"/>
            <rFont val="Arial"/>
          </rPr>
          <t>reference:C12,C13,C14,C15
mrs:(C12,+,10.0000)  (C13,+,10.0000)  (C14,+,10.0000)  (C15,+,10.0000)  
Rotate:True</t>
        </r>
      </text>
    </comment>
    <comment ref="D16" authorId="0" shapeId="0" xr:uid="{00000000-0006-0000-0C00-000005000000}">
      <text>
        <r>
          <rPr>
            <sz val="10"/>
            <rFont val="Arial"/>
          </rPr>
          <t>reference:D12,D13,D14,D15
mrs:(D12,+,10.0000)  (D13,+,10.0000)  (D14,+,10.0000)  (D15,+,10.0000)  
Rotate:True</t>
        </r>
      </text>
    </comment>
    <comment ref="E16" authorId="0" shapeId="0" xr:uid="{00000000-0006-0000-0C00-000006000000}">
      <text>
        <r>
          <rPr>
            <sz val="10"/>
            <rFont val="Arial"/>
          </rPr>
          <t>reference:C16,D16
mrs:(C16,+,10.0000)  (D16,+,10.0000)  
Rotate:True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C8" authorId="0" shapeId="0" xr:uid="{00000000-0006-0000-0D00-000001000000}">
      <text>
        <r>
          <rPr>
            <sz val="10"/>
            <rFont val="Arial"/>
          </rPr>
          <t>reference:C5,C6,C7
mrs:(C5,+,10.0000)  (C6,+,10.0000)  (C7,+,10.0000)  
Rotate:True</t>
        </r>
      </text>
    </comment>
    <comment ref="D8" authorId="0" shapeId="0" xr:uid="{00000000-0006-0000-0D00-000002000000}">
      <text>
        <r>
          <rPr>
            <sz val="10"/>
            <rFont val="Arial"/>
          </rPr>
          <t>reference:D5,D6,D7
mrs:(D5,+,10.0000)  (D6,+,10.0000)  (D7,+,10.0000)  
Rotate:True</t>
        </r>
      </text>
    </comment>
    <comment ref="E8" authorId="0" shapeId="0" xr:uid="{00000000-0006-0000-0D00-000003000000}">
      <text>
        <r>
          <rPr>
            <sz val="10"/>
            <rFont val="Arial"/>
          </rPr>
          <t>reference:E5,E6,E7
mrs:(E5,+,10.0000)  (E6,+,10.0000)  (E7,+,10.0000)  
Rotate:True</t>
        </r>
      </text>
    </comment>
    <comment ref="C13" authorId="0" shapeId="0" xr:uid="{00000000-0006-0000-0D00-000004000000}">
      <text>
        <r>
          <rPr>
            <sz val="10"/>
            <rFont val="Arial"/>
          </rPr>
          <t>reference:C10,C11,C12
mrs:(C10,+,10.0000)  (C11,+,10.0000)  (C12,+,10.0000)  
Rotate:True</t>
        </r>
      </text>
    </comment>
    <comment ref="D13" authorId="0" shapeId="0" xr:uid="{00000000-0006-0000-0D00-000005000000}">
      <text>
        <r>
          <rPr>
            <sz val="10"/>
            <rFont val="Arial"/>
          </rPr>
          <t>reference:D10,D11,D12
mrs:(D10,+,10.0000)  (D11,+,10.0000)  (D12,+,10.0000)  
Rotate:True</t>
        </r>
      </text>
    </comment>
    <comment ref="E13" authorId="0" shapeId="0" xr:uid="{00000000-0006-0000-0D00-000006000000}">
      <text>
        <r>
          <rPr>
            <sz val="10"/>
            <rFont val="Arial"/>
          </rPr>
          <t>reference:E10,E11,E12
mrs:(E10,+,10.0000)  (E11,+,10.0000)  (E12,+,10.0000)  
Rotate:True</t>
        </r>
      </text>
    </comment>
    <comment ref="C18" authorId="0" shapeId="0" xr:uid="{00000000-0006-0000-0D00-000007000000}">
      <text>
        <r>
          <rPr>
            <sz val="10"/>
            <rFont val="Arial"/>
          </rPr>
          <t>reference:C15,C16,C17
mrs:(C15,+,10.0000)  (C16,+,10.0000)  (C17,+,10.0000)  
Rotate:True</t>
        </r>
      </text>
    </comment>
    <comment ref="D18" authorId="0" shapeId="0" xr:uid="{00000000-0006-0000-0D00-000008000000}">
      <text>
        <r>
          <rPr>
            <sz val="10"/>
            <rFont val="Arial"/>
          </rPr>
          <t>reference:D15,D16,D17
mrs:(D15,+,10.0000)  (D16,+,10.0000)  (D17,+,10.0000)  
Rotate:True</t>
        </r>
      </text>
    </comment>
    <comment ref="E18" authorId="0" shapeId="0" xr:uid="{00000000-0006-0000-0D00-000009000000}">
      <text>
        <r>
          <rPr>
            <sz val="10"/>
            <rFont val="Arial"/>
          </rPr>
          <t>reference:E15,E16,E17
mrs:(E15,+,10.0000)  (E16,+,10.0000)  (E17,+,10.0000)  
Rotate:True</t>
        </r>
      </text>
    </comment>
    <comment ref="C23" authorId="0" shapeId="0" xr:uid="{00000000-0006-0000-0D00-00000A000000}">
      <text>
        <r>
          <rPr>
            <sz val="10"/>
            <rFont val="Arial"/>
          </rPr>
          <t>reference:C20,C21,C22
mrs:(C20,+,10.0000)  (C21,+,10.0000)  (C22,+,10.0000)  
Rotate:True</t>
        </r>
      </text>
    </comment>
    <comment ref="D23" authorId="0" shapeId="0" xr:uid="{00000000-0006-0000-0D00-00000B000000}">
      <text>
        <r>
          <rPr>
            <sz val="10"/>
            <rFont val="Arial"/>
          </rPr>
          <t>reference:D20,D21,D22
mrs:(D20,+,10.0000)  (D21,+,10.0000)  (D22,+,10.0000)  
Rotate:True</t>
        </r>
      </text>
    </comment>
    <comment ref="E23" authorId="0" shapeId="0" xr:uid="{00000000-0006-0000-0D00-00000C000000}">
      <text>
        <r>
          <rPr>
            <sz val="10"/>
            <rFont val="Arial"/>
          </rPr>
          <t>reference:E20,E21,E22
mrs:(E20,+,10.0000)  (E21,+,10.0000)  (E22,+,10.0000)  
Rotate:True</t>
        </r>
      </text>
    </comment>
    <comment ref="C28" authorId="0" shapeId="0" xr:uid="{00000000-0006-0000-0D00-00000D000000}">
      <text>
        <r>
          <rPr>
            <sz val="10"/>
            <rFont val="Arial"/>
          </rPr>
          <t>reference:C25,C26,C27
mrs:(C25,+,10.0000)  (C26,+,10.0000)  (C27,+,10.0000)  
Rotate:True</t>
        </r>
      </text>
    </comment>
    <comment ref="D28" authorId="0" shapeId="0" xr:uid="{00000000-0006-0000-0D00-00000E000000}">
      <text>
        <r>
          <rPr>
            <sz val="10"/>
            <rFont val="Arial"/>
          </rPr>
          <t>reference:D25,D26,D27
mrs:(D25,+,10.0000)  (D26,+,10.0000)  (D27,+,10.0000)  
Rotate:True</t>
        </r>
      </text>
    </comment>
    <comment ref="E28" authorId="0" shapeId="0" xr:uid="{00000000-0006-0000-0D00-00000F000000}">
      <text>
        <r>
          <rPr>
            <sz val="10"/>
            <rFont val="Arial"/>
          </rPr>
          <t>reference:E25,E26,E27
mrs:(E25,+,10.0000)  (E26,+,10.0000)  (E27,+,10.0000)  
Rotate:True</t>
        </r>
      </text>
    </comment>
    <comment ref="C30" authorId="0" shapeId="0" xr:uid="{00000000-0006-0000-0D00-000010000000}">
      <text>
        <r>
          <rPr>
            <sz val="10"/>
            <rFont val="Arial"/>
          </rPr>
          <t>reference:C34
mrs:(C34,+,10.0000)  
Rotate:True</t>
        </r>
      </text>
    </comment>
    <comment ref="D30" authorId="0" shapeId="0" xr:uid="{00000000-0006-0000-0D00-000011000000}">
      <text>
        <r>
          <rPr>
            <sz val="10"/>
            <rFont val="Arial"/>
          </rPr>
          <t>reference:D34
mrs:(D34,+,10.0000)  
Rotate:True</t>
        </r>
      </text>
    </comment>
    <comment ref="E30" authorId="0" shapeId="0" xr:uid="{00000000-0006-0000-0D00-000012000000}">
      <text>
        <r>
          <rPr>
            <sz val="10"/>
            <rFont val="Arial"/>
          </rPr>
          <t>reference:E34
mrs:(E34,+,10.0000)  
Rotate:True</t>
        </r>
      </text>
    </comment>
    <comment ref="E31" authorId="0" shapeId="0" xr:uid="{00000000-0006-0000-0D00-000013000000}">
      <text>
        <r>
          <rPr>
            <sz val="10"/>
            <rFont val="Arial"/>
          </rPr>
          <t>reference:D32
mrs:(D32,+,10.0000)  
Rotate:True</t>
        </r>
      </text>
    </comment>
    <comment ref="C33" authorId="0" shapeId="0" xr:uid="{00000000-0006-0000-0D00-000014000000}">
      <text>
        <r>
          <rPr>
            <sz val="10"/>
            <rFont val="Arial"/>
          </rPr>
          <t>reference:C31,C34
mrs:(C31,+,0.0000)  (C34,+,-0.0000)  
Rotate:True</t>
        </r>
      </text>
    </comment>
    <comment ref="D33" authorId="0" shapeId="0" xr:uid="{00000000-0006-0000-0D00-000015000000}">
      <text>
        <r>
          <rPr>
            <sz val="10"/>
            <rFont val="Arial"/>
          </rPr>
          <t>reference:D31,D34
mrs:(D31,+,0.0000)  (D34,+,-0.0000)  
Rotate:True</t>
        </r>
      </text>
    </comment>
    <comment ref="E33" authorId="0" shapeId="0" xr:uid="{00000000-0006-0000-0D00-000016000000}">
      <text>
        <r>
          <rPr>
            <sz val="10"/>
            <rFont val="Arial"/>
          </rPr>
          <t>reference:E31,E34
mrs:(E31,+,0.0000)  (E34,+,-0.0000)  
Rotate:True</t>
        </r>
      </text>
    </comment>
    <comment ref="C34" authorId="0" shapeId="0" xr:uid="{00000000-0006-0000-0D00-000017000000}">
      <text>
        <r>
          <rPr>
            <sz val="10"/>
            <rFont val="Arial"/>
          </rPr>
          <t>reference:C31,C32
mrs:(C31,+,10.0000)  (C32,+,10.0000)  
Rotate:True</t>
        </r>
      </text>
    </comment>
    <comment ref="D34" authorId="0" shapeId="0" xr:uid="{00000000-0006-0000-0D00-000018000000}">
      <text>
        <r>
          <rPr>
            <sz val="10"/>
            <rFont val="Arial"/>
          </rPr>
          <t>reference:D31,D32
mrs:(D31,+,10.0000)  (D32,+,10.0000)  
Rotate:True</t>
        </r>
      </text>
    </comment>
    <comment ref="E34" authorId="0" shapeId="0" xr:uid="{00000000-0006-0000-0D00-000019000000}">
      <text>
        <r>
          <rPr>
            <sz val="10"/>
            <rFont val="Arial"/>
          </rPr>
          <t>reference:E31,E32
mrs:(E31,+,10.0000)  (E32,+,10.0000)  
Rotate:True</t>
        </r>
      </text>
    </comment>
    <comment ref="C39" authorId="0" shapeId="0" xr:uid="{00000000-0006-0000-0D00-00001A000000}">
      <text>
        <r>
          <rPr>
            <sz val="10"/>
            <rFont val="Arial"/>
          </rPr>
          <t>reference:C36,C37
mrs:(C36,+,10.0000)  (C37,+,10.0000)  
Rotate:True</t>
        </r>
      </text>
    </comment>
    <comment ref="D39" authorId="0" shapeId="0" xr:uid="{00000000-0006-0000-0D00-00001B000000}">
      <text>
        <r>
          <rPr>
            <sz val="10"/>
            <rFont val="Arial"/>
          </rPr>
          <t>reference:D36,D37
mrs:(D36,+,10.0000)  (D37,+,10.0000)  
Rotate:True</t>
        </r>
      </text>
    </comment>
    <comment ref="E39" authorId="0" shapeId="0" xr:uid="{00000000-0006-0000-0D00-00001C000000}">
      <text>
        <r>
          <rPr>
            <sz val="10"/>
            <rFont val="Arial"/>
          </rPr>
          <t>reference:E36,E37
mrs:(E36,+,10.0000)  (E37,+,10.0000)  
Rotate:True</t>
        </r>
      </text>
    </comment>
    <comment ref="C41" authorId="0" shapeId="0" xr:uid="{00000000-0006-0000-0D00-00001D000000}">
      <text>
        <r>
          <rPr>
            <sz val="10"/>
            <rFont val="Arial"/>
          </rPr>
          <t>reference:C42,C43
mrs:(C42,+,10.0000)  (C43,+,10.0000)  
Rotate:True</t>
        </r>
      </text>
    </comment>
    <comment ref="D41" authorId="0" shapeId="0" xr:uid="{00000000-0006-0000-0D00-00001E000000}">
      <text>
        <r>
          <rPr>
            <sz val="10"/>
            <rFont val="Arial"/>
          </rPr>
          <t>reference:D42,D43
mrs:(D42,+,10.0000)  (D43,+,10.0000)  
Rotate:True</t>
        </r>
      </text>
    </comment>
    <comment ref="E41" authorId="0" shapeId="0" xr:uid="{00000000-0006-0000-0D00-00001F000000}">
      <text>
        <r>
          <rPr>
            <sz val="10"/>
            <rFont val="Arial"/>
          </rPr>
          <t>reference:E42,E43
mrs:(E42,+,10.0000)  (E43,+,10.0000)  
Rotate:True</t>
        </r>
      </text>
    </comment>
    <comment ref="C44" authorId="0" shapeId="0" xr:uid="{00000000-0006-0000-0D00-000020000000}">
      <text>
        <r>
          <rPr>
            <sz val="10"/>
            <rFont val="Arial"/>
          </rPr>
          <t>reference:C42,C41
mrs:
Rotate:True</t>
        </r>
      </text>
    </comment>
    <comment ref="D44" authorId="0" shapeId="0" xr:uid="{00000000-0006-0000-0D00-000021000000}">
      <text>
        <r>
          <rPr>
            <sz val="10"/>
            <rFont val="Arial"/>
          </rPr>
          <t>reference:D42,D41
mrs:
Rotate:True</t>
        </r>
      </text>
    </comment>
    <comment ref="E44" authorId="0" shapeId="0" xr:uid="{00000000-0006-0000-0D00-000022000000}">
      <text>
        <r>
          <rPr>
            <sz val="10"/>
            <rFont val="Arial"/>
          </rPr>
          <t>reference:E42,E41
mrs:
Rotate:True</t>
        </r>
      </text>
    </comment>
    <comment ref="C49" authorId="0" shapeId="0" xr:uid="{00000000-0006-0000-0D00-000023000000}">
      <text>
        <r>
          <rPr>
            <sz val="10"/>
            <rFont val="Arial"/>
          </rPr>
          <t>reference:C46,C47,C48
mrs:(C46,+,10.0000)  (C47,+,10.0000)  (C48,+,10.0000)  
Rotate:True</t>
        </r>
      </text>
    </comment>
    <comment ref="D49" authorId="0" shapeId="0" xr:uid="{00000000-0006-0000-0D00-000024000000}">
      <text>
        <r>
          <rPr>
            <sz val="10"/>
            <rFont val="Arial"/>
          </rPr>
          <t>reference:D46,D47,D48
mrs:(D46,+,10.0000)  (D47,+,10.0000)  (D48,+,10.0000)  
Rotate:True</t>
        </r>
      </text>
    </comment>
    <comment ref="E49" authorId="0" shapeId="0" xr:uid="{00000000-0006-0000-0D00-000025000000}">
      <text>
        <r>
          <rPr>
            <sz val="10"/>
            <rFont val="Arial"/>
          </rPr>
          <t>reference:E46,E47,E48
mrs:(E46,+,10.0000)  (E47,+,10.0000)  (E48,+,10.0000)  
Rotate:True</t>
        </r>
      </text>
    </comment>
    <comment ref="C60" authorId="0" shapeId="0" xr:uid="{00000000-0006-0000-0D00-000026000000}">
      <text>
        <r>
          <rPr>
            <sz val="10"/>
            <rFont val="Arial"/>
          </rPr>
          <t>reference:C55,C56,C57,C58,C59
mrs:(C55,+,10.0000)  (C56,+,10.0000)  (C57,+,10.0000)  (C58,+,10.0000)  (C59,+,10.0000)  
Rotate:True</t>
        </r>
      </text>
    </comment>
    <comment ref="D60" authorId="0" shapeId="0" xr:uid="{00000000-0006-0000-0D00-000027000000}">
      <text>
        <r>
          <rPr>
            <sz val="10"/>
            <rFont val="Arial"/>
          </rPr>
          <t>reference:D55,D56,D57,D58,D59
mrs:(D55,+,10.0000)  (D56,+,10.0000)  (D57,+,10.0000)  (D58,+,10.0000)  (D59,+,10.0000)  
Rotate:True</t>
        </r>
      </text>
    </comment>
    <comment ref="E60" authorId="0" shapeId="0" xr:uid="{00000000-0006-0000-0D00-000028000000}">
      <text>
        <r>
          <rPr>
            <sz val="10"/>
            <rFont val="Arial"/>
          </rPr>
          <t>reference:E55,E56,E57,E58,E59
mrs:(E55,+,10.0000)  (E56,+,10.0000)  (E57,+,10.0000)  (E58,+,10.0000)  (E59,+,10.0000)  
Rotate:True</t>
        </r>
      </text>
    </comment>
    <comment ref="C83" authorId="0" shapeId="0" xr:uid="{00000000-0006-0000-0D00-000029000000}">
      <text>
        <r>
          <rPr>
            <sz val="10"/>
            <rFont val="Arial"/>
          </rPr>
          <t>reference:C69,C70,C71,C72,C73,C74,C75,C76,C77,C78,C79,C80,C81
mrs:(C69,+,10.0000)  (C70,+,10.0000)  (C71,+,10.0000)  (C72,+,10.0000)  (C73,+,10.0000)  (C74,+,10.0000)  (C75,+,10.0000)  (C76,+,10.0000)  (C77,+,10.0000)  (C78,+,10.0000)  (C79,+,10.0000)  (C80,+,10.0000)  (C81,+,10.0000)  
Rotate:True</t>
        </r>
      </text>
    </comment>
    <comment ref="D83" authorId="0" shapeId="0" xr:uid="{00000000-0006-0000-0D00-00002A000000}">
      <text>
        <r>
          <rPr>
            <sz val="10"/>
            <rFont val="Arial"/>
          </rPr>
          <t>reference:D69,D70,D71,D72,D73,D74,D75,D76,D77,D78,D79,D80,D81
mrs:(D69,+,10.0000)  (D70,+,10.0000)  (D71,+,10.0000)  (D72,+,10.0000)  (D73,+,10.0000)  (D74,+,10.0000)  (D75,+,10.0000)  (D76,+,10.0000)  (D77,+,10.0000)  (D78,+,10.0000)  (D79,+,10.0000)  (D80,+,10.0000)  (D81,+,10.0000)  
Rotate:True</t>
        </r>
      </text>
    </comment>
    <comment ref="E83" authorId="0" shapeId="0" xr:uid="{00000000-0006-0000-0D00-00002B000000}">
      <text>
        <r>
          <rPr>
            <sz val="10"/>
            <rFont val="Arial"/>
          </rPr>
          <t>reference:E70,E71,E72,E73,E74,E75,E76,E77,E78,E79,E80,E81
mrs:
forward:True
2.0:(E70:E81,)
add:E70:E81:12.0
Rotate:True</t>
        </r>
      </text>
    </comment>
    <comment ref="C85" authorId="0" shapeId="0" xr:uid="{00000000-0006-0000-0D00-00002C000000}">
      <text>
        <r>
          <rPr>
            <sz val="10"/>
            <rFont val="Arial"/>
          </rPr>
          <t>reference:C60,C83
mrs:(C60,+,10.0000)  (C83,+,10.0000)  
Rotate:True</t>
        </r>
      </text>
    </comment>
    <comment ref="D85" authorId="0" shapeId="0" xr:uid="{00000000-0006-0000-0D00-00002D000000}">
      <text>
        <r>
          <rPr>
            <sz val="10"/>
            <rFont val="Arial"/>
          </rPr>
          <t>reference:D60,D83
mrs:(D60,+,10.0000)  (D83,+,10.0000)  
Rotate:True</t>
        </r>
      </text>
    </comment>
    <comment ref="E85" authorId="0" shapeId="0" xr:uid="{00000000-0006-0000-0D00-00002E000000}">
      <text>
        <r>
          <rPr>
            <sz val="10"/>
            <rFont val="Arial"/>
          </rPr>
          <t>reference:E60,E83
mrs:(E60,+,10.0000)  (E83,+,10.0000)  
Rotate:True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E3" authorId="0" shapeId="0" xr:uid="{00000000-0006-0000-0E00-000001000000}">
      <text>
        <r>
          <rPr>
            <sz val="10"/>
            <rFont val="Arial"/>
          </rPr>
          <t>reference:C3,D3
mrs:(C3,+,10.0000)  (D3,+,10.0000)  
Rotate:True</t>
        </r>
      </text>
    </comment>
    <comment ref="F3" authorId="0" shapeId="0" xr:uid="{00000000-0006-0000-0E00-000002000000}">
      <text>
        <r>
          <rPr>
            <sz val="10"/>
            <rFont val="Arial"/>
          </rPr>
          <t>reference:B3,E3
mrs:(B3,+,10.0000)  (E3,+,10.0000)  
Rotate:True</t>
        </r>
      </text>
    </comment>
    <comment ref="E4" authorId="0" shapeId="0" xr:uid="{00000000-0006-0000-0E00-000003000000}">
      <text>
        <r>
          <rPr>
            <sz val="10"/>
            <rFont val="Arial"/>
          </rPr>
          <t>reference:C4,D4
mrs:(C4,+,10.0000)  (D4,+,10.0000)  
Rotate:True</t>
        </r>
      </text>
    </comment>
    <comment ref="F4" authorId="0" shapeId="0" xr:uid="{00000000-0006-0000-0E00-000004000000}">
      <text>
        <r>
          <rPr>
            <sz val="10"/>
            <rFont val="Arial"/>
          </rPr>
          <t>reference:B4,E4
mrs:(B4,+,10.0000)  (E4,+,10.0000)  
Rotate:True</t>
        </r>
      </text>
    </comment>
    <comment ref="E5" authorId="0" shapeId="0" xr:uid="{00000000-0006-0000-0E00-000005000000}">
      <text>
        <r>
          <rPr>
            <sz val="10"/>
            <rFont val="Arial"/>
          </rPr>
          <t>reference:C5,D5
mrs:(C5,+,10.0000)  (D5,+,10.0000)  
Rotate:True</t>
        </r>
      </text>
    </comment>
    <comment ref="F5" authorId="0" shapeId="0" xr:uid="{00000000-0006-0000-0E00-000006000000}">
      <text>
        <r>
          <rPr>
            <sz val="10"/>
            <rFont val="Arial"/>
          </rPr>
          <t>reference:B5,E5
mrs:(B5,+,10.0000)  (E5,+,10.0000)  
Rotate:True</t>
        </r>
      </text>
    </comment>
    <comment ref="E6" authorId="0" shapeId="0" xr:uid="{00000000-0006-0000-0E00-000007000000}">
      <text>
        <r>
          <rPr>
            <sz val="10"/>
            <rFont val="Arial"/>
          </rPr>
          <t>reference:C6,D6
mrs:(C6,+,10.0000)  (D6,+,10.0000)  
Rotate:True</t>
        </r>
      </text>
    </comment>
    <comment ref="F6" authorId="0" shapeId="0" xr:uid="{00000000-0006-0000-0E00-000008000000}">
      <text>
        <r>
          <rPr>
            <sz val="10"/>
            <rFont val="Arial"/>
          </rPr>
          <t>reference:B6,E6
mrs:(B6,+,10.0000)  (E6,+,10.0000)  
Rotate:True</t>
        </r>
      </text>
    </comment>
    <comment ref="E7" authorId="0" shapeId="0" xr:uid="{00000000-0006-0000-0E00-000009000000}">
      <text>
        <r>
          <rPr>
            <sz val="10"/>
            <rFont val="Arial"/>
          </rPr>
          <t>reference:C7,D7
mrs:(C7,+,10.0000)  (D7,+,10.0000)  
Rotate:True</t>
        </r>
      </text>
    </comment>
    <comment ref="F7" authorId="0" shapeId="0" xr:uid="{00000000-0006-0000-0E00-00000A000000}">
      <text>
        <r>
          <rPr>
            <sz val="10"/>
            <rFont val="Arial"/>
          </rPr>
          <t>reference:B7,E7
mrs:(B7,+,10.0000)  (E7,+,10.0000)  
Rotate:True</t>
        </r>
      </text>
    </comment>
    <comment ref="E8" authorId="0" shapeId="0" xr:uid="{00000000-0006-0000-0E00-00000B000000}">
      <text>
        <r>
          <rPr>
            <sz val="10"/>
            <rFont val="Arial"/>
          </rPr>
          <t>reference:C8,D8
mrs:(C8,+,10.0000)  (D8,+,10.0000)  
Rotate:True</t>
        </r>
      </text>
    </comment>
    <comment ref="F8" authorId="0" shapeId="0" xr:uid="{00000000-0006-0000-0E00-00000C000000}">
      <text>
        <r>
          <rPr>
            <sz val="10"/>
            <rFont val="Arial"/>
          </rPr>
          <t>reference:B8,E8
mrs:(B8,+,10.0000)  (E8,+,10.0000)  
Rotate:True</t>
        </r>
      </text>
    </comment>
    <comment ref="E9" authorId="0" shapeId="0" xr:uid="{00000000-0006-0000-0E00-00000D000000}">
      <text>
        <r>
          <rPr>
            <sz val="10"/>
            <rFont val="Arial"/>
          </rPr>
          <t>reference:C9,D9
mrs:(C9,+,10.0000)  (D9,+,10.0000)  
Rotate:True</t>
        </r>
      </text>
    </comment>
    <comment ref="F9" authorId="0" shapeId="0" xr:uid="{00000000-0006-0000-0E00-00000E000000}">
      <text>
        <r>
          <rPr>
            <sz val="10"/>
            <rFont val="Arial"/>
          </rPr>
          <t>reference:B9,E9
mrs:(B9,+,10.0000)  (E9,+,10.0000)  
Rotate:True</t>
        </r>
      </text>
    </comment>
    <comment ref="E10" authorId="0" shapeId="0" xr:uid="{00000000-0006-0000-0E00-00000F000000}">
      <text>
        <r>
          <rPr>
            <sz val="10"/>
            <rFont val="Arial"/>
          </rPr>
          <t>reference:C10,D10
mrs:(C10,+,10.0000)  (D10,+,10.0000)  
Rotate:True</t>
        </r>
      </text>
    </comment>
    <comment ref="F10" authorId="0" shapeId="0" xr:uid="{00000000-0006-0000-0E00-000010000000}">
      <text>
        <r>
          <rPr>
            <sz val="10"/>
            <rFont val="Arial"/>
          </rPr>
          <t>reference:B10,E10
mrs:(B10,+,10.0000)  (E10,+,10.0000)  
Rotate:True</t>
        </r>
      </text>
    </comment>
    <comment ref="E11" authorId="0" shapeId="0" xr:uid="{00000000-0006-0000-0E00-000011000000}">
      <text>
        <r>
          <rPr>
            <sz val="10"/>
            <rFont val="Arial"/>
          </rPr>
          <t>reference:C11,D11
mrs:(C11,+,10.0000)  (D11,+,10.0000)  
Rotate:True</t>
        </r>
      </text>
    </comment>
    <comment ref="F11" authorId="0" shapeId="0" xr:uid="{00000000-0006-0000-0E00-000012000000}">
      <text>
        <r>
          <rPr>
            <sz val="10"/>
            <rFont val="Arial"/>
          </rPr>
          <t>reference:B11,E11
mrs:(B11,+,10.0000)  (E11,+,10.0000)  
Rotate:True</t>
        </r>
      </text>
    </comment>
    <comment ref="E12" authorId="0" shapeId="0" xr:uid="{00000000-0006-0000-0E00-000013000000}">
      <text>
        <r>
          <rPr>
            <sz val="10"/>
            <rFont val="Arial"/>
          </rPr>
          <t>reference:C12,D12
mrs:(C12,+,10.0000)  (D12,+,10.0000)  
Rotate:True</t>
        </r>
      </text>
    </comment>
    <comment ref="F12" authorId="0" shapeId="0" xr:uid="{00000000-0006-0000-0E00-000014000000}">
      <text>
        <r>
          <rPr>
            <sz val="10"/>
            <rFont val="Arial"/>
          </rPr>
          <t>reference:B12,E12
mrs:(B12,+,10.0000)  (E12,+,10.0000)  
Rotate:True</t>
        </r>
      </text>
    </comment>
    <comment ref="E13" authorId="0" shapeId="0" xr:uid="{00000000-0006-0000-0E00-000015000000}">
      <text>
        <r>
          <rPr>
            <sz val="10"/>
            <rFont val="Arial"/>
          </rPr>
          <t>reference:C13,D13
mrs:(C13,+,10.0000)  (D13,+,10.0000)  
Rotate:True</t>
        </r>
      </text>
    </comment>
    <comment ref="F13" authorId="0" shapeId="0" xr:uid="{00000000-0006-0000-0E00-000016000000}">
      <text>
        <r>
          <rPr>
            <sz val="10"/>
            <rFont val="Arial"/>
          </rPr>
          <t>reference:B13,E13
mrs:(B13,+,10.0000)  (E13,+,10.0000)  
Rotate:True</t>
        </r>
      </text>
    </comment>
    <comment ref="E14" authorId="0" shapeId="0" xr:uid="{00000000-0006-0000-0E00-000017000000}">
      <text>
        <r>
          <rPr>
            <sz val="10"/>
            <rFont val="Arial"/>
          </rPr>
          <t>reference:C14,D14
mrs:(C14,+,10.0000)  (D14,+,10.0000)  
Rotate:True</t>
        </r>
      </text>
    </comment>
    <comment ref="F14" authorId="0" shapeId="0" xr:uid="{00000000-0006-0000-0E00-000018000000}">
      <text>
        <r>
          <rPr>
            <sz val="10"/>
            <rFont val="Arial"/>
          </rPr>
          <t>reference:B14,E14
mrs:(B14,+,10.0000)  (E14,+,10.0000)  
Rotate:True</t>
        </r>
      </text>
    </comment>
    <comment ref="B15" authorId="0" shapeId="0" xr:uid="{00000000-0006-0000-0E00-000019000000}">
      <text>
        <r>
          <rPr>
            <sz val="10"/>
            <rFont val="Arial"/>
          </rPr>
          <t>reference:B3,B4,B5,B6,B7,B8,B9,B10,B11,B12,B13,B14
mrs:(B3,+,10.0000)  (B4,+,10.0000)  (B5,+,10.0000)  (B6,+,10.0000)  (B7,+,10.0000)  (B8,+,10.0000)  (B9,+,10.0000)  (B10,+,10.0000)  (B11,+,10.0000)  (B12,+,10.0000)  (B13,+,10.0000)  (B14,+,10.0000)  
Rotate:True</t>
        </r>
      </text>
    </comment>
    <comment ref="C15" authorId="0" shapeId="0" xr:uid="{00000000-0006-0000-0E00-00001A000000}">
      <text>
        <r>
          <rPr>
            <sz val="10"/>
            <rFont val="Arial"/>
          </rPr>
          <t>reference:C3,C4,C5,C6,C7,C8,C9,C10,C11,C12,C13,C14
mrs:(C3,+,10.0000)  (C4,+,10.0000)  (C5,+,10.0000)  (C6,+,10.0000)  (C7,+,10.0000)  (C8,+,10.0000)  (C9,+,10.0000)  (C10,+,10.0000)  (C11,+,10.0000)  (C12,+,10.0000)  (C13,+,10.0000)  (C14,+,10.0000)  
Rotate:True</t>
        </r>
      </text>
    </comment>
    <comment ref="D15" authorId="0" shapeId="0" xr:uid="{00000000-0006-0000-0E00-00001B000000}">
      <text>
        <r>
          <rPr>
            <sz val="10"/>
            <rFont val="Arial"/>
          </rPr>
          <t>reference:D3,D4,D5,D6,D7,D8,D9,D10,D11,D12,D13,D14
mrs:(D3,+,10.0000)  (D4,+,10.0000)  (D5,+,10.0000)  (D6,+,10.0000)  (D7,+,10.0000)  (D8,+,10.0000)  (D9,+,10.0000)  (D10,+,10.0000)  (D11,+,10.0000)  (D12,+,10.0000)  (D13,+,10.0000)  (D14,+,10.0000)  
Rotate:True</t>
        </r>
      </text>
    </comment>
    <comment ref="E15" authorId="0" shapeId="0" xr:uid="{00000000-0006-0000-0E00-00001C000000}">
      <text>
        <r>
          <rPr>
            <sz val="10"/>
            <rFont val="Arial"/>
          </rPr>
          <t>reference:E3,E4,E5,E6,E7,E8,E9,E10,E11,E12,E13,E14
mrs:(E3,+,10.0000)  (E4,+,10.0000)  (E5,+,10.0000)  (E6,+,10.0000)  (E7,+,10.0000)  (E8,+,10.0000)  (E9,+,10.0000)  (E10,+,10.0000)  (E11,+,10.0000)  (E12,+,10.0000)  (E13,+,10.0000)  (E14,+,10.0000)  
Rotate:True</t>
        </r>
      </text>
    </comment>
    <comment ref="F15" authorId="0" shapeId="0" xr:uid="{00000000-0006-0000-0E00-00001D000000}">
      <text>
        <r>
          <rPr>
            <sz val="10"/>
            <rFont val="Arial"/>
          </rPr>
          <t>reference:F3,F4,F5,F6,F7,F8,F9,F10,F11,F12,F13,F14
mrs:(F3,+,10.0000)  (F4,+,10.0000)  (F5,+,10.0000)  (F6,+,10.0000)  (F7,+,10.0000)  (F8,+,10.0000)  (F9,+,10.0000)  (F10,+,10.0000)  (F11,+,10.0000)  (F12,+,10.0000)  (F13,+,10.0000)  (F14,+,10.0000)  
Rotate:True</t>
        </r>
      </text>
    </comment>
    <comment ref="E19" authorId="0" shapeId="0" xr:uid="{00000000-0006-0000-0E00-00001E000000}">
      <text>
        <r>
          <rPr>
            <sz val="10"/>
            <rFont val="Arial"/>
          </rPr>
          <t>reference:C19,D19
mrs:(C19,+,10.0000)  (D19,+,10.0000)  
Rotate:True</t>
        </r>
      </text>
    </comment>
    <comment ref="F19" authorId="0" shapeId="0" xr:uid="{00000000-0006-0000-0E00-00001F000000}">
      <text>
        <r>
          <rPr>
            <sz val="10"/>
            <rFont val="Arial"/>
          </rPr>
          <t>reference:B19,E19
mrs:(B19,+,10.0000)  (E19,+,10.0000)  
Rotate:True</t>
        </r>
      </text>
    </comment>
    <comment ref="E20" authorId="0" shapeId="0" xr:uid="{00000000-0006-0000-0E00-000020000000}">
      <text>
        <r>
          <rPr>
            <sz val="10"/>
            <rFont val="Arial"/>
          </rPr>
          <t>reference:C20,D20
mrs:(C20,+,10.0000)  (D20,+,10.0000)  
Rotate:True</t>
        </r>
      </text>
    </comment>
    <comment ref="F20" authorId="0" shapeId="0" xr:uid="{00000000-0006-0000-0E00-000021000000}">
      <text>
        <r>
          <rPr>
            <sz val="10"/>
            <rFont val="Arial"/>
          </rPr>
          <t>reference:B20,E20
mrs:(B20,+,10.0000)  (E20,+,10.0000)  
Rotate:True</t>
        </r>
      </text>
    </comment>
    <comment ref="E21" authorId="0" shapeId="0" xr:uid="{00000000-0006-0000-0E00-000022000000}">
      <text>
        <r>
          <rPr>
            <sz val="10"/>
            <rFont val="Arial"/>
          </rPr>
          <t>reference:C21,D21
mrs:(C21,+,10.0000)  (D21,+,10.0000)  
Rotate:True</t>
        </r>
      </text>
    </comment>
    <comment ref="F21" authorId="0" shapeId="0" xr:uid="{00000000-0006-0000-0E00-000023000000}">
      <text>
        <r>
          <rPr>
            <sz val="10"/>
            <rFont val="Arial"/>
          </rPr>
          <t>reference:B21,E21
mrs:(B21,+,10.0000)  (E21,+,10.0000)  
Rotate:True</t>
        </r>
      </text>
    </comment>
    <comment ref="E22" authorId="0" shapeId="0" xr:uid="{00000000-0006-0000-0E00-000024000000}">
      <text>
        <r>
          <rPr>
            <sz val="10"/>
            <rFont val="Arial"/>
          </rPr>
          <t>reference:C22,D22
mrs:(C22,+,10.0000)  (D22,+,10.0000)  
Rotate:True</t>
        </r>
      </text>
    </comment>
    <comment ref="F22" authorId="0" shapeId="0" xr:uid="{00000000-0006-0000-0E00-000025000000}">
      <text>
        <r>
          <rPr>
            <sz val="10"/>
            <rFont val="Arial"/>
          </rPr>
          <t>reference:B22,E22
mrs:(B22,+,10.0000)  (E22,+,10.0000)  
Rotate:True</t>
        </r>
      </text>
    </comment>
    <comment ref="E23" authorId="0" shapeId="0" xr:uid="{00000000-0006-0000-0E00-000026000000}">
      <text>
        <r>
          <rPr>
            <sz val="10"/>
            <rFont val="Arial"/>
          </rPr>
          <t>reference:C23,D23
mrs:(C23,+,10.0000)  (D23,+,10.0000)  
Rotate:True</t>
        </r>
      </text>
    </comment>
    <comment ref="F23" authorId="0" shapeId="0" xr:uid="{00000000-0006-0000-0E00-000027000000}">
      <text>
        <r>
          <rPr>
            <sz val="10"/>
            <rFont val="Arial"/>
          </rPr>
          <t>reference:B23,E23
mrs:(B23,+,10.0000)  (E23,+,10.0000)  
Rotate:True</t>
        </r>
      </text>
    </comment>
    <comment ref="E24" authorId="0" shapeId="0" xr:uid="{00000000-0006-0000-0E00-000028000000}">
      <text>
        <r>
          <rPr>
            <sz val="10"/>
            <rFont val="Arial"/>
          </rPr>
          <t>reference:C24,D24
mrs:(C24,+,10.0000)  (D24,+,10.0000)  
Rotate:True</t>
        </r>
      </text>
    </comment>
    <comment ref="F24" authorId="0" shapeId="0" xr:uid="{00000000-0006-0000-0E00-000029000000}">
      <text>
        <r>
          <rPr>
            <sz val="10"/>
            <rFont val="Arial"/>
          </rPr>
          <t>reference:B24,E24
mrs:(B24,+,10.0000)  (E24,+,10.0000)  
Rotate:True</t>
        </r>
      </text>
    </comment>
    <comment ref="E25" authorId="0" shapeId="0" xr:uid="{00000000-0006-0000-0E00-00002A000000}">
      <text>
        <r>
          <rPr>
            <sz val="10"/>
            <rFont val="Arial"/>
          </rPr>
          <t>reference:C25,D25
mrs:(C25,+,10.0000)  (D25,+,10.0000)  
Rotate:True</t>
        </r>
      </text>
    </comment>
    <comment ref="F25" authorId="0" shapeId="0" xr:uid="{00000000-0006-0000-0E00-00002B000000}">
      <text>
        <r>
          <rPr>
            <sz val="10"/>
            <rFont val="Arial"/>
          </rPr>
          <t>reference:B25,E25
mrs:(B25,+,10.0000)  (E25,+,10.0000)  
Rotate:True</t>
        </r>
      </text>
    </comment>
    <comment ref="E26" authorId="0" shapeId="0" xr:uid="{00000000-0006-0000-0E00-00002C000000}">
      <text>
        <r>
          <rPr>
            <sz val="10"/>
            <rFont val="Arial"/>
          </rPr>
          <t>reference:C26,D26
mrs:(C26,+,10.0000)  (D26,+,10.0000)  
Rotate:True</t>
        </r>
      </text>
    </comment>
    <comment ref="F26" authorId="0" shapeId="0" xr:uid="{00000000-0006-0000-0E00-00002D000000}">
      <text>
        <r>
          <rPr>
            <sz val="10"/>
            <rFont val="Arial"/>
          </rPr>
          <t>reference:B26,E26
mrs:(B26,+,10.0000)  (E26,+,10.0000)  
Rotate:True</t>
        </r>
      </text>
    </comment>
    <comment ref="E27" authorId="0" shapeId="0" xr:uid="{00000000-0006-0000-0E00-00002E000000}">
      <text>
        <r>
          <rPr>
            <sz val="10"/>
            <rFont val="Arial"/>
          </rPr>
          <t>reference:C27,D27
mrs:(C27,+,10.0000)  (D27,+,10.0000)  
Rotate:True</t>
        </r>
      </text>
    </comment>
    <comment ref="F27" authorId="0" shapeId="0" xr:uid="{00000000-0006-0000-0E00-00002F000000}">
      <text>
        <r>
          <rPr>
            <sz val="10"/>
            <rFont val="Arial"/>
          </rPr>
          <t>reference:B27,E27
mrs:(B27,+,10.0000)  (E27,+,10.0000)  
Rotate:True</t>
        </r>
      </text>
    </comment>
    <comment ref="E28" authorId="0" shapeId="0" xr:uid="{00000000-0006-0000-0E00-000030000000}">
      <text>
        <r>
          <rPr>
            <sz val="10"/>
            <rFont val="Arial"/>
          </rPr>
          <t>reference:C28,D28
mrs:(C28,+,10.0000)  (D28,+,10.0000)  
Rotate:True</t>
        </r>
      </text>
    </comment>
    <comment ref="F28" authorId="0" shapeId="0" xr:uid="{00000000-0006-0000-0E00-000031000000}">
      <text>
        <r>
          <rPr>
            <sz val="10"/>
            <rFont val="Arial"/>
          </rPr>
          <t>reference:B28,E28
mrs:(B28,+,10.0000)  (E28,+,10.0000)  
Rotate:True</t>
        </r>
      </text>
    </comment>
    <comment ref="E29" authorId="0" shapeId="0" xr:uid="{00000000-0006-0000-0E00-000032000000}">
      <text>
        <r>
          <rPr>
            <sz val="10"/>
            <rFont val="Arial"/>
          </rPr>
          <t>reference:C29,D29
mrs:(C29,+,10.0000)  (D29,+,10.0000)  
Rotate:True</t>
        </r>
      </text>
    </comment>
    <comment ref="F29" authorId="0" shapeId="0" xr:uid="{00000000-0006-0000-0E00-000033000000}">
      <text>
        <r>
          <rPr>
            <sz val="10"/>
            <rFont val="Arial"/>
          </rPr>
          <t>reference:B29,E29
mrs:(B29,+,10.0000)  (E29,+,10.0000)  
Rotate:True</t>
        </r>
      </text>
    </comment>
    <comment ref="E30" authorId="0" shapeId="0" xr:uid="{00000000-0006-0000-0E00-000034000000}">
      <text>
        <r>
          <rPr>
            <sz val="10"/>
            <rFont val="Arial"/>
          </rPr>
          <t>reference:C30,D30
mrs:(C30,+,10.0000)  (D30,+,10.0000)  
Rotate:True</t>
        </r>
      </text>
    </comment>
    <comment ref="F30" authorId="0" shapeId="0" xr:uid="{00000000-0006-0000-0E00-000035000000}">
      <text>
        <r>
          <rPr>
            <sz val="10"/>
            <rFont val="Arial"/>
          </rPr>
          <t>reference:B30,E30
mrs:(B30,+,10.0000)  (E30,+,10.0000)  
Rotate:True</t>
        </r>
      </text>
    </comment>
    <comment ref="B31" authorId="0" shapeId="0" xr:uid="{00000000-0006-0000-0E00-000036000000}">
      <text>
        <r>
          <rPr>
            <sz val="10"/>
            <rFont val="Arial"/>
          </rPr>
          <t>reference:B19,B20,B21,B22,B23,B24,B25,B26,B27,B28,B29,B30
mrs:(B19,+,10.0000)  (B20,+,10.0000)  (B21,+,10.0000)  (B22,+,10.0000)  (B23,+,10.0000)  (B24,+,10.0000)  (B25,+,10.0000)  (B26,+,10.0000)  (B27,+,10.0000)  (B28,+,10.0000)  (B29,+,10.0000)  (B30,+,10.0000)  
Rotate:True</t>
        </r>
      </text>
    </comment>
    <comment ref="C31" authorId="0" shapeId="0" xr:uid="{00000000-0006-0000-0E00-000037000000}">
      <text>
        <r>
          <rPr>
            <sz val="10"/>
            <rFont val="Arial"/>
          </rPr>
          <t>reference:C19,C20,C21,C22,C23,C24,C25,C26,C27,C28,C29,C30
mrs:(C19,+,10.0000)  (C20,+,10.0000)  (C21,+,10.0000)  (C22,+,10.0000)  (C23,+,10.0000)  (C24,+,10.0000)  (C25,+,10.0000)  (C26,+,10.0000)  (C27,+,10.0000)  (C28,+,10.0000)  (C29,+,10.0000)  (C30,+,10.0000)  
Rotate:True</t>
        </r>
      </text>
    </comment>
    <comment ref="D31" authorId="0" shapeId="0" xr:uid="{00000000-0006-0000-0E00-000038000000}">
      <text>
        <r>
          <rPr>
            <sz val="10"/>
            <rFont val="Arial"/>
          </rPr>
          <t>reference:D19,D20,D21,D22,D23,D24,D25,D26,D27,D28,D29,D30
mrs:(D19,+,10.0000)  (D20,+,10.0000)  (D21,+,10.0000)  (D22,+,10.0000)  (D23,+,10.0000)  (D24,+,10.0000)  (D25,+,10.0000)  (D26,+,10.0000)  (D27,+,10.0000)  (D28,+,10.0000)  (D29,+,10.0000)  (D30,+,10.0000)  
Rotate:True</t>
        </r>
      </text>
    </comment>
    <comment ref="E31" authorId="0" shapeId="0" xr:uid="{00000000-0006-0000-0E00-000039000000}">
      <text>
        <r>
          <rPr>
            <sz val="10"/>
            <rFont val="Arial"/>
          </rPr>
          <t>reference:E19,E20,E21,E22,E23,E24,E25,E26,E27,E28,E29,E30
mrs:(E19,+,10.0000)  (E20,+,10.0000)  (E21,+,10.0000)  (E22,+,10.0000)  (E23,+,10.0000)  (E24,+,10.0000)  (E25,+,10.0000)  (E26,+,10.0000)  (E27,+,10.0000)  (E28,+,10.0000)  (E29,+,10.0000)  (E30,+,10.0000)  
Rotate:True</t>
        </r>
      </text>
    </comment>
    <comment ref="F31" authorId="0" shapeId="0" xr:uid="{00000000-0006-0000-0E00-00003A000000}">
      <text>
        <r>
          <rPr>
            <sz val="10"/>
            <rFont val="Arial"/>
          </rPr>
          <t>reference:F19,F20,F21,F22,F23,F24,F25,F26,F27,F28,F29,F30
mrs:(F19,+,10.0000)  (F20,+,10.0000)  (F21,+,10.0000)  (F22,+,10.0000)  (F23,+,10.0000)  (F24,+,10.0000)  (F25,+,10.0000)  (F26,+,10.0000)  (F27,+,10.0000)  (F28,+,10.0000)  (F29,+,10.0000)  (F30,+,10.0000)  
Rotate:True</t>
        </r>
      </text>
    </comment>
    <comment ref="E35" authorId="0" shapeId="0" xr:uid="{00000000-0006-0000-0E00-00003B000000}">
      <text>
        <r>
          <rPr>
            <sz val="10"/>
            <rFont val="Arial"/>
          </rPr>
          <t>reference:C35,D35
mrs:(C35,+,10.0000)  (D35,+,10.0000)  
Rotate:True</t>
        </r>
      </text>
    </comment>
    <comment ref="F35" authorId="0" shapeId="0" xr:uid="{00000000-0006-0000-0E00-00003C000000}">
      <text>
        <r>
          <rPr>
            <sz val="10"/>
            <rFont val="Arial"/>
          </rPr>
          <t>reference:B35,E35
mrs:(B35,+,10.0000)  (E35,+,10.0000)  
Rotate:True</t>
        </r>
      </text>
    </comment>
    <comment ref="E36" authorId="0" shapeId="0" xr:uid="{00000000-0006-0000-0E00-00003D000000}">
      <text>
        <r>
          <rPr>
            <sz val="10"/>
            <rFont val="Arial"/>
          </rPr>
          <t>reference:C36,D36
mrs:(C36,+,10.0000)  (D36,+,10.0000)  
Rotate:True</t>
        </r>
      </text>
    </comment>
    <comment ref="F36" authorId="0" shapeId="0" xr:uid="{00000000-0006-0000-0E00-00003E000000}">
      <text>
        <r>
          <rPr>
            <sz val="10"/>
            <rFont val="Arial"/>
          </rPr>
          <t>reference:B36,E36
mrs:(B36,+,10.0000)  (E36,+,10.0000)  
Rotate:True</t>
        </r>
      </text>
    </comment>
    <comment ref="E37" authorId="0" shapeId="0" xr:uid="{00000000-0006-0000-0E00-00003F000000}">
      <text>
        <r>
          <rPr>
            <sz val="10"/>
            <rFont val="Arial"/>
          </rPr>
          <t>reference:C37,D37
mrs:(C37,+,10.0000)  (D37,+,10.0000)  
Rotate:True</t>
        </r>
      </text>
    </comment>
    <comment ref="F37" authorId="0" shapeId="0" xr:uid="{00000000-0006-0000-0E00-000040000000}">
      <text>
        <r>
          <rPr>
            <sz val="10"/>
            <rFont val="Arial"/>
          </rPr>
          <t>reference:B37,E37
mrs:(B37,+,10.0000)  (E37,+,10.0000)  
Rotate:True</t>
        </r>
      </text>
    </comment>
    <comment ref="E38" authorId="0" shapeId="0" xr:uid="{00000000-0006-0000-0E00-000041000000}">
      <text>
        <r>
          <rPr>
            <sz val="10"/>
            <rFont val="Arial"/>
          </rPr>
          <t>reference:C38,D38
mrs:(C38,+,10.0000)  (D38,+,10.0000)  
Rotate:True</t>
        </r>
      </text>
    </comment>
    <comment ref="F38" authorId="0" shapeId="0" xr:uid="{00000000-0006-0000-0E00-000042000000}">
      <text>
        <r>
          <rPr>
            <sz val="10"/>
            <rFont val="Arial"/>
          </rPr>
          <t>reference:B38,E38
mrs:(B38,+,10.0000)  (E38,+,10.0000)  
Rotate:True</t>
        </r>
      </text>
    </comment>
    <comment ref="E39" authorId="0" shapeId="0" xr:uid="{00000000-0006-0000-0E00-000043000000}">
      <text>
        <r>
          <rPr>
            <sz val="10"/>
            <rFont val="Arial"/>
          </rPr>
          <t>reference:C39,D39
mrs:(C39,+,10.0000)  (D39,+,10.0000)  
Rotate:True</t>
        </r>
      </text>
    </comment>
    <comment ref="F39" authorId="0" shapeId="0" xr:uid="{00000000-0006-0000-0E00-000044000000}">
      <text>
        <r>
          <rPr>
            <sz val="10"/>
            <rFont val="Arial"/>
          </rPr>
          <t>reference:B39,E39
mrs:(B39,+,10.0000)  (E39,+,10.0000)  
Rotate:True</t>
        </r>
      </text>
    </comment>
    <comment ref="E40" authorId="0" shapeId="0" xr:uid="{00000000-0006-0000-0E00-000045000000}">
      <text>
        <r>
          <rPr>
            <sz val="10"/>
            <rFont val="Arial"/>
          </rPr>
          <t>reference:C40,D40
mrs:(C40,+,10.0000)  (D40,+,10.0000)  
Rotate:True</t>
        </r>
      </text>
    </comment>
    <comment ref="F40" authorId="0" shapeId="0" xr:uid="{00000000-0006-0000-0E00-000046000000}">
      <text>
        <r>
          <rPr>
            <sz val="10"/>
            <rFont val="Arial"/>
          </rPr>
          <t>reference:B40,E40
mrs:(B40,+,10.0000)  (E40,+,10.0000)  
Rotate:True</t>
        </r>
      </text>
    </comment>
    <comment ref="E41" authorId="0" shapeId="0" xr:uid="{00000000-0006-0000-0E00-000047000000}">
      <text>
        <r>
          <rPr>
            <sz val="10"/>
            <rFont val="Arial"/>
          </rPr>
          <t>reference:C41,D41
mrs:(C41,+,10.0000)  (D41,+,10.0000)  
Rotate:True</t>
        </r>
      </text>
    </comment>
    <comment ref="F41" authorId="0" shapeId="0" xr:uid="{00000000-0006-0000-0E00-000048000000}">
      <text>
        <r>
          <rPr>
            <sz val="10"/>
            <rFont val="Arial"/>
          </rPr>
          <t>reference:B41,E41
mrs:(B41,+,10.0000)  (E41,+,10.0000)  
Rotate:True</t>
        </r>
      </text>
    </comment>
    <comment ref="E42" authorId="0" shapeId="0" xr:uid="{00000000-0006-0000-0E00-000049000000}">
      <text>
        <r>
          <rPr>
            <sz val="10"/>
            <rFont val="Arial"/>
          </rPr>
          <t>reference:C42,D42
mrs:(C42,+,10.0000)  (D42,+,10.0000)  
Rotate:True</t>
        </r>
      </text>
    </comment>
    <comment ref="F42" authorId="0" shapeId="0" xr:uid="{00000000-0006-0000-0E00-00004A000000}">
      <text>
        <r>
          <rPr>
            <sz val="10"/>
            <rFont val="Arial"/>
          </rPr>
          <t>reference:B42,E42
mrs:(B42,+,10.0000)  (E42,+,10.0000)  
Rotate:True</t>
        </r>
      </text>
    </comment>
    <comment ref="E43" authorId="0" shapeId="0" xr:uid="{00000000-0006-0000-0E00-00004B000000}">
      <text>
        <r>
          <rPr>
            <sz val="10"/>
            <rFont val="Arial"/>
          </rPr>
          <t>reference:C43,D43
mrs:(C43,+,10.0000)  (D43,+,10.0000)  
Rotate:True</t>
        </r>
      </text>
    </comment>
    <comment ref="F43" authorId="0" shapeId="0" xr:uid="{00000000-0006-0000-0E00-00004C000000}">
      <text>
        <r>
          <rPr>
            <sz val="10"/>
            <rFont val="Arial"/>
          </rPr>
          <t>reference:B43,E43
mrs:(B43,+,10.0000)  (E43,+,10.0000)  
Rotate:True</t>
        </r>
      </text>
    </comment>
    <comment ref="E44" authorId="0" shapeId="0" xr:uid="{00000000-0006-0000-0E00-00004D000000}">
      <text>
        <r>
          <rPr>
            <sz val="10"/>
            <rFont val="Arial"/>
          </rPr>
          <t>reference:C44,D44
mrs:(C44,+,10.0000)  (D44,+,10.0000)  
Rotate:True</t>
        </r>
      </text>
    </comment>
    <comment ref="F44" authorId="0" shapeId="0" xr:uid="{00000000-0006-0000-0E00-00004E000000}">
      <text>
        <r>
          <rPr>
            <sz val="10"/>
            <rFont val="Arial"/>
          </rPr>
          <t>reference:B44,E44
mrs:(B44,+,10.0000)  (E44,+,10.0000)  
Rotate:True</t>
        </r>
      </text>
    </comment>
    <comment ref="E45" authorId="0" shapeId="0" xr:uid="{00000000-0006-0000-0E00-00004F000000}">
      <text>
        <r>
          <rPr>
            <sz val="10"/>
            <rFont val="Arial"/>
          </rPr>
          <t>reference:C45,D45
mrs:(C45,+,10.0000)  (D45,+,10.0000)  
Rotate:True</t>
        </r>
      </text>
    </comment>
    <comment ref="F45" authorId="0" shapeId="0" xr:uid="{00000000-0006-0000-0E00-000050000000}">
      <text>
        <r>
          <rPr>
            <sz val="10"/>
            <rFont val="Arial"/>
          </rPr>
          <t>reference:B45,E45
mrs:(B45,+,10.0000)  (E45,+,10.0000)  
Rotate:True</t>
        </r>
      </text>
    </comment>
    <comment ref="E46" authorId="0" shapeId="0" xr:uid="{00000000-0006-0000-0E00-000051000000}">
      <text>
        <r>
          <rPr>
            <sz val="10"/>
            <rFont val="Arial"/>
          </rPr>
          <t>reference:C46,D46
mrs:(C46,+,10.0000)  (D46,+,10.0000)  
Rotate:True</t>
        </r>
      </text>
    </comment>
    <comment ref="F46" authorId="0" shapeId="0" xr:uid="{00000000-0006-0000-0E00-000052000000}">
      <text>
        <r>
          <rPr>
            <sz val="10"/>
            <rFont val="Arial"/>
          </rPr>
          <t>reference:B46,E46
mrs:(B46,+,10.0000)  (E46,+,10.0000)  
Rotate:True</t>
        </r>
      </text>
    </comment>
    <comment ref="B47" authorId="0" shapeId="0" xr:uid="{00000000-0006-0000-0E00-000053000000}">
      <text>
        <r>
          <rPr>
            <sz val="10"/>
            <rFont val="Arial"/>
          </rPr>
          <t>reference:B35,B36,B37,B38,B39,B40,B41,B42,B43,B44,B45,B46
mrs:(B35,+,10.0000)  (B36,+,10.0000)  (B37,+,10.0000)  (B38,+,10.0000)  (B39,+,10.0000)  (B40,+,10.0000)  (B41,+,10.0000)  (B42,+,10.0000)  (B43,+,10.0000)  (B44,+,10.0000)  (B45,+,10.0000)  (B46,+,10.0000)  
Rotate:True</t>
        </r>
      </text>
    </comment>
    <comment ref="C47" authorId="0" shapeId="0" xr:uid="{00000000-0006-0000-0E00-000054000000}">
      <text>
        <r>
          <rPr>
            <sz val="10"/>
            <rFont val="Arial"/>
          </rPr>
          <t>reference:C35,C36,C37,C38,C39,C40,C41,C42,C43,C44,C45,C46
mrs:(C35,+,10.0000)  (C36,+,10.0000)  (C37,+,10.0000)  (C38,+,10.0000)  (C39,+,10.0000)  (C40,+,10.0000)  (C41,+,10.0000)  (C42,+,10.0000)  (C43,+,10.0000)  (C44,+,10.0000)  (C45,+,10.0000)  (C46,+,10.0000)  
Rotate:True</t>
        </r>
      </text>
    </comment>
    <comment ref="D47" authorId="0" shapeId="0" xr:uid="{00000000-0006-0000-0E00-000055000000}">
      <text>
        <r>
          <rPr>
            <sz val="10"/>
            <rFont val="Arial"/>
          </rPr>
          <t>reference:D35,D36,D37,D38,D39,D40,D41,D42,D43,D44,D45,D46
mrs:(D35,+,10.0000)  (D36,+,10.0000)  (D37,+,10.0000)  (D38,+,10.0000)  (D39,+,10.0000)  (D40,+,10.0000)  (D41,+,10.0000)  (D42,+,10.0000)  (D43,+,10.0000)  (D44,+,10.0000)  (D45,+,10.0000)  (D46,+,10.0000)  
Rotate:True</t>
        </r>
      </text>
    </comment>
    <comment ref="E47" authorId="0" shapeId="0" xr:uid="{00000000-0006-0000-0E00-000056000000}">
      <text>
        <r>
          <rPr>
            <sz val="10"/>
            <rFont val="Arial"/>
          </rPr>
          <t>reference:E35,E36,E37,E38,E39,E40,E41,E42,E43,E44,E45,E46
mrs:(E35,+,10.0000)  (E36,+,10.0000)  (E37,+,10.0000)  (E38,+,10.0000)  (E39,+,10.0000)  (E40,+,10.0000)  (E41,+,10.0000)  (E42,+,10.0000)  (E43,+,10.0000)  (E44,+,10.0000)  (E45,+,10.0000)  (E46,+,10.0000)  
Rotate:True</t>
        </r>
      </text>
    </comment>
    <comment ref="F47" authorId="0" shapeId="0" xr:uid="{00000000-0006-0000-0E00-000057000000}">
      <text>
        <r>
          <rPr>
            <sz val="10"/>
            <rFont val="Arial"/>
          </rPr>
          <t>reference:F35,F36,F37,F38,F39,F40,F41,F42,F43,F44,F45,F46
mrs:(F35,+,10.0000)  (F36,+,10.0000)  (F37,+,10.0000)  (F38,+,10.0000)  (F39,+,10.0000)  (F40,+,10.0000)  (F41,+,10.0000)  (F42,+,10.0000)  (F43,+,10.0000)  (F44,+,10.0000)  (F45,+,10.0000)  (F46,+,10.0000)  
Rotate:True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C9" authorId="0" shapeId="0" xr:uid="{00000000-0006-0000-0F00-000001000000}">
      <text>
        <r>
          <rPr>
            <sz val="10"/>
            <rFont val="Arial"/>
          </rPr>
          <t>reference:C4,C5,C6,C7,C8
mrs:(C4,+,10.0000)  (C5,+,10.0000)  (C6,+,10.0000)  (C7,+,10.0000)  (C8,+,10.0000)  
Rotate:True</t>
        </r>
      </text>
    </comment>
    <comment ref="D9" authorId="0" shapeId="0" xr:uid="{00000000-0006-0000-0F00-000002000000}">
      <text>
        <r>
          <rPr>
            <sz val="10"/>
            <rFont val="Arial"/>
          </rPr>
          <t>reference:D4,D5,D6,D7,D8
mrs:(D4,+,10.0000)  (D5,+,10.0000)  (D6,+,10.0000)  (D7,+,10.0000)  (D8,+,10.0000)  
Rotate:True</t>
        </r>
      </text>
    </comment>
    <comment ref="E9" authorId="0" shapeId="0" xr:uid="{00000000-0006-0000-0F00-000003000000}">
      <text>
        <r>
          <rPr>
            <sz val="10"/>
            <rFont val="Arial"/>
          </rPr>
          <t>reference:E4,E5,E6,E7,E8
mrs:(E4,+,10.0000)  (E5,+,10.0000)  (E6,+,10.0000)  (E7,+,10.0000)  (E8,+,10.0000)  
Rotate:True</t>
        </r>
      </text>
    </comment>
    <comment ref="C16" authorId="0" shapeId="0" xr:uid="{00000000-0006-0000-0F00-000004000000}">
      <text>
        <r>
          <rPr>
            <sz val="10"/>
            <rFont val="Arial"/>
          </rPr>
          <t>reference:C11,C12,C13,C14,C15
mrs:(C11,+,10.0000)  (C12,+,10.0000)  (C13,+,10.0000)  (C14,+,10.0000)  (C15,+,10.0000)  
Rotate:True</t>
        </r>
      </text>
    </comment>
    <comment ref="D16" authorId="0" shapeId="0" xr:uid="{00000000-0006-0000-0F00-000005000000}">
      <text>
        <r>
          <rPr>
            <sz val="10"/>
            <rFont val="Arial"/>
          </rPr>
          <t>reference:D11,D12,D13,D14,D15
mrs:(D11,+,10.0000)  (D12,+,10.0000)  (D13,+,10.0000)  (D14,+,10.0000)  (D15,+,10.0000)  
Rotate:True</t>
        </r>
      </text>
    </comment>
    <comment ref="E16" authorId="0" shapeId="0" xr:uid="{00000000-0006-0000-0F00-000006000000}">
      <text>
        <r>
          <rPr>
            <sz val="10"/>
            <rFont val="Arial"/>
          </rPr>
          <t>reference:E11,E12,E13,E14,E15
mrs:(E11,+,10.0000)  (E12,+,10.0000)  (E13,+,10.0000)  (E14,+,10.0000)  (E15,+,10.0000)  
Rotate:True</t>
        </r>
      </text>
    </comment>
    <comment ref="C18" authorId="0" shapeId="0" xr:uid="{00000000-0006-0000-0F00-000007000000}">
      <text>
        <r>
          <rPr>
            <sz val="10"/>
            <rFont val="Arial"/>
          </rPr>
          <t>reference:C9,C16
mrs:(C9,+,10.0000)  (C16,+,10.0000)  
Rotate:True</t>
        </r>
      </text>
    </comment>
    <comment ref="D18" authorId="0" shapeId="0" xr:uid="{00000000-0006-0000-0F00-000008000000}">
      <text>
        <r>
          <rPr>
            <sz val="10"/>
            <rFont val="Arial"/>
          </rPr>
          <t>reference:D9,D16
mrs:(D9,+,10.0000)  (D16,+,10.0000)  
Rotate:True</t>
        </r>
      </text>
    </comment>
    <comment ref="E18" authorId="0" shapeId="0" xr:uid="{00000000-0006-0000-0F00-000009000000}">
      <text>
        <r>
          <rPr>
            <sz val="10"/>
            <rFont val="Arial"/>
          </rPr>
          <t>reference:E9,E16
mrs:(E9,+,10.0000)  (E16,+,10.0000)  
Rotate:True</t>
        </r>
      </text>
    </comment>
    <comment ref="C27" authorId="0" shapeId="0" xr:uid="{00000000-0006-0000-0F00-00000A000000}">
      <text>
        <r>
          <rPr>
            <sz val="10"/>
            <rFont val="Arial"/>
          </rPr>
          <t>reference:C22,C23,C24,C25,C26
mrs:(C22,+,10.0000)  (C23,+,10.0000)  (C24,+,10.0000)  (C25,+,10.0000)  (C26,+,10.0000)  
Rotate:True</t>
        </r>
      </text>
    </comment>
    <comment ref="D27" authorId="0" shapeId="0" xr:uid="{00000000-0006-0000-0F00-00000B000000}">
      <text>
        <r>
          <rPr>
            <sz val="10"/>
            <rFont val="Arial"/>
          </rPr>
          <t>reference:D22,D23,D24,D25,D26
mrs:(D22,+,10.0000)  (D23,+,10.0000)  (D24,+,10.0000)  (D25,+,10.0000)  (D26,+,10.0000)  
Rotate:True</t>
        </r>
      </text>
    </comment>
    <comment ref="E27" authorId="0" shapeId="0" xr:uid="{00000000-0006-0000-0F00-00000C000000}">
      <text>
        <r>
          <rPr>
            <sz val="10"/>
            <rFont val="Arial"/>
          </rPr>
          <t>reference:E22,E23,E24,E25,E26
mrs:(E22,+,10.0000)  (E23,+,10.0000)  (E24,+,10.0000)  (E25,+,10.0000)  (E26,+,10.0000)  
Rotate:True</t>
        </r>
      </text>
    </comment>
    <comment ref="C34" authorId="0" shapeId="0" xr:uid="{00000000-0006-0000-0F00-00000D000000}">
      <text>
        <r>
          <rPr>
            <sz val="10"/>
            <rFont val="Arial"/>
          </rPr>
          <t>reference:C29,C30,C31,C32,C33
mrs:(C29,+,10.0000)  (C30,+,10.0000)  (C31,+,10.0000)  (C32,+,10.0000)  (C33,+,10.0000)  
Rotate:True</t>
        </r>
      </text>
    </comment>
    <comment ref="D34" authorId="0" shapeId="0" xr:uid="{00000000-0006-0000-0F00-00000E000000}">
      <text>
        <r>
          <rPr>
            <sz val="10"/>
            <rFont val="Arial"/>
          </rPr>
          <t>reference:D29,D30,D31,D32,D33
mrs:(D29,+,10.0000)  (D30,+,10.0000)  (D31,+,10.0000)  (D32,+,10.0000)  (D33,+,10.0000)  
Rotate:True</t>
        </r>
      </text>
    </comment>
    <comment ref="E34" authorId="0" shapeId="0" xr:uid="{00000000-0006-0000-0F00-00000F000000}">
      <text>
        <r>
          <rPr>
            <sz val="10"/>
            <rFont val="Arial"/>
          </rPr>
          <t>reference:E29,E30,E31,E32,E33
mrs:(E29,+,10.0000)  (E30,+,10.0000)  (E31,+,10.0000)  (E32,+,10.0000)  (E33,+,10.0000)  
Rotate:True</t>
        </r>
      </text>
    </comment>
    <comment ref="C42" authorId="0" shapeId="0" xr:uid="{00000000-0006-0000-0F00-000010000000}">
      <text>
        <r>
          <rPr>
            <sz val="10"/>
            <rFont val="Arial"/>
          </rPr>
          <t>reference:C37,C38,C39,C40,C41
mrs:(C37,+,10.0000)  (C38,+,10.0000)  (C39,+,10.0000)  (C40,+,10.0000)  (C41,+,10.0000)  
Rotate:True</t>
        </r>
      </text>
    </comment>
    <comment ref="D42" authorId="0" shapeId="0" xr:uid="{00000000-0006-0000-0F00-000011000000}">
      <text>
        <r>
          <rPr>
            <sz val="10"/>
            <rFont val="Arial"/>
          </rPr>
          <t>reference:D37,D38,D39,D40,D41
mrs:(D37,+,10.0000)  (D38,+,10.0000)  (D39,+,10.0000)  (D40,+,10.0000)  (D41,+,10.0000)  
Rotate:True</t>
        </r>
      </text>
    </comment>
    <comment ref="E42" authorId="0" shapeId="0" xr:uid="{00000000-0006-0000-0F00-000012000000}">
      <text>
        <r>
          <rPr>
            <sz val="10"/>
            <rFont val="Arial"/>
          </rPr>
          <t>reference:E37,E38,E39,E40,E41
mrs:(E37,+,10.0000)  (E38,+,10.0000)  (E39,+,10.0000)  (E40,+,10.0000)  (E41,+,10.0000)  
Rotate:True</t>
        </r>
      </text>
    </comment>
    <comment ref="C48" authorId="0" shapeId="0" xr:uid="{00000000-0006-0000-0F00-000013000000}">
      <text>
        <r>
          <rPr>
            <sz val="10"/>
            <rFont val="Arial"/>
          </rPr>
          <t>reference:C27,C34,C42,C44,C46
mrs:(C27,+,10.0000)  (C34,+,10.0000)  (C42,+,10.0000)  (C44,+,10.0000)  (C46,+,10.0000)  
Rotate:True</t>
        </r>
      </text>
    </comment>
    <comment ref="D48" authorId="0" shapeId="0" xr:uid="{00000000-0006-0000-0F00-000014000000}">
      <text>
        <r>
          <rPr>
            <sz val="10"/>
            <rFont val="Arial"/>
          </rPr>
          <t>reference:D27,D34,D42,D44,D46
mrs:(D27,+,10.0000)  (D34,+,10.0000)  (D42,+,10.0000)  (D44,+,10.0000)  (D46,+,10.0000)  
Rotate:True</t>
        </r>
      </text>
    </comment>
    <comment ref="E48" authorId="0" shapeId="0" xr:uid="{00000000-0006-0000-0F00-000015000000}">
      <text>
        <r>
          <rPr>
            <sz val="10"/>
            <rFont val="Arial"/>
          </rPr>
          <t>reference:E27,E34,E42,E44,E46
mrs:(E27,+,10.0000)  (E34,+,10.0000)  (E42,+,10.0000)  (E44,+,10.0000)  (E46,+,10.0000)  
Rotate:True</t>
        </r>
      </text>
    </comment>
    <comment ref="C50" authorId="0" shapeId="0" xr:uid="{00000000-0006-0000-0F00-000016000000}">
      <text>
        <r>
          <rPr>
            <sz val="10"/>
            <rFont val="Arial"/>
          </rPr>
          <t>reference:C18,C48
mrs:(C18,+,10.0000)  (C48,+,10.0000)  
Rotate:True</t>
        </r>
      </text>
    </comment>
    <comment ref="D50" authorId="0" shapeId="0" xr:uid="{00000000-0006-0000-0F00-000017000000}">
      <text>
        <r>
          <rPr>
            <sz val="10"/>
            <rFont val="Arial"/>
          </rPr>
          <t>reference:D18,D48
mrs:(D18,+,10.0000)  (D48,+,10.0000)  
Rotate:True</t>
        </r>
      </text>
    </comment>
    <comment ref="E50" authorId="0" shapeId="0" xr:uid="{00000000-0006-0000-0F00-000018000000}">
      <text>
        <r>
          <rPr>
            <sz val="10"/>
            <rFont val="Arial"/>
          </rPr>
          <t>reference:E18,E48
mrs:(E18,+,10.0000)  (E48,+,10.0000)  
Rotate:True</t>
        </r>
      </text>
    </comment>
    <comment ref="C59" authorId="0" shapeId="0" xr:uid="{00000000-0006-0000-0F00-000019000000}">
      <text>
        <r>
          <rPr>
            <sz val="10"/>
            <rFont val="Arial"/>
          </rPr>
          <t>reference:C54,C55,C56,C57,C58
mrs:(C54,+,10.0000)  (C55,+,10.0000)  (C56,+,10.0000)  (C57,+,10.0000)  (C58,+,10.0000)  
Rotate:True</t>
        </r>
      </text>
    </comment>
    <comment ref="D59" authorId="0" shapeId="0" xr:uid="{00000000-0006-0000-0F00-00001A000000}">
      <text>
        <r>
          <rPr>
            <sz val="10"/>
            <rFont val="Arial"/>
          </rPr>
          <t>reference:D54,D55,D56,D57,D58
mrs:(D54,+,10.0000)  (D55,+,10.0000)  (D56,+,10.0000)  (D57,+,10.0000)  (D58,+,10.0000)  
Rotate:True</t>
        </r>
      </text>
    </comment>
    <comment ref="E59" authorId="0" shapeId="0" xr:uid="{00000000-0006-0000-0F00-00001B000000}">
      <text>
        <r>
          <rPr>
            <sz val="10"/>
            <rFont val="Arial"/>
          </rPr>
          <t>reference:E54,E55,E56,E57,E58
mrs:(E54,+,10.0000)  (E55,+,10.0000)  (E56,+,10.0000)  (E57,+,10.0000)  (E58,+,10.0000)  
Rotate:True</t>
        </r>
      </text>
    </comment>
    <comment ref="C68" authorId="0" shapeId="0" xr:uid="{00000000-0006-0000-0F00-00001C000000}">
      <text>
        <r>
          <rPr>
            <sz val="10"/>
            <rFont val="Arial"/>
          </rPr>
          <t>reference:C63,C64,C65,C66,C67
mrs:(C63,+,10.0000)  (C64,+,10.0000)  (C65,+,10.0000)  (C66,+,10.0000)  (C67,+,10.0000)  
Rotate:True</t>
        </r>
      </text>
    </comment>
    <comment ref="D68" authorId="0" shapeId="0" xr:uid="{00000000-0006-0000-0F00-00001D000000}">
      <text>
        <r>
          <rPr>
            <sz val="10"/>
            <rFont val="Arial"/>
          </rPr>
          <t>reference:D63,D64,D65,D66,D67
mrs:(D63,+,10.0000)  (D64,+,10.0000)  (D65,+,10.0000)  (D66,+,10.0000)  (D67,+,10.0000)  
Rotate:True</t>
        </r>
      </text>
    </comment>
    <comment ref="E68" authorId="0" shapeId="0" xr:uid="{00000000-0006-0000-0F00-00001E000000}">
      <text>
        <r>
          <rPr>
            <sz val="10"/>
            <rFont val="Arial"/>
          </rPr>
          <t>reference:E63,E64,E65,E66,E67
mrs:(E63,+,10.0000)  (E64,+,10.0000)  (E65,+,10.0000)  (E66,+,10.0000)  (E67,+,10.0000)  
Rotate:True</t>
        </r>
      </text>
    </comment>
    <comment ref="C70" authorId="0" shapeId="0" xr:uid="{00000000-0006-0000-0F00-00001F000000}">
      <text>
        <r>
          <rPr>
            <sz val="10"/>
            <rFont val="Arial"/>
          </rPr>
          <t>reference:C59,C68
mrs:(C59,+,10.0000)  (C68,+,10.0000)  
Rotate:True</t>
        </r>
      </text>
    </comment>
    <comment ref="D70" authorId="0" shapeId="0" xr:uid="{00000000-0006-0000-0F00-000020000000}">
      <text>
        <r>
          <rPr>
            <sz val="10"/>
            <rFont val="Arial"/>
          </rPr>
          <t>reference:D59,D68
mrs:(D59,+,10.0000)  (D68,+,10.0000)  
Rotate:True</t>
        </r>
      </text>
    </comment>
    <comment ref="E70" authorId="0" shapeId="0" xr:uid="{00000000-0006-0000-0F00-000021000000}">
      <text>
        <r>
          <rPr>
            <sz val="10"/>
            <rFont val="Arial"/>
          </rPr>
          <t>reference:E59,E68
mrs:(E59,+,10.0000)  (E68,+,10.0000)  
Rotate:True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E3" authorId="0" shapeId="0" xr:uid="{00000000-0006-0000-1000-000001000000}">
      <text>
        <r>
          <rPr>
            <sz val="10"/>
            <rFont val="Arial"/>
          </rPr>
          <t>reference:C3,D3
mrs:(C3,+,10.0000)  (D3,+,10.0000)  
Rotate:True</t>
        </r>
      </text>
    </comment>
    <comment ref="F3" authorId="0" shapeId="0" xr:uid="{00000000-0006-0000-1000-000002000000}">
      <text>
        <r>
          <rPr>
            <sz val="10"/>
            <rFont val="Arial"/>
          </rPr>
          <t>reference:B3,E3
mrs:(B3,+,10.0000)  (E3,+,10.0000)  
Rotate:True</t>
        </r>
      </text>
    </comment>
    <comment ref="E4" authorId="0" shapeId="0" xr:uid="{00000000-0006-0000-1000-000003000000}">
      <text>
        <r>
          <rPr>
            <sz val="10"/>
            <rFont val="Arial"/>
          </rPr>
          <t>reference:C4,D4
mrs:(C4,+,10.0000)  (D4,+,10.0000)  
Rotate:True</t>
        </r>
      </text>
    </comment>
    <comment ref="F4" authorId="0" shapeId="0" xr:uid="{00000000-0006-0000-1000-000004000000}">
      <text>
        <r>
          <rPr>
            <sz val="10"/>
            <rFont val="Arial"/>
          </rPr>
          <t>reference:B4,E4
mrs:(B4,+,10.0000)  (E4,+,10.0000)  
Rotate:True</t>
        </r>
      </text>
    </comment>
    <comment ref="E5" authorId="0" shapeId="0" xr:uid="{00000000-0006-0000-1000-000005000000}">
      <text>
        <r>
          <rPr>
            <sz val="10"/>
            <rFont val="Arial"/>
          </rPr>
          <t>reference:C5,D5
mrs:(C5,+,10.0000)  (D5,+,10.0000)  
Rotate:True</t>
        </r>
      </text>
    </comment>
    <comment ref="F5" authorId="0" shapeId="0" xr:uid="{00000000-0006-0000-1000-000006000000}">
      <text>
        <r>
          <rPr>
            <sz val="10"/>
            <rFont val="Arial"/>
          </rPr>
          <t>reference:B5,E5
mrs:(B5,+,10.0000)  (E5,+,10.0000)  
Rotate:True</t>
        </r>
      </text>
    </comment>
    <comment ref="E6" authorId="0" shapeId="0" xr:uid="{00000000-0006-0000-1000-000007000000}">
      <text>
        <r>
          <rPr>
            <sz val="10"/>
            <rFont val="Arial"/>
          </rPr>
          <t>reference:C6,D6
mrs:(C6,+,10.0000)  (D6,+,10.0000)  
Rotate:True</t>
        </r>
      </text>
    </comment>
    <comment ref="F6" authorId="0" shapeId="0" xr:uid="{00000000-0006-0000-1000-000008000000}">
      <text>
        <r>
          <rPr>
            <sz val="10"/>
            <rFont val="Arial"/>
          </rPr>
          <t>reference:B6,E6
mrs:(B6,+,10.0000)  (E6,+,10.0000)  
Rotate:True</t>
        </r>
      </text>
    </comment>
    <comment ref="E7" authorId="0" shapeId="0" xr:uid="{00000000-0006-0000-1000-000009000000}">
      <text>
        <r>
          <rPr>
            <sz val="10"/>
            <rFont val="Arial"/>
          </rPr>
          <t>reference:C7,D7
mrs:(C7,+,10.0000)  (D7,+,10.0000)  
Rotate:True</t>
        </r>
      </text>
    </comment>
    <comment ref="F7" authorId="0" shapeId="0" xr:uid="{00000000-0006-0000-1000-00000A000000}">
      <text>
        <r>
          <rPr>
            <sz val="10"/>
            <rFont val="Arial"/>
          </rPr>
          <t>reference:B7,E7
mrs:(B7,+,10.0000)  (E7,+,10.0000)  
Rotate:True</t>
        </r>
      </text>
    </comment>
    <comment ref="E8" authorId="0" shapeId="0" xr:uid="{00000000-0006-0000-1000-00000B000000}">
      <text>
        <r>
          <rPr>
            <sz val="10"/>
            <rFont val="Arial"/>
          </rPr>
          <t>reference:C8,D8
mrs:(C8,+,10.0000)  (D8,+,10.0000)  
Rotate:True</t>
        </r>
      </text>
    </comment>
    <comment ref="F8" authorId="0" shapeId="0" xr:uid="{00000000-0006-0000-1000-00000C000000}">
      <text>
        <r>
          <rPr>
            <sz val="10"/>
            <rFont val="Arial"/>
          </rPr>
          <t>reference:B8,E8
mrs:(B8,+,10.0000)  (E8,+,10.0000)  
Rotate:True</t>
        </r>
      </text>
    </comment>
    <comment ref="E9" authorId="0" shapeId="0" xr:uid="{00000000-0006-0000-1000-00000D000000}">
      <text>
        <r>
          <rPr>
            <sz val="10"/>
            <rFont val="Arial"/>
          </rPr>
          <t>reference:C9,D9
mrs:(C9,+,10.0000)  (D9,+,10.0000)  
Rotate:True</t>
        </r>
      </text>
    </comment>
    <comment ref="F9" authorId="0" shapeId="0" xr:uid="{00000000-0006-0000-1000-00000E000000}">
      <text>
        <r>
          <rPr>
            <sz val="10"/>
            <rFont val="Arial"/>
          </rPr>
          <t>reference:B9,E9
mrs:(B9,+,10.0000)  (E9,+,10.0000)  
Rotate:True</t>
        </r>
      </text>
    </comment>
    <comment ref="E10" authorId="0" shapeId="0" xr:uid="{00000000-0006-0000-1000-00000F000000}">
      <text>
        <r>
          <rPr>
            <sz val="10"/>
            <rFont val="Arial"/>
          </rPr>
          <t>reference:C10,D10
mrs:(C10,+,10.0000)  (D10,+,10.0000)  
Rotate:True</t>
        </r>
      </text>
    </comment>
    <comment ref="F10" authorId="0" shapeId="0" xr:uid="{00000000-0006-0000-1000-000010000000}">
      <text>
        <r>
          <rPr>
            <sz val="10"/>
            <rFont val="Arial"/>
          </rPr>
          <t>reference:B10,E10
mrs:(B10,+,10.0000)  (E10,+,10.0000)  
Rotate:True</t>
        </r>
      </text>
    </comment>
    <comment ref="E11" authorId="0" shapeId="0" xr:uid="{00000000-0006-0000-1000-000011000000}">
      <text>
        <r>
          <rPr>
            <sz val="10"/>
            <rFont val="Arial"/>
          </rPr>
          <t>reference:C11,D11
mrs:(C11,+,10.0000)  (D11,+,10.0000)  
Rotate:True</t>
        </r>
      </text>
    </comment>
    <comment ref="F11" authorId="0" shapeId="0" xr:uid="{00000000-0006-0000-1000-000012000000}">
      <text>
        <r>
          <rPr>
            <sz val="10"/>
            <rFont val="Arial"/>
          </rPr>
          <t>reference:B11,E11
mrs:(B11,+,10.0000)  (E11,+,10.0000)  
Rotate:True</t>
        </r>
      </text>
    </comment>
    <comment ref="E12" authorId="0" shapeId="0" xr:uid="{00000000-0006-0000-1000-000013000000}">
      <text>
        <r>
          <rPr>
            <sz val="10"/>
            <rFont val="Arial"/>
          </rPr>
          <t>reference:C12,D12
mrs:(C12,+,10.0000)  (D12,+,10.0000)  
Rotate:True</t>
        </r>
      </text>
    </comment>
    <comment ref="F12" authorId="0" shapeId="0" xr:uid="{00000000-0006-0000-1000-000014000000}">
      <text>
        <r>
          <rPr>
            <sz val="10"/>
            <rFont val="Arial"/>
          </rPr>
          <t>reference:B12,E12
mrs:(B12,+,10.0000)  (E12,+,10.0000)  
Rotate:True</t>
        </r>
      </text>
    </comment>
    <comment ref="E13" authorId="0" shapeId="0" xr:uid="{00000000-0006-0000-1000-000015000000}">
      <text>
        <r>
          <rPr>
            <sz val="10"/>
            <rFont val="Arial"/>
          </rPr>
          <t>reference:C13,D13
mrs:(C13,+,10.0000)  (D13,+,10.0000)  
Rotate:True</t>
        </r>
      </text>
    </comment>
    <comment ref="F13" authorId="0" shapeId="0" xr:uid="{00000000-0006-0000-1000-000016000000}">
      <text>
        <r>
          <rPr>
            <sz val="10"/>
            <rFont val="Arial"/>
          </rPr>
          <t>reference:B13,E13
mrs:(B13,+,10.0000)  (E13,+,10.0000)  
Rotate:True</t>
        </r>
      </text>
    </comment>
    <comment ref="E14" authorId="0" shapeId="0" xr:uid="{00000000-0006-0000-1000-000017000000}">
      <text>
        <r>
          <rPr>
            <sz val="10"/>
            <rFont val="Arial"/>
          </rPr>
          <t>reference:C14,D14
mrs:(C14,+,10.0000)  (D14,+,10.0000)  
Rotate:True</t>
        </r>
      </text>
    </comment>
    <comment ref="F14" authorId="0" shapeId="0" xr:uid="{00000000-0006-0000-1000-000018000000}">
      <text>
        <r>
          <rPr>
            <sz val="10"/>
            <rFont val="Arial"/>
          </rPr>
          <t>reference:B14,E14
mrs:(B14,+,10.0000)  (E14,+,10.0000)  
Rotate:True</t>
        </r>
      </text>
    </comment>
    <comment ref="B15" authorId="0" shapeId="0" xr:uid="{00000000-0006-0000-1000-000019000000}">
      <text>
        <r>
          <rPr>
            <sz val="10"/>
            <rFont val="Arial"/>
          </rPr>
          <t>reference:B3,B4,B5,B6,B7,B8,B9,B10,B11,B12,B13,B14
mrs:(B3,+,10.0000)  (B4,+,10.0000)  (B5,+,10.0000)  (B6,+,10.0000)  (B7,+,10.0000)  (B8,+,10.0000)  (B9,+,10.0000)  (B10,+,10.0000)  (B11,+,10.0000)  (B12,+,10.0000)  (B13,+,10.0000)  (B14,+,10.0000)  
Rotate:True</t>
        </r>
      </text>
    </comment>
    <comment ref="C15" authorId="0" shapeId="0" xr:uid="{00000000-0006-0000-1000-00001A000000}">
      <text>
        <r>
          <rPr>
            <sz val="10"/>
            <rFont val="Arial"/>
          </rPr>
          <t>reference:C3,C4,C5,C6,C7,C8,C9,C10,C11,C12,C13,C14
mrs:(C3,+,10.0000)  (C4,+,10.0000)  (C5,+,10.0000)  (C6,+,10.0000)  (C7,+,10.0000)  (C8,+,10.0000)  (C9,+,10.0000)  (C10,+,10.0000)  (C11,+,10.0000)  (C12,+,10.0000)  (C13,+,10.0000)  (C14,+,10.0000)  
Rotate:True</t>
        </r>
      </text>
    </comment>
    <comment ref="D15" authorId="0" shapeId="0" xr:uid="{00000000-0006-0000-1000-00001B000000}">
      <text>
        <r>
          <rPr>
            <sz val="10"/>
            <rFont val="Arial"/>
          </rPr>
          <t>reference:D3,D4,D5,D6,D7,D8,D9,D10,D11,D12,D13,D14
mrs:(D3,+,10.0000)  (D4,+,10.0000)  (D5,+,10.0000)  (D6,+,10.0000)  (D7,+,10.0000)  (D8,+,10.0000)  (D9,+,10.0000)  (D10,+,10.0000)  (D11,+,10.0000)  (D12,+,10.0000)  (D13,+,10.0000)  (D14,+,10.0000)  
Rotate:True</t>
        </r>
      </text>
    </comment>
    <comment ref="E15" authorId="0" shapeId="0" xr:uid="{00000000-0006-0000-1000-00001C000000}">
      <text>
        <r>
          <rPr>
            <sz val="10"/>
            <rFont val="Arial"/>
          </rPr>
          <t>reference:E3,E4,E5,E6,E7,E8,E9,E10,E11,E12,E13,E14
mrs:(E3,+,10.0000)  (E4,+,10.0000)  (E5,+,10.0000)  (E6,+,10.0000)  (E7,+,10.0000)  (E8,+,10.0000)  (E9,+,10.0000)  (E10,+,10.0000)  (E11,+,10.0000)  (E12,+,10.0000)  (E13,+,10.0000)  (E14,+,10.0000)  
Rotate:True</t>
        </r>
      </text>
    </comment>
    <comment ref="F15" authorId="0" shapeId="0" xr:uid="{00000000-0006-0000-1000-00001D000000}">
      <text>
        <r>
          <rPr>
            <sz val="10"/>
            <rFont val="Arial"/>
          </rPr>
          <t>reference:F3,F4,F5,F6,F7,F8,F9,F10,F11,F12,F13,F14
mrs:(F3,+,10.0000)  (F4,+,10.0000)  (F5,+,10.0000)  (F6,+,10.0000)  (F7,+,10.0000)  (F8,+,10.0000)  (F9,+,10.0000)  (F10,+,10.0000)  (F11,+,10.0000)  (F12,+,10.0000)  (F13,+,10.0000)  (F14,+,10.0000)  
Rotate:True</t>
        </r>
      </text>
    </comment>
    <comment ref="E19" authorId="0" shapeId="0" xr:uid="{00000000-0006-0000-1000-00001E000000}">
      <text>
        <r>
          <rPr>
            <sz val="10"/>
            <rFont val="Arial"/>
          </rPr>
          <t>reference:C19,D19
mrs:(C19,+,10.0000)  (D19,+,10.0000)  
Rotate:True</t>
        </r>
      </text>
    </comment>
    <comment ref="F19" authorId="0" shapeId="0" xr:uid="{00000000-0006-0000-1000-00001F000000}">
      <text>
        <r>
          <rPr>
            <sz val="10"/>
            <rFont val="Arial"/>
          </rPr>
          <t>reference:B19,E19
mrs:(B19,+,10.0000)  (E19,+,10.0000)  
Rotate:True</t>
        </r>
      </text>
    </comment>
    <comment ref="E20" authorId="0" shapeId="0" xr:uid="{00000000-0006-0000-1000-000020000000}">
      <text>
        <r>
          <rPr>
            <sz val="10"/>
            <rFont val="Arial"/>
          </rPr>
          <t>reference:C20,D20
mrs:(C20,+,10.0000)  (D20,+,10.0000)  
Rotate:True</t>
        </r>
      </text>
    </comment>
    <comment ref="F20" authorId="0" shapeId="0" xr:uid="{00000000-0006-0000-1000-000021000000}">
      <text>
        <r>
          <rPr>
            <sz val="10"/>
            <rFont val="Arial"/>
          </rPr>
          <t>reference:B20,E20
mrs:(B20,+,10.0000)  (E20,+,10.0000)  
Rotate:True</t>
        </r>
      </text>
    </comment>
    <comment ref="E21" authorId="0" shapeId="0" xr:uid="{00000000-0006-0000-1000-000022000000}">
      <text>
        <r>
          <rPr>
            <sz val="10"/>
            <rFont val="Arial"/>
          </rPr>
          <t>reference:C21,D21
mrs:(C21,+,10.0000)  (D21,+,10.0000)  
Rotate:True</t>
        </r>
      </text>
    </comment>
    <comment ref="F21" authorId="0" shapeId="0" xr:uid="{00000000-0006-0000-1000-000023000000}">
      <text>
        <r>
          <rPr>
            <sz val="10"/>
            <rFont val="Arial"/>
          </rPr>
          <t>reference:B21,E21
mrs:(B21,+,10.0000)  (E21,+,10.0000)  
Rotate:True</t>
        </r>
      </text>
    </comment>
    <comment ref="E22" authorId="0" shapeId="0" xr:uid="{00000000-0006-0000-1000-000024000000}">
      <text>
        <r>
          <rPr>
            <sz val="10"/>
            <rFont val="Arial"/>
          </rPr>
          <t>reference:C22,D22
mrs:(C22,+,10.0000)  (D22,+,10.0000)  
Rotate:True</t>
        </r>
      </text>
    </comment>
    <comment ref="F22" authorId="0" shapeId="0" xr:uid="{00000000-0006-0000-1000-000025000000}">
      <text>
        <r>
          <rPr>
            <sz val="10"/>
            <rFont val="Arial"/>
          </rPr>
          <t>reference:B22,E22
mrs:(B22,+,10.0000)  (E22,+,10.0000)  
Rotate:True</t>
        </r>
      </text>
    </comment>
    <comment ref="E23" authorId="0" shapeId="0" xr:uid="{00000000-0006-0000-1000-000026000000}">
      <text>
        <r>
          <rPr>
            <sz val="10"/>
            <rFont val="Arial"/>
          </rPr>
          <t>reference:C23,D23
mrs:(C23,+,10.0000)  (D23,+,10.0000)  
Rotate:True</t>
        </r>
      </text>
    </comment>
    <comment ref="F23" authorId="0" shapeId="0" xr:uid="{00000000-0006-0000-1000-000027000000}">
      <text>
        <r>
          <rPr>
            <sz val="10"/>
            <rFont val="Arial"/>
          </rPr>
          <t>reference:B23,E23
mrs:(B23,+,10.0000)  (E23,+,10.0000)  
Rotate:True</t>
        </r>
      </text>
    </comment>
    <comment ref="E24" authorId="0" shapeId="0" xr:uid="{00000000-0006-0000-1000-000028000000}">
      <text>
        <r>
          <rPr>
            <sz val="10"/>
            <rFont val="Arial"/>
          </rPr>
          <t>reference:C24,D24
mrs:(C24,+,10.0000)  (D24,+,10.0000)  
Rotate:True</t>
        </r>
      </text>
    </comment>
    <comment ref="F24" authorId="0" shapeId="0" xr:uid="{00000000-0006-0000-1000-000029000000}">
      <text>
        <r>
          <rPr>
            <sz val="10"/>
            <rFont val="Arial"/>
          </rPr>
          <t>reference:B24,E24
mrs:(B24,+,10.0000)  (E24,+,10.0000)  
Rotate:True</t>
        </r>
      </text>
    </comment>
    <comment ref="E25" authorId="0" shapeId="0" xr:uid="{00000000-0006-0000-1000-00002A000000}">
      <text>
        <r>
          <rPr>
            <sz val="10"/>
            <rFont val="Arial"/>
          </rPr>
          <t>reference:C25,D25
mrs:(C25,+,10.0000)  (D25,+,10.0000)  
Rotate:True</t>
        </r>
      </text>
    </comment>
    <comment ref="F25" authorId="0" shapeId="0" xr:uid="{00000000-0006-0000-1000-00002B000000}">
      <text>
        <r>
          <rPr>
            <sz val="10"/>
            <rFont val="Arial"/>
          </rPr>
          <t>reference:B25,E25
mrs:(B25,+,10.0000)  (E25,+,10.0000)  
Rotate:True</t>
        </r>
      </text>
    </comment>
    <comment ref="E26" authorId="0" shapeId="0" xr:uid="{00000000-0006-0000-1000-00002C000000}">
      <text>
        <r>
          <rPr>
            <sz val="10"/>
            <rFont val="Arial"/>
          </rPr>
          <t>reference:C26,D26
mrs:(C26,+,10.0000)  (D26,+,10.0000)  
Rotate:True</t>
        </r>
      </text>
    </comment>
    <comment ref="F26" authorId="0" shapeId="0" xr:uid="{00000000-0006-0000-1000-00002D000000}">
      <text>
        <r>
          <rPr>
            <sz val="10"/>
            <rFont val="Arial"/>
          </rPr>
          <t>reference:B26,E26
mrs:(B26,+,10.0000)  (E26,+,10.0000)  
Rotate:True</t>
        </r>
      </text>
    </comment>
    <comment ref="E27" authorId="0" shapeId="0" xr:uid="{00000000-0006-0000-1000-00002E000000}">
      <text>
        <r>
          <rPr>
            <sz val="10"/>
            <rFont val="Arial"/>
          </rPr>
          <t>reference:C27,D27
mrs:(C27,+,10.0000)  (D27,+,10.0000)  
Rotate:True</t>
        </r>
      </text>
    </comment>
    <comment ref="F27" authorId="0" shapeId="0" xr:uid="{00000000-0006-0000-1000-00002F000000}">
      <text>
        <r>
          <rPr>
            <sz val="10"/>
            <rFont val="Arial"/>
          </rPr>
          <t>reference:B27,E27
mrs:(B27,+,10.0000)  (E27,+,10.0000)  
Rotate:True</t>
        </r>
      </text>
    </comment>
    <comment ref="E28" authorId="0" shapeId="0" xr:uid="{00000000-0006-0000-1000-000030000000}">
      <text>
        <r>
          <rPr>
            <sz val="10"/>
            <rFont val="Arial"/>
          </rPr>
          <t>reference:C28,D28
mrs:(C28,+,10.0000)  (D28,+,10.0000)  
Rotate:True</t>
        </r>
      </text>
    </comment>
    <comment ref="F28" authorId="0" shapeId="0" xr:uid="{00000000-0006-0000-1000-000031000000}">
      <text>
        <r>
          <rPr>
            <sz val="10"/>
            <rFont val="Arial"/>
          </rPr>
          <t>reference:B28,E28
mrs:(B28,+,10.0000)  (E28,+,10.0000)  
Rotate:True</t>
        </r>
      </text>
    </comment>
    <comment ref="E29" authorId="0" shapeId="0" xr:uid="{00000000-0006-0000-1000-000032000000}">
      <text>
        <r>
          <rPr>
            <sz val="10"/>
            <rFont val="Arial"/>
          </rPr>
          <t>reference:C29,D29
mrs:(C29,+,10.0000)  (D29,+,10.0000)  
Rotate:True</t>
        </r>
      </text>
    </comment>
    <comment ref="F29" authorId="0" shapeId="0" xr:uid="{00000000-0006-0000-1000-000033000000}">
      <text>
        <r>
          <rPr>
            <sz val="10"/>
            <rFont val="Arial"/>
          </rPr>
          <t>reference:B29,E29
mrs:(B29,+,10.0000)  (E29,+,10.0000)  
Rotate:True</t>
        </r>
      </text>
    </comment>
    <comment ref="E30" authorId="0" shapeId="0" xr:uid="{00000000-0006-0000-1000-000034000000}">
      <text>
        <r>
          <rPr>
            <sz val="10"/>
            <rFont val="Arial"/>
          </rPr>
          <t>reference:C30,D30
mrs:(C30,+,10.0000)  (D30,+,10.0000)  
Rotate:True</t>
        </r>
      </text>
    </comment>
    <comment ref="F30" authorId="0" shapeId="0" xr:uid="{00000000-0006-0000-1000-000035000000}">
      <text>
        <r>
          <rPr>
            <sz val="10"/>
            <rFont val="Arial"/>
          </rPr>
          <t>reference:B30,E30
mrs:(B30,+,10.0000)  (E30,+,10.0000)  
Rotate:True</t>
        </r>
      </text>
    </comment>
    <comment ref="B31" authorId="0" shapeId="0" xr:uid="{00000000-0006-0000-1000-000036000000}">
      <text>
        <r>
          <rPr>
            <sz val="10"/>
            <rFont val="Arial"/>
          </rPr>
          <t>reference:B19,B20,B21,B22,B23,B24,B25,B26,B27,B28,B29,B30
mrs:(B19,+,10.0000)  (B20,+,10.0000)  (B21,+,10.0000)  (B22,+,10.0000)  (B23,+,10.0000)  (B24,+,10.0000)  (B25,+,10.0000)  (B26,+,10.0000)  (B27,+,10.0000)  (B28,+,10.0000)  (B29,+,10.0000)  (B30,+,10.0000)  
Rotate:True</t>
        </r>
      </text>
    </comment>
    <comment ref="C31" authorId="0" shapeId="0" xr:uid="{00000000-0006-0000-1000-000037000000}">
      <text>
        <r>
          <rPr>
            <sz val="10"/>
            <rFont val="Arial"/>
          </rPr>
          <t>reference:C19,C20,C21,C22,C23,C24,C25,C26,C27,C28,C29,C30
mrs:(C19,+,10.0000)  (C20,+,10.0000)  (C21,+,10.0000)  (C22,+,10.0000)  (C23,+,10.0000)  (C24,+,10.0000)  (C25,+,10.0000)  (C26,+,10.0000)  (C27,+,10.0000)  (C28,+,10.0000)  (C29,+,10.0000)  (C30,+,10.0000)  
Rotate:True</t>
        </r>
      </text>
    </comment>
    <comment ref="D31" authorId="0" shapeId="0" xr:uid="{00000000-0006-0000-1000-000038000000}">
      <text>
        <r>
          <rPr>
            <sz val="10"/>
            <rFont val="Arial"/>
          </rPr>
          <t>reference:D19,D20,D21,D22,D23,D24,D25,D26,D27,D28,D29,D30
mrs:(D19,+,10.0000)  (D20,+,10.0000)  (D21,+,10.0000)  (D22,+,10.0000)  (D23,+,10.0000)  (D24,+,10.0000)  (D25,+,10.0000)  (D26,+,10.0000)  (D27,+,10.0000)  (D28,+,10.0000)  (D29,+,10.0000)  (D30,+,10.0000)  
Rotate:True</t>
        </r>
      </text>
    </comment>
    <comment ref="E31" authorId="0" shapeId="0" xr:uid="{00000000-0006-0000-1000-000039000000}">
      <text>
        <r>
          <rPr>
            <sz val="10"/>
            <rFont val="Arial"/>
          </rPr>
          <t>reference:E19,E20,E21,E22,E23,E24,E25,E26,E27,E28,E29,E30
mrs:(E19,+,10.0000)  (E20,+,10.0000)  (E21,+,10.0000)  (E22,+,10.0000)  (E23,+,10.0000)  (E24,+,10.0000)  (E25,+,10.0000)  (E26,+,10.0000)  (E27,+,10.0000)  (E28,+,10.0000)  (E29,+,10.0000)  (E30,+,10.0000)  
Rotate:True</t>
        </r>
      </text>
    </comment>
    <comment ref="F31" authorId="0" shapeId="0" xr:uid="{00000000-0006-0000-1000-00003A000000}">
      <text>
        <r>
          <rPr>
            <sz val="10"/>
            <rFont val="Arial"/>
          </rPr>
          <t>reference:F19,F20,F21,F22,F23,F24,F25,F26,F27,F28,F29,F30
mrs:(F19,+,10.0000)  (F20,+,10.0000)  (F21,+,10.0000)  (F22,+,10.0000)  (F23,+,10.0000)  (F24,+,10.0000)  (F25,+,10.0000)  (F26,+,10.0000)  (F27,+,10.0000)  (F28,+,10.0000)  (F29,+,10.0000)  (F30,+,10.0000)  
Rotate:True</t>
        </r>
      </text>
    </comment>
    <comment ref="E35" authorId="0" shapeId="0" xr:uid="{00000000-0006-0000-1000-00003B000000}">
      <text>
        <r>
          <rPr>
            <sz val="10"/>
            <rFont val="Arial"/>
          </rPr>
          <t>reference:C35,D35
mrs:(C35,+,10.0000)  (D35,+,10.0000)  
Rotate:True</t>
        </r>
      </text>
    </comment>
    <comment ref="F35" authorId="0" shapeId="0" xr:uid="{00000000-0006-0000-1000-00003C000000}">
      <text>
        <r>
          <rPr>
            <sz val="10"/>
            <rFont val="Arial"/>
          </rPr>
          <t>reference:B35,E35
mrs:(B35,+,10.0000)  (E35,+,10.0000)  
Rotate:True</t>
        </r>
      </text>
    </comment>
    <comment ref="E36" authorId="0" shapeId="0" xr:uid="{00000000-0006-0000-1000-00003D000000}">
      <text>
        <r>
          <rPr>
            <sz val="10"/>
            <rFont val="Arial"/>
          </rPr>
          <t>reference:C36,D36
mrs:(C36,+,10.0000)  (D36,+,10.0000)  
Rotate:True</t>
        </r>
      </text>
    </comment>
    <comment ref="F36" authorId="0" shapeId="0" xr:uid="{00000000-0006-0000-1000-00003E000000}">
      <text>
        <r>
          <rPr>
            <sz val="10"/>
            <rFont val="Arial"/>
          </rPr>
          <t>reference:B36,E36
mrs:(B36,+,10.0000)  (E36,+,10.0000)  
Rotate:True</t>
        </r>
      </text>
    </comment>
    <comment ref="E37" authorId="0" shapeId="0" xr:uid="{00000000-0006-0000-1000-00003F000000}">
      <text>
        <r>
          <rPr>
            <sz val="10"/>
            <rFont val="Arial"/>
          </rPr>
          <t>reference:C37,D37
mrs:(C37,+,10.0000)  (D37,+,10.0000)  
Rotate:True</t>
        </r>
      </text>
    </comment>
    <comment ref="F37" authorId="0" shapeId="0" xr:uid="{00000000-0006-0000-1000-000040000000}">
      <text>
        <r>
          <rPr>
            <sz val="10"/>
            <rFont val="Arial"/>
          </rPr>
          <t>reference:B37,E37
mrs:(B37,+,10.0000)  (E37,+,10.0000)  
Rotate:True</t>
        </r>
      </text>
    </comment>
    <comment ref="E38" authorId="0" shapeId="0" xr:uid="{00000000-0006-0000-1000-000041000000}">
      <text>
        <r>
          <rPr>
            <sz val="10"/>
            <rFont val="Arial"/>
          </rPr>
          <t>reference:C38,D38
mrs:(C38,+,10.0000)  (D38,+,10.0000)  
Rotate:True</t>
        </r>
      </text>
    </comment>
    <comment ref="F38" authorId="0" shapeId="0" xr:uid="{00000000-0006-0000-1000-000042000000}">
      <text>
        <r>
          <rPr>
            <sz val="10"/>
            <rFont val="Arial"/>
          </rPr>
          <t>reference:B38,E38
mrs:(B38,+,10.0000)  (E38,+,10.0000)  
Rotate:True</t>
        </r>
      </text>
    </comment>
    <comment ref="E39" authorId="0" shapeId="0" xr:uid="{00000000-0006-0000-1000-000043000000}">
      <text>
        <r>
          <rPr>
            <sz val="10"/>
            <rFont val="Arial"/>
          </rPr>
          <t>reference:C39,D39
mrs:(C39,+,10.0000)  (D39,+,10.0000)  
Rotate:True</t>
        </r>
      </text>
    </comment>
    <comment ref="F39" authorId="0" shapeId="0" xr:uid="{00000000-0006-0000-1000-000044000000}">
      <text>
        <r>
          <rPr>
            <sz val="10"/>
            <rFont val="Arial"/>
          </rPr>
          <t>reference:B39,E39
mrs:(B39,+,10.0000)  (E39,+,10.0000)  
Rotate:True</t>
        </r>
      </text>
    </comment>
    <comment ref="E40" authorId="0" shapeId="0" xr:uid="{00000000-0006-0000-1000-000045000000}">
      <text>
        <r>
          <rPr>
            <sz val="10"/>
            <rFont val="Arial"/>
          </rPr>
          <t>reference:C40,D40
mrs:(C40,+,10.0000)  (D40,+,10.0000)  
Rotate:True</t>
        </r>
      </text>
    </comment>
    <comment ref="F40" authorId="0" shapeId="0" xr:uid="{00000000-0006-0000-1000-000046000000}">
      <text>
        <r>
          <rPr>
            <sz val="10"/>
            <rFont val="Arial"/>
          </rPr>
          <t>reference:B40,E40
mrs:(B40,+,10.0000)  (E40,+,10.0000)  
Rotate:True</t>
        </r>
      </text>
    </comment>
    <comment ref="E41" authorId="0" shapeId="0" xr:uid="{00000000-0006-0000-1000-000047000000}">
      <text>
        <r>
          <rPr>
            <sz val="10"/>
            <rFont val="Arial"/>
          </rPr>
          <t>reference:C41,D41
mrs:(C41,+,10.0000)  (D41,+,10.0000)  
Rotate:True</t>
        </r>
      </text>
    </comment>
    <comment ref="F41" authorId="0" shapeId="0" xr:uid="{00000000-0006-0000-1000-000048000000}">
      <text>
        <r>
          <rPr>
            <sz val="10"/>
            <rFont val="Arial"/>
          </rPr>
          <t>reference:B41,E41
mrs:(B41,+,10.0000)  (E41,+,10.0000)  
Rotate:True</t>
        </r>
      </text>
    </comment>
    <comment ref="E42" authorId="0" shapeId="0" xr:uid="{00000000-0006-0000-1000-000049000000}">
      <text>
        <r>
          <rPr>
            <sz val="10"/>
            <rFont val="Arial"/>
          </rPr>
          <t>reference:C42,D42
mrs:(C42,+,10.0000)  (D42,+,10.0000)  
Rotate:True</t>
        </r>
      </text>
    </comment>
    <comment ref="F42" authorId="0" shapeId="0" xr:uid="{00000000-0006-0000-1000-00004A000000}">
      <text>
        <r>
          <rPr>
            <sz val="10"/>
            <rFont val="Arial"/>
          </rPr>
          <t>reference:B42,E42
mrs:(B42,+,10.0000)  (E42,+,10.0000)  
Rotate:True</t>
        </r>
      </text>
    </comment>
    <comment ref="E43" authorId="0" shapeId="0" xr:uid="{00000000-0006-0000-1000-00004B000000}">
      <text>
        <r>
          <rPr>
            <sz val="10"/>
            <rFont val="Arial"/>
          </rPr>
          <t>reference:C43,D43
mrs:(C43,+,10.0000)  (D43,+,10.0000)  
Rotate:True</t>
        </r>
      </text>
    </comment>
    <comment ref="F43" authorId="0" shapeId="0" xr:uid="{00000000-0006-0000-1000-00004C000000}">
      <text>
        <r>
          <rPr>
            <sz val="10"/>
            <rFont val="Arial"/>
          </rPr>
          <t>reference:B43,E43
mrs:(B43,+,10.0000)  (E43,+,10.0000)  
Rotate:True</t>
        </r>
      </text>
    </comment>
    <comment ref="E44" authorId="0" shapeId="0" xr:uid="{00000000-0006-0000-1000-00004D000000}">
      <text>
        <r>
          <rPr>
            <sz val="10"/>
            <rFont val="Arial"/>
          </rPr>
          <t>reference:C44,D44
mrs:(C44,+,10.0000)  (D44,+,10.0000)  
Rotate:True</t>
        </r>
      </text>
    </comment>
    <comment ref="F44" authorId="0" shapeId="0" xr:uid="{00000000-0006-0000-1000-00004E000000}">
      <text>
        <r>
          <rPr>
            <sz val="10"/>
            <rFont val="Arial"/>
          </rPr>
          <t>reference:B44,E44
mrs:(B44,+,10.0000)  (E44,+,10.0000)  
Rotate:True</t>
        </r>
      </text>
    </comment>
    <comment ref="E45" authorId="0" shapeId="0" xr:uid="{00000000-0006-0000-1000-00004F000000}">
      <text>
        <r>
          <rPr>
            <sz val="10"/>
            <rFont val="Arial"/>
          </rPr>
          <t>reference:C45,D45
mrs:(C45,+,10.0000)  (D45,+,10.0000)  
Rotate:True</t>
        </r>
      </text>
    </comment>
    <comment ref="F45" authorId="0" shapeId="0" xr:uid="{00000000-0006-0000-1000-000050000000}">
      <text>
        <r>
          <rPr>
            <sz val="10"/>
            <rFont val="Arial"/>
          </rPr>
          <t>reference:B45,E45
mrs:(B45,+,10.0000)  (E45,+,10.0000)  
Rotate:True</t>
        </r>
      </text>
    </comment>
    <comment ref="E46" authorId="0" shapeId="0" xr:uid="{00000000-0006-0000-1000-000051000000}">
      <text>
        <r>
          <rPr>
            <sz val="10"/>
            <rFont val="Arial"/>
          </rPr>
          <t>reference:C46,D46
mrs:(C46,+,10.0000)  (D46,+,10.0000)  
Rotate:True</t>
        </r>
      </text>
    </comment>
    <comment ref="F46" authorId="0" shapeId="0" xr:uid="{00000000-0006-0000-1000-000052000000}">
      <text>
        <r>
          <rPr>
            <sz val="10"/>
            <rFont val="Arial"/>
          </rPr>
          <t>reference:B46,E46
mrs:(B46,+,10.0000)  (E46,+,10.0000)  
Rotate:True</t>
        </r>
      </text>
    </comment>
    <comment ref="B47" authorId="0" shapeId="0" xr:uid="{00000000-0006-0000-1000-000053000000}">
      <text>
        <r>
          <rPr>
            <sz val="10"/>
            <rFont val="Arial"/>
          </rPr>
          <t>reference:B35,B36,B37,B38,B39,B40,B41,B42,B43,B44,B45,B46
mrs:(B35,+,10.0000)  (B36,+,10.0000)  (B37,+,10.0000)  (B38,+,10.0000)  (B39,+,10.0000)  (B40,+,10.0000)  (B41,+,10.0000)  (B42,+,10.0000)  (B43,+,10.0000)  (B44,+,10.0000)  (B45,+,10.0000)  (B46,+,10.0000)  
Rotate:True</t>
        </r>
      </text>
    </comment>
    <comment ref="C47" authorId="0" shapeId="0" xr:uid="{00000000-0006-0000-1000-000054000000}">
      <text>
        <r>
          <rPr>
            <sz val="10"/>
            <rFont val="Arial"/>
          </rPr>
          <t>reference:C35,C36,C37,C38,C39,C40,C41,C42,C43,C44,C45,C46
mrs:(C35,+,10.0000)  (C36,+,10.0000)  (C37,+,10.0000)  (C38,+,10.0000)  (C39,+,10.0000)  (C40,+,10.0000)  (C41,+,10.0000)  (C42,+,10.0000)  (C43,+,10.0000)  (C44,+,10.0000)  (C45,+,10.0000)  (C46,+,10.0000)  
Rotate:True</t>
        </r>
      </text>
    </comment>
    <comment ref="D47" authorId="0" shapeId="0" xr:uid="{00000000-0006-0000-1000-000055000000}">
      <text>
        <r>
          <rPr>
            <sz val="10"/>
            <rFont val="Arial"/>
          </rPr>
          <t>reference:D35,D36,D37,D38,D39,D40,D41,D42,D43,D44,D45,D46
mrs:(D35,+,10.0000)  (D36,+,10.0000)  (D37,+,10.0000)  (D38,+,10.0000)  (D39,+,10.0000)  (D40,+,10.0000)  (D41,+,10.0000)  (D42,+,10.0000)  (D43,+,10.0000)  (D44,+,10.0000)  (D45,+,10.0000)  (D46,+,10.0000)  
Rotate:True</t>
        </r>
      </text>
    </comment>
    <comment ref="E47" authorId="0" shapeId="0" xr:uid="{00000000-0006-0000-1000-000056000000}">
      <text>
        <r>
          <rPr>
            <sz val="10"/>
            <rFont val="Arial"/>
          </rPr>
          <t>reference:E35,E36,E37,E38,E39,E40,E41,E42,E43,E44,E45,E46
mrs:(E35,+,10.0000)  (E36,+,10.0000)  (E37,+,10.0000)  (E38,+,10.0000)  (E39,+,10.0000)  (E40,+,10.0000)  (E41,+,10.0000)  (E42,+,10.0000)  (E43,+,10.0000)  (E44,+,10.0000)  (E45,+,10.0000)  (E46,+,10.0000)  
Rotate:True</t>
        </r>
      </text>
    </comment>
    <comment ref="F47" authorId="0" shapeId="0" xr:uid="{00000000-0006-0000-1000-000057000000}">
      <text>
        <r>
          <rPr>
            <sz val="10"/>
            <rFont val="Arial"/>
          </rPr>
          <t>reference:F35,F36,F37,F38,F39,F40,F41,F42,F43,F44,F45,F46
mrs:(F35,+,10.0000)  (F36,+,10.0000)  (F37,+,10.0000)  (F38,+,10.0000)  (F39,+,10.0000)  (F40,+,10.0000)  (F41,+,10.0000)  (F42,+,10.0000)  (F43,+,10.0000)  (F44,+,10.0000)  (F45,+,10.0000)  (F46,+,10.0000)  
Rotate:True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C18" authorId="0" shapeId="0" xr:uid="{00000000-0006-0000-1100-000001000000}">
      <text>
        <r>
          <rPr>
            <sz val="10"/>
            <rFont val="Arial"/>
          </rPr>
          <t>reference:C4,C5,C6,C7,C8,C9,C10,C11,C12,C13,C14,C15,C16,C17
mrs:(C4,+,10.0000)  (C5,+,10.0000)  (C6,+,10.0000)  (C7,+,10.0000)  (C8,+,10.0000)  (C9,+,10.0000)  (C10,+,10.0000)  (C11,+,10.0000)  (C12,+,10.0000)  (C13,+,10.0000)  (C14,+,10.0000)  (C15,+,10.0000)  (C16,+,10.0000)  (C17,+,10.0000)  
Rotate:True</t>
        </r>
      </text>
    </comment>
    <comment ref="D18" authorId="0" shapeId="0" xr:uid="{00000000-0006-0000-1100-000002000000}">
      <text>
        <r>
          <rPr>
            <sz val="10"/>
            <rFont val="Arial"/>
          </rPr>
          <t>reference:D4,D5,D6,D7,D8,D9,D10,D11,D12,D13,D14,D15,D16,D17
mrs:(D4,+,10.0000)  (D5,+,10.0000)  (D6,+,10.0000)  (D7,+,10.0000)  (D8,+,10.0000)  (D9,+,10.0000)  (D10,+,10.0000)  (D11,+,10.0000)  (D12,+,10.0000)  (D13,+,10.0000)  (D14,+,10.0000)  (D15,+,10.0000)  (D16,+,10.0000)  (D17,+,10.0000)  
Rotate:True</t>
        </r>
      </text>
    </comment>
    <comment ref="E18" authorId="0" shapeId="0" xr:uid="{00000000-0006-0000-1100-000003000000}">
      <text>
        <r>
          <rPr>
            <sz val="10"/>
            <rFont val="Arial"/>
          </rPr>
          <t>reference:E4,E5,E6,E7,E8,E9,E10,E11,E12,E13,E14,E15,E16,E17
mrs:(E4,+,10.0000)  (E5,+,10.0000)  (E6,+,10.0000)  (E7,+,10.0000)  (E8,+,10.0000)  (E9,+,10.0000)  (E10,+,10.0000)  (E11,+,10.0000)  (E12,+,10.0000)  (E13,+,10.0000)  (E14,+,10.0000)  (E15,+,10.0000)  (E16,+,10.0000)  (E17,+,10.0000)  
Rotate:True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C8" authorId="0" shapeId="0" xr:uid="{00000000-0006-0000-0300-000001000000}">
      <text>
        <r>
          <rPr>
            <sz val="10"/>
            <rFont val="Arial"/>
          </rPr>
          <t>reference:C4,C5,C6,C7
mrs:(C4,+,10.0000)  (C5,+,10.0000)  (C6,+,10.0000)  (C7,+,10.0000)  
Rotate:True</t>
        </r>
      </text>
    </comment>
    <comment ref="D8" authorId="0" shapeId="0" xr:uid="{00000000-0006-0000-0300-000002000000}">
      <text>
        <r>
          <rPr>
            <sz val="10"/>
            <rFont val="Arial"/>
          </rPr>
          <t>reference:D4,D5,D6,D7
mrs:(D4,+,10.0000)  (D5,+,10.0000)  (D6,+,10.0000)  (D7,+,10.0000)  
Rotate:True</t>
        </r>
      </text>
    </comment>
    <comment ref="E8" authorId="0" shapeId="0" xr:uid="{00000000-0006-0000-0300-000003000000}">
      <text>
        <r>
          <rPr>
            <sz val="10"/>
            <rFont val="Arial"/>
          </rPr>
          <t>reference:E4,E5,E6,E7
mrs:(E4,+,10.0000)  (E5,+,10.0000)  (E6,+,10.0000)  (E7,+,10.0000)  
Rotate:True</t>
        </r>
      </text>
    </comment>
    <comment ref="C13" authorId="0" shapeId="0" xr:uid="{00000000-0006-0000-0300-000004000000}">
      <text>
        <r>
          <rPr>
            <sz val="10"/>
            <rFont val="Arial"/>
          </rPr>
          <t>reference:C10,C11,C12
mrs:(C10,+,10.0000)  (C11,+,10.0000)  (C12,+,10.0000)  
Rotate:True</t>
        </r>
      </text>
    </comment>
    <comment ref="D13" authorId="0" shapeId="0" xr:uid="{00000000-0006-0000-0300-000005000000}">
      <text>
        <r>
          <rPr>
            <sz val="10"/>
            <rFont val="Arial"/>
          </rPr>
          <t>reference:D10,D11,D12
mrs:(D10,+,10.0000)  (D11,+,10.0000)  (D12,+,10.0000)  
Rotate:True</t>
        </r>
      </text>
    </comment>
    <comment ref="E13" authorId="0" shapeId="0" xr:uid="{00000000-0006-0000-0300-000006000000}">
      <text>
        <r>
          <rPr>
            <sz val="10"/>
            <rFont val="Arial"/>
          </rPr>
          <t>reference:E10,E11,E12
mrs:(E10,+,10.0000)  (E11,+,10.0000)  (E12,+,10.0000)  
Rotate:True</t>
        </r>
      </text>
    </comment>
    <comment ref="C18" authorId="0" shapeId="0" xr:uid="{00000000-0006-0000-0300-000007000000}">
      <text>
        <r>
          <rPr>
            <sz val="10"/>
            <rFont val="Arial"/>
          </rPr>
          <t>reference:C16,C17
mrs:(C16,+,10.0000)  (C17,+,10.0000)  
Rotate:True</t>
        </r>
      </text>
    </comment>
    <comment ref="D18" authorId="0" shapeId="0" xr:uid="{00000000-0006-0000-0300-000008000000}">
      <text>
        <r>
          <rPr>
            <sz val="10"/>
            <rFont val="Arial"/>
          </rPr>
          <t>reference:D16,D17
mrs:(D16,+,10.0000)  (D17,+,10.0000)  
Rotate:True</t>
        </r>
      </text>
    </comment>
    <comment ref="E18" authorId="0" shapeId="0" xr:uid="{00000000-0006-0000-0300-000009000000}">
      <text>
        <r>
          <rPr>
            <sz val="10"/>
            <rFont val="Arial"/>
          </rPr>
          <t>reference:E16,E17
mrs:(E16,+,10.0000)  (E17,+,10.0000)  
Rotate:True</t>
        </r>
      </text>
    </comment>
    <comment ref="C23" authorId="0" shapeId="0" xr:uid="{00000000-0006-0000-0300-00000A000000}">
      <text>
        <r>
          <rPr>
            <sz val="10"/>
            <rFont val="Arial"/>
          </rPr>
          <t>reference:C19,C20,C21,C22
mrs:(C19,+,10.0000)  (C20,+,10.0000)  (C21,+,10.0000)  (C22,+,10.0000)  
Rotate:True</t>
        </r>
      </text>
    </comment>
    <comment ref="D23" authorId="0" shapeId="0" xr:uid="{00000000-0006-0000-0300-00000B000000}">
      <text>
        <r>
          <rPr>
            <sz val="10"/>
            <rFont val="Arial"/>
          </rPr>
          <t>reference:D19,D20,D21,D22
mrs:(D19,+,10.0000)  (D20,+,10.0000)  (D21,+,10.0000)  (D22,+,10.0000)  
Rotate:True</t>
        </r>
      </text>
    </comment>
    <comment ref="E23" authorId="0" shapeId="0" xr:uid="{00000000-0006-0000-0300-00000C000000}">
      <text>
        <r>
          <rPr>
            <sz val="10"/>
            <rFont val="Arial"/>
          </rPr>
          <t>reference:E19,E20,E21,E22
mrs:(E19,+,10.0000)  (E20,+,10.0000)  (E21,+,10.0000)  (E22,+,10.0000)  
Rotate:True</t>
        </r>
      </text>
    </comment>
    <comment ref="C24" authorId="0" shapeId="0" xr:uid="{00000000-0006-0000-0300-00000D000000}">
      <text>
        <r>
          <rPr>
            <sz val="10"/>
            <rFont val="Arial"/>
          </rPr>
          <t>reference:C18,C23
mrs:(C18,+,10.0000)  (C23,+,10.0000)  
Rotate:True</t>
        </r>
      </text>
    </comment>
    <comment ref="D24" authorId="0" shapeId="0" xr:uid="{00000000-0006-0000-0300-00000E000000}">
      <text>
        <r>
          <rPr>
            <sz val="10"/>
            <rFont val="Arial"/>
          </rPr>
          <t>reference:D18,D23
mrs:(D18,+,10.0000)  (D23,+,10.0000)  
Rotate:True</t>
        </r>
      </text>
    </comment>
    <comment ref="E24" authorId="0" shapeId="0" xr:uid="{00000000-0006-0000-0300-00000F000000}">
      <text>
        <r>
          <rPr>
            <sz val="10"/>
            <rFont val="Arial"/>
          </rPr>
          <t>reference:E18,E23
mrs:(E18,+,10.0000)  (E23,+,10.0000)  
Rotate:True</t>
        </r>
      </text>
    </comment>
    <comment ref="B35" authorId="0" shapeId="0" xr:uid="{00000000-0006-0000-0300-000010000000}">
      <text>
        <r>
          <rPr>
            <sz val="10"/>
            <rFont val="Arial"/>
          </rPr>
          <t>reference:C35,D35,E35,F35
mrs:(C35,+,10.0000)  (D35,+,10.0000)  (E35,+,10.0000)  (F35,+,10.0000)  
Rotate:True</t>
        </r>
      </text>
    </comment>
    <comment ref="G35" authorId="0" shapeId="0" xr:uid="{00000000-0006-0000-0300-000011000000}">
      <text>
        <r>
          <rPr>
            <sz val="10"/>
            <rFont val="Arial"/>
          </rPr>
          <t>reference:B35,B42
mrs:(B35,+,0.0002)  (B42,+,-0.0001)  
Rotate:True</t>
        </r>
      </text>
    </comment>
    <comment ref="B36" authorId="0" shapeId="0" xr:uid="{00000000-0006-0000-0300-000012000000}">
      <text>
        <r>
          <rPr>
            <sz val="10"/>
            <rFont val="Arial"/>
          </rPr>
          <t>reference:C36,D36,E36,F36
mrs:(C36,+,10.0000)  (D36,+,10.0000)  (E36,+,10.0000)  (F36,+,10.0000)  
Rotate:True</t>
        </r>
      </text>
    </comment>
    <comment ref="G36" authorId="0" shapeId="0" xr:uid="{00000000-0006-0000-0300-000013000000}">
      <text>
        <r>
          <rPr>
            <sz val="10"/>
            <rFont val="Arial"/>
          </rPr>
          <t>reference:B36,B42
mrs:(B36,+,0.0002)  (B42,+,-0.0000)  
Rotate:True</t>
        </r>
      </text>
    </comment>
    <comment ref="B37" authorId="0" shapeId="0" xr:uid="{00000000-0006-0000-0300-000014000000}">
      <text>
        <r>
          <rPr>
            <sz val="10"/>
            <rFont val="Arial"/>
          </rPr>
          <t>reference:C37,D37,E37,F37
mrs:(C37,+,10.0000)  (D37,+,10.0000)  (E37,+,10.0000)  (F37,+,10.0000)  
Rotate:True</t>
        </r>
      </text>
    </comment>
    <comment ref="G37" authorId="0" shapeId="0" xr:uid="{00000000-0006-0000-0300-000015000000}">
      <text>
        <r>
          <rPr>
            <sz val="10"/>
            <rFont val="Arial"/>
          </rPr>
          <t>reference:B37,B42
mrs:(B37,+,0.0002)  (B42,+,-0.0000)  
Rotate:True</t>
        </r>
      </text>
    </comment>
    <comment ref="B38" authorId="0" shapeId="0" xr:uid="{00000000-0006-0000-0300-000016000000}">
      <text>
        <r>
          <rPr>
            <sz val="10"/>
            <rFont val="Arial"/>
          </rPr>
          <t>reference:C38,D38,E38,F38
mrs:(C38,+,10.0000)  (D38,+,10.0000)  (E38,+,10.0000)  (F38,+,10.0000)  
Rotate:True</t>
        </r>
      </text>
    </comment>
    <comment ref="G38" authorId="0" shapeId="0" xr:uid="{00000000-0006-0000-0300-000017000000}">
      <text>
        <r>
          <rPr>
            <sz val="10"/>
            <rFont val="Arial"/>
          </rPr>
          <t>reference:B38,B42
mrs:(B38,+,0.0002)  (B42,+,0.0000)  
Rotate:True</t>
        </r>
      </text>
    </comment>
    <comment ref="B39" authorId="0" shapeId="0" xr:uid="{00000000-0006-0000-0300-000018000000}">
      <text>
        <r>
          <rPr>
            <sz val="10"/>
            <rFont val="Arial"/>
          </rPr>
          <t>reference:C39,D39,E39,F39
mrs:(C39,+,10.0000)  (D39,+,10.0000)  (E39,+,10.0000)  (F39,+,10.0000)  
Rotate:True</t>
        </r>
      </text>
    </comment>
    <comment ref="G39" authorId="0" shapeId="0" xr:uid="{00000000-0006-0000-0300-000019000000}">
      <text>
        <r>
          <rPr>
            <sz val="10"/>
            <rFont val="Arial"/>
          </rPr>
          <t>reference:B39,B42
mrs:(B39,+,0.0002)  (B42,+,0.0000)  
Rotate:True</t>
        </r>
      </text>
    </comment>
    <comment ref="B40" authorId="0" shapeId="0" xr:uid="{00000000-0006-0000-0300-00001A000000}">
      <text>
        <r>
          <rPr>
            <sz val="10"/>
            <rFont val="Arial"/>
          </rPr>
          <t>reference:C40,D40,E40,F40
mrs:(C40,+,10.0000)  (D40,+,10.0000)  (E40,+,10.0000)  (F40,+,10.0000)  
Rotate:True</t>
        </r>
      </text>
    </comment>
    <comment ref="G40" authorId="0" shapeId="0" xr:uid="{00000000-0006-0000-0300-00001B000000}">
      <text>
        <r>
          <rPr>
            <sz val="10"/>
            <rFont val="Arial"/>
          </rPr>
          <t>reference:B40,B42
mrs:(B40,+,0.0002)  (B42,+,0.0000)  
Rotate:True</t>
        </r>
      </text>
    </comment>
    <comment ref="B41" authorId="0" shapeId="0" xr:uid="{00000000-0006-0000-0300-00001C000000}">
      <text>
        <r>
          <rPr>
            <sz val="10"/>
            <rFont val="Arial"/>
          </rPr>
          <t>reference:C41,D41,E41,F41
mrs:(C41,+,10.0000)  (D41,+,10.0000)  (E41,+,10.0000)  (F41,+,10.0000)  
Rotate:True</t>
        </r>
      </text>
    </comment>
    <comment ref="G41" authorId="0" shapeId="0" xr:uid="{00000000-0006-0000-0300-00001D000000}">
      <text>
        <r>
          <rPr>
            <sz val="10"/>
            <rFont val="Arial"/>
          </rPr>
          <t>reference:B41,B42
mrs:(B41,+,0.0002)  (B42,+,-0.0000)  
Rotate:True</t>
        </r>
      </text>
    </comment>
    <comment ref="B42" authorId="0" shapeId="0" xr:uid="{00000000-0006-0000-0300-00001E000000}">
      <text>
        <r>
          <rPr>
            <sz val="10"/>
            <rFont val="Arial"/>
          </rPr>
          <t>reference:C42,D42,E42,F42
mrs:(C42,+,10.0000)  (D42,+,10.0000)  (E42,+,10.0000)  (F42,+,10.0000)  
Rotate:True</t>
        </r>
      </text>
    </comment>
    <comment ref="C42" authorId="0" shapeId="0" xr:uid="{00000000-0006-0000-0300-00001F000000}">
      <text>
        <r>
          <rPr>
            <sz val="10"/>
            <rFont val="Arial"/>
          </rPr>
          <t>reference:C35,C36,C37,C38,C39,C40,C41
mrs:(C35,+,10.0000)  (C36,+,10.0000)  (C37,+,10.0000)  (C38,+,10.0000)  (C39,+,10.0000)  (C40,+,10.0000)  (C41,+,10.0000)  
Rotate:True</t>
        </r>
      </text>
    </comment>
    <comment ref="D42" authorId="0" shapeId="0" xr:uid="{00000000-0006-0000-0300-000020000000}">
      <text>
        <r>
          <rPr>
            <sz val="10"/>
            <rFont val="Arial"/>
          </rPr>
          <t>reference:D35,D36,D37,D38,D39,D40,D41
mrs:(D35,+,10.0000)  (D36,+,10.0000)  (D37,+,10.0000)  (D38,+,10.0000)  (D39,+,10.0000)  (D40,+,10.0000)  (D41,+,10.0000)  
Rotate:True</t>
        </r>
      </text>
    </comment>
    <comment ref="E42" authorId="0" shapeId="0" xr:uid="{00000000-0006-0000-0300-000021000000}">
      <text>
        <r>
          <rPr>
            <sz val="10"/>
            <rFont val="Arial"/>
          </rPr>
          <t>reference:E35,E36,E37,E38,E39,E40,E41
mrs:(E35,+,10.0000)  (E36,+,10.0000)  (E37,+,10.0000)  (E38,+,10.0000)  (E39,+,10.0000)  (E40,+,10.0000)  (E41,+,10.0000)  
Rotate:True</t>
        </r>
      </text>
    </comment>
    <comment ref="F42" authorId="0" shapeId="0" xr:uid="{00000000-0006-0000-0300-000022000000}">
      <text>
        <r>
          <rPr>
            <sz val="10"/>
            <rFont val="Arial"/>
          </rPr>
          <t>reference:F35,F36,F37,F38,F39,F40,F41
mrs:(F35,+,10.0000)  (F36,+,10.0000)  (F37,+,10.0000)  (F38,+,10.0000)  (F39,+,10.0000)  (F40,+,10.0000)  (F41,+,10.0000)  
Rotate:True</t>
        </r>
      </text>
    </comment>
    <comment ref="G42" authorId="0" shapeId="0" xr:uid="{00000000-0006-0000-0300-000023000000}">
      <text>
        <r>
          <rPr>
            <sz val="10"/>
            <rFont val="Arial"/>
          </rPr>
          <t>reference:G35,G36,G37,G38,G39,G40,G41
mrs:(G35,+,10.0000)  (G36,+,10.0000)  (G37,+,10.0000)  (G38,+,10.0000)  (G39,+,10.0000)  (G40,+,10.0000)  (G41,+,10.0000)  
Rotate:True</t>
        </r>
      </text>
    </comment>
    <comment ref="C51" authorId="0" shapeId="0" xr:uid="{00000000-0006-0000-0300-000024000000}">
      <text>
        <r>
          <rPr>
            <sz val="10"/>
            <rFont val="Arial"/>
          </rPr>
          <t>reference:C49,C50
mrs:(C49,+,10.0000)  (C50,+,10.0000)  
Rotate:True</t>
        </r>
      </text>
    </comment>
    <comment ref="D51" authorId="0" shapeId="0" xr:uid="{00000000-0006-0000-0300-000025000000}">
      <text>
        <r>
          <rPr>
            <sz val="10"/>
            <rFont val="Arial"/>
          </rPr>
          <t>reference:D49,D50
mrs:(D49,+,10.0000)  (D50,+,10.0000)  
Rotate:True</t>
        </r>
      </text>
    </comment>
    <comment ref="E51" authorId="0" shapeId="0" xr:uid="{00000000-0006-0000-0300-000026000000}">
      <text>
        <r>
          <rPr>
            <sz val="10"/>
            <rFont val="Arial"/>
          </rPr>
          <t>reference:E49,E50
mrs:(E49,+,10.0000)  (E50,+,10.0000)  
Rotate:True</t>
        </r>
      </text>
    </comment>
    <comment ref="C62" authorId="0" shapeId="0" xr:uid="{00000000-0006-0000-0300-000027000000}">
      <text>
        <r>
          <rPr>
            <sz val="10"/>
            <rFont val="Arial"/>
          </rPr>
          <t>reference:C58,C59,C60,C61
mrs:(C58,+,10.0000)  (C59,+,10.0000)  (C60,+,10.0000)  (C61,+,10.0000)  
Rotate:True</t>
        </r>
      </text>
    </comment>
    <comment ref="D62" authorId="0" shapeId="0" xr:uid="{00000000-0006-0000-0300-000028000000}">
      <text>
        <r>
          <rPr>
            <sz val="10"/>
            <rFont val="Arial"/>
          </rPr>
          <t>reference:D58,D59,D60,D61
mrs:(D58,+,10.0000)  (D59,+,10.0000)  (D60,+,10.0000)  (D61,+,10.0000)  
Rotate:True</t>
        </r>
      </text>
    </comment>
    <comment ref="E62" authorId="0" shapeId="0" xr:uid="{00000000-0006-0000-0300-000029000000}">
      <text>
        <r>
          <rPr>
            <sz val="10"/>
            <rFont val="Arial"/>
          </rPr>
          <t>reference:E58,E59,E60,E61
mrs:(E58,+,10.0000)  (E59,+,10.0000)  (E60,+,10.0000)  (E61,+,10.0000)  
Rotate:True</t>
        </r>
      </text>
    </comment>
    <comment ref="C72" authorId="0" shapeId="0" xr:uid="{00000000-0006-0000-0300-00002A000000}">
      <text>
        <r>
          <rPr>
            <sz val="10"/>
            <rFont val="Arial"/>
          </rPr>
          <t>reference:C66,C67,C68,C69,C70,C71
mrs:(C66,+,10.0000)  (C67,+,10.0000)  (C68,+,10.0000)  (C69,+,10.0000)  (C70,+,10.0000)  (C71,+,10.0000)  
Rotate:True</t>
        </r>
      </text>
    </comment>
    <comment ref="D72" authorId="0" shapeId="0" xr:uid="{00000000-0006-0000-0300-00002B000000}">
      <text>
        <r>
          <rPr>
            <sz val="10"/>
            <rFont val="Arial"/>
          </rPr>
          <t>reference:D66,D67,D68,D69,D70,D71
mrs:(D66,+,10.0000)  (D67,+,10.0000)  (D68,+,10.0000)  (D69,+,10.0000)  (D70,+,10.0000)  (D71,+,10.0000)  
Rotate:True</t>
        </r>
      </text>
    </comment>
    <comment ref="E72" authorId="0" shapeId="0" xr:uid="{00000000-0006-0000-0300-00002C000000}">
      <text>
        <r>
          <rPr>
            <sz val="10"/>
            <rFont val="Arial"/>
          </rPr>
          <t>reference:E66,E67,E68,E69,E70,E71
mrs:(E66,+,10.0000)  (E67,+,10.0000)  (E68,+,10.0000)  (E69,+,10.0000)  (E70,+,10.0000)  (E71,+,10.0000)  
Rotate:True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C8" authorId="0" shapeId="0" xr:uid="{00000000-0006-0000-0400-000001000000}">
      <text>
        <r>
          <rPr>
            <sz val="10"/>
            <rFont val="Arial"/>
          </rPr>
          <t>reference:C3,C4,C5,C6,C7
mrs:(C3,+,10.0000)  (C4,+,10.0000)  (C5,+,10.0000)  (C6,+,10.0000)  (C7,+,10.0000)  
Rotate:True</t>
        </r>
      </text>
    </comment>
    <comment ref="D8" authorId="0" shapeId="0" xr:uid="{00000000-0006-0000-0400-000002000000}">
      <text>
        <r>
          <rPr>
            <sz val="10"/>
            <rFont val="Arial"/>
          </rPr>
          <t>reference:D3,D4,D5,D6,D7
mrs:(D3,+,10.0000)  (D4,+,10.0000)  (D5,+,10.0000)  (D6,+,10.0000)  (D7,+,10.0000)  
Rotate:True</t>
        </r>
      </text>
    </comment>
    <comment ref="E8" authorId="0" shapeId="0" xr:uid="{00000000-0006-0000-0400-000003000000}">
      <text>
        <r>
          <rPr>
            <sz val="10"/>
            <rFont val="Arial"/>
          </rPr>
          <t>reference:E3,E4,E5,E6,E7
mrs:(E3,+,10.0000)  (E4,+,10.0000)  (E5,+,10.0000)  (E6,+,10.0000)  (E7,+,10.0000)  
Rotate:True</t>
        </r>
      </text>
    </comment>
    <comment ref="C15" authorId="0" shapeId="0" xr:uid="{00000000-0006-0000-0400-000004000000}">
      <text>
        <r>
          <rPr>
            <sz val="10"/>
            <rFont val="Arial"/>
          </rPr>
          <t>reference:C12,C13,C14
mrs:(C12,+,10.0000)  (C13,+,10.0000)  (C14,+,10.0000)  
Rotate:True</t>
        </r>
      </text>
    </comment>
    <comment ref="D15" authorId="0" shapeId="0" xr:uid="{00000000-0006-0000-0400-000005000000}">
      <text>
        <r>
          <rPr>
            <sz val="10"/>
            <rFont val="Arial"/>
          </rPr>
          <t>reference:D12,D13,D14
mrs:(D12,+,10.0000)  (D13,+,10.0000)  (D14,+,10.0000)  
Rotate:True</t>
        </r>
      </text>
    </comment>
    <comment ref="E15" authorId="0" shapeId="0" xr:uid="{00000000-0006-0000-0400-000006000000}">
      <text>
        <r>
          <rPr>
            <sz val="10"/>
            <rFont val="Arial"/>
          </rPr>
          <t>reference:E12,E13,E14
mrs:(E12,+,10.0000)  (E13,+,10.0000)  (E14,+,10.0000)  
Rotate:True</t>
        </r>
      </text>
    </comment>
    <comment ref="C20" authorId="0" shapeId="0" xr:uid="{00000000-0006-0000-0400-000007000000}">
      <text>
        <r>
          <rPr>
            <sz val="10"/>
            <rFont val="Arial"/>
          </rPr>
          <t>reference:C17,C18,C19
mrs:(C17,+,10.0000)  (C18,+,10.0000)  (C19,+,10.0000)  
Rotate:True</t>
        </r>
      </text>
    </comment>
    <comment ref="D20" authorId="0" shapeId="0" xr:uid="{00000000-0006-0000-0400-000008000000}">
      <text>
        <r>
          <rPr>
            <sz val="10"/>
            <rFont val="Arial"/>
          </rPr>
          <t>reference:D17,D18,D19
mrs:(D17,+,10.0000)  (D18,+,10.0000)  (D19,+,10.0000)  
Rotate:True</t>
        </r>
      </text>
    </comment>
    <comment ref="E20" authorId="0" shapeId="0" xr:uid="{00000000-0006-0000-0400-000009000000}">
      <text>
        <r>
          <rPr>
            <sz val="10"/>
            <rFont val="Arial"/>
          </rPr>
          <t>reference:E17,E18,E19
mrs:(E17,+,10.0000)  (E18,+,10.0000)  (E19,+,10.0000)  
Rotate:True</t>
        </r>
      </text>
    </comment>
    <comment ref="C22" authorId="0" shapeId="0" xr:uid="{00000000-0006-0000-0400-00000A000000}">
      <text>
        <r>
          <rPr>
            <sz val="10"/>
            <rFont val="Arial"/>
          </rPr>
          <t>reference:C15,C20
mrs:(C15,+,10.0000)  (C20,+,10.0000)  
Rotate:True</t>
        </r>
      </text>
    </comment>
    <comment ref="D22" authorId="0" shapeId="0" xr:uid="{00000000-0006-0000-0400-00000B000000}">
      <text>
        <r>
          <rPr>
            <sz val="10"/>
            <rFont val="Arial"/>
          </rPr>
          <t>reference:D15,D20
mrs:(D15,+,10.0000)  (D20,+,10.0000)  
Rotate:True</t>
        </r>
      </text>
    </comment>
    <comment ref="E22" authorId="0" shapeId="0" xr:uid="{00000000-0006-0000-0400-00000C000000}">
      <text>
        <r>
          <rPr>
            <sz val="10"/>
            <rFont val="Arial"/>
          </rPr>
          <t>reference:E15,E20
mrs:(E15,+,10.0000)  (E20,+,10.0000)  
Rotate:True</t>
        </r>
      </text>
    </comment>
    <comment ref="C25" authorId="0" shapeId="0" xr:uid="{00000000-0006-0000-0400-00000D000000}">
      <text>
        <r>
          <rPr>
            <sz val="10"/>
            <rFont val="Arial"/>
          </rPr>
          <t>reference:C8,C22
mrs:(C8,+,10.0000)  (C22,+,10.0000)  
Rotate:True</t>
        </r>
      </text>
    </comment>
    <comment ref="D25" authorId="0" shapeId="0" xr:uid="{00000000-0006-0000-0400-00000E000000}">
      <text>
        <r>
          <rPr>
            <sz val="10"/>
            <rFont val="Arial"/>
          </rPr>
          <t>reference:D8,D22
mrs:(D8,+,10.0000)  (D22,+,10.0000)  
Rotate:True</t>
        </r>
      </text>
    </comment>
    <comment ref="E25" authorId="0" shapeId="0" xr:uid="{00000000-0006-0000-0400-00000F000000}">
      <text>
        <r>
          <rPr>
            <sz val="10"/>
            <rFont val="Arial"/>
          </rPr>
          <t>reference:E8,E22
mrs:(E8,+,10.0000)  (E22,+,10.0000)  
Rotate:True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E6" authorId="0" shapeId="0" xr:uid="{00000000-0006-0000-0600-000001000000}">
      <text>
        <r>
          <rPr>
            <sz val="10"/>
            <rFont val="Arial"/>
          </rPr>
          <t>reference:E4,E5
mrs:(E4,+,10.0000)  (E5,+,10.0000)  
Rotate:True</t>
        </r>
      </text>
    </comment>
    <comment ref="F6" authorId="0" shapeId="0" xr:uid="{00000000-0006-0000-0600-000002000000}">
      <text>
        <r>
          <rPr>
            <sz val="10"/>
            <rFont val="Arial"/>
          </rPr>
          <t>reference:F4,F5
mrs:(F4,+,10.0000)  (F5,+,10.0000)  
Rotate:True</t>
        </r>
      </text>
    </comment>
    <comment ref="G6" authorId="0" shapeId="0" xr:uid="{00000000-0006-0000-0600-000003000000}">
      <text>
        <r>
          <rPr>
            <sz val="10"/>
            <rFont val="Arial"/>
          </rPr>
          <t>reference:G4,G5
mrs:(G4,+,10.0000)  (G5,+,10.0000)  
Rotate:True</t>
        </r>
      </text>
    </comment>
    <comment ref="E30" authorId="0" shapeId="0" xr:uid="{00000000-0006-0000-0600-000004000000}">
      <text>
        <r>
          <rPr>
            <sz val="10"/>
            <rFont val="Arial"/>
          </rPr>
          <t>reference:E12,E13,E14,E15,E16,E17,E18,E19,E20,E21,E22,E23,E24,E25,E26,E27,E28,E29
mrs:(E12,+,10.0000)  (E13,+,10.0000)  (E14,+,10.0000)  (E15,+,10.0000)  (E16,+,10.0000)  (E17,+,10.0000)  (E18,+,10.0000)  (E19,+,10.0000)  (E20,+,10.0000)  (E21,+,10.0000)  (E22,+,10.0000)  (E23,+,10.0000)  (E24,+,10.0000)  (E25,+,10.0000)  (E26,+,10.0000)  (E27,+,10.0000)  (E28,+,10.0000)  (E29,+,10.0000)  
Rotate:True</t>
        </r>
      </text>
    </comment>
    <comment ref="F30" authorId="0" shapeId="0" xr:uid="{00000000-0006-0000-0600-000005000000}">
      <text>
        <r>
          <rPr>
            <sz val="10"/>
            <rFont val="Arial"/>
          </rPr>
          <t>reference:F12,F13,F14,F15,F16,F17,F18,F19,F20,F21,F22,F23,F24,F25,F26,F27,F28,F29
mrs:(F12,+,10.0000)  (F13,+,10.0000)  (F14,+,10.0000)  (F15,+,10.0000)  (F16,+,10.0000)  (F17,+,10.0000)  (F18,+,10.0000)  (F19,+,10.0000)  (F20,+,10.0000)  (F21,+,10.0000)  (F22,+,10.0000)  (F23,+,10.0000)  (F24,+,10.0000)  (F25,+,10.0000)  (F26,+,10.0000)  (F27,+,10.0000)  (F28,+,10.0000)  (F29,+,10.0000)  
Rotate:True</t>
        </r>
      </text>
    </comment>
    <comment ref="G30" authorId="0" shapeId="0" xr:uid="{00000000-0006-0000-0600-000006000000}">
      <text>
        <r>
          <rPr>
            <sz val="10"/>
            <rFont val="Arial"/>
          </rPr>
          <t>reference:G12,G13,G14,G15,G16,G17,G18,G19,G20,G21,G22,G23,G24,G25,G26,G27,G28,G29
mrs:(G12,+,10.0000)  (G13,+,10.0000)  (G14,+,10.0000)  (G15,+,10.0000)  (G16,+,10.0000)  (G17,+,10.0000)  (G18,+,10.0000)  (G19,+,10.0000)  (G20,+,10.0000)  (G21,+,10.0000)  (G22,+,10.0000)  (G23,+,10.0000)  (G24,+,10.0000)  (G25,+,10.0000)  (G26,+,10.0000)  (G27,+,10.0000)  (G28,+,10.0000)  (G29,+,10.0000)  
Rotate:True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E25" authorId="0" shapeId="0" xr:uid="{00000000-0006-0000-0700-000001000000}">
      <text>
        <r>
          <rPr>
            <sz val="10"/>
            <rFont val="Arial"/>
          </rPr>
          <t>reference:E5,E6,E7,E8,E9,E10,E11,E12,E13,E14,E15,E16,E17,E18,E19,E20,E21,E22,E23,E24
mrs:(E5,+,10.0000)  (E6,+,10.0000)  (E7,+,10.0000)  (E8,+,10.0000)  (E9,+,10.0000)  (E10,+,10.0000)  (E11,+,10.0000)  (E12,+,10.0000)  (E13,+,10.0000)  (E14,+,10.0000)  (E15,+,10.0000)  (E16,+,10.0000)  (E17,+,10.0000)  (E18,+,10.0000)  (E19,+,10.0000)  (E20,+,10.0000)  (E21,+,10.0000)  (E22,+,10.0000)  (E23,+,10.0000)  (E24,+,10.0000)  
Rotate:True</t>
        </r>
      </text>
    </comment>
    <comment ref="F25" authorId="0" shapeId="0" xr:uid="{00000000-0006-0000-0700-000002000000}">
      <text>
        <r>
          <rPr>
            <sz val="10"/>
            <rFont val="Arial"/>
          </rPr>
          <t>reference:F5,F6,F7,F8,F9,F10,F11,F12,F13,F14,F15,F16,F17,F18,F19,F20,F21,F22,F23,F24
mrs:(F5,+,10.0000)  (F6,+,10.0000)  (F7,+,10.0000)  (F8,+,10.0000)  (F9,+,10.0000)  (F10,+,10.0000)  (F11,+,10.0000)  (F12,+,10.0000)  (F13,+,10.0000)  (F14,+,10.0000)  (F15,+,10.0000)  (F16,+,10.0000)  (F17,+,10.0000)  (F18,+,10.0000)  (F19,+,10.0000)  (F20,+,10.0000)  (F21,+,10.0000)  (F22,+,10.0000)  (F23,+,10.0000)  (F24,+,10.0000)  
Rotate:True</t>
        </r>
      </text>
    </comment>
    <comment ref="G25" authorId="0" shapeId="0" xr:uid="{00000000-0006-0000-0700-000003000000}">
      <text>
        <r>
          <rPr>
            <sz val="10"/>
            <rFont val="Arial"/>
          </rPr>
          <t>reference:G5,G6,G7,G8,G9,G10,G11,G12,G13,G14,G15,G16,G17,G18,G19,G20,G21,G22,G23,G24
mrs:(G5,+,10.0000)  (G6,+,10.0000)  (G7,+,10.0000)  (G8,+,10.0000)  (G9,+,10.0000)  (G10,+,10.0000)  (G11,+,10.0000)  (G12,+,10.0000)  (G13,+,10.0000)  (G14,+,10.0000)  (G15,+,10.0000)  (G16,+,10.0000)  (G17,+,10.0000)  (G18,+,10.0000)  (G19,+,10.0000)  (G20,+,10.0000)  (G21,+,10.0000)  (G22,+,10.0000)  (G23,+,10.0000)  (G24,+,10.0000)  
Rotate:True</t>
        </r>
      </text>
    </comment>
    <comment ref="E40" authorId="0" shapeId="0" xr:uid="{00000000-0006-0000-0700-000004000000}">
      <text>
        <r>
          <rPr>
            <sz val="10"/>
            <rFont val="Arial"/>
          </rPr>
          <t>reference:E35,E36,E37,E38,E39
mrs:(E35,+,10.0000)  (E36,+,10.0000)  (E37,+,10.0000)  (E38,+,10.0000)  (E39,+,10.0000)  
Rotate:True</t>
        </r>
      </text>
    </comment>
    <comment ref="F40" authorId="0" shapeId="0" xr:uid="{00000000-0006-0000-0700-000005000000}">
      <text>
        <r>
          <rPr>
            <sz val="10"/>
            <rFont val="Arial"/>
          </rPr>
          <t>reference:F35,F36,F37,F38,F39
mrs:(F35,+,10.0000)  (F36,+,10.0000)  (F37,+,10.0000)  (F38,+,10.0000)  (F39,+,10.0000)  
Rotate:True</t>
        </r>
      </text>
    </comment>
    <comment ref="G40" authorId="0" shapeId="0" xr:uid="{00000000-0006-0000-0700-000006000000}">
      <text>
        <r>
          <rPr>
            <sz val="10"/>
            <rFont val="Arial"/>
          </rPr>
          <t>reference:E40,F40
mrs:(E40,+,10.0000)  (F40,+,10.0000)  
Rotate:True</t>
        </r>
      </text>
    </comment>
    <comment ref="E64" authorId="0" shapeId="0" xr:uid="{00000000-0006-0000-0700-000007000000}">
      <text>
        <r>
          <rPr>
            <sz val="10"/>
            <rFont val="Arial"/>
          </rPr>
          <t>reference:E56,E57,E58,E59,E60,E61,E62,E63
mrs:(E56,+,10.0000)  (E57,+,10.0000)  (E58,+,10.0000)  (E59,+,10.0000)  (E60,+,10.0000)  (E61,+,10.0000)  (E62,+,10.0000)  (E63,+,10.0000)  
Rotate:True</t>
        </r>
      </text>
    </comment>
    <comment ref="F64" authorId="0" shapeId="0" xr:uid="{00000000-0006-0000-0700-000008000000}">
      <text>
        <r>
          <rPr>
            <sz val="10"/>
            <rFont val="Arial"/>
          </rPr>
          <t>reference:F56,F57,F58,F59,F60,F61,F62,F63
mrs:(F56,+,10.0000)  (F57,+,10.0000)  (F58,+,10.0000)  (F59,+,10.0000)  (F60,+,10.0000)  (F61,+,10.0000)  (F62,+,10.0000)  (F63,+,10.0000)  
Rotate:True</t>
        </r>
      </text>
    </comment>
    <comment ref="G64" authorId="0" shapeId="0" xr:uid="{00000000-0006-0000-0700-000009000000}">
      <text>
        <r>
          <rPr>
            <sz val="10"/>
            <rFont val="Arial"/>
          </rPr>
          <t>reference:G56,G57,G58,G59,G60,G61,G62,G63
mrs:(G56,+,10.0000)  (G57,+,10.0000)  (G58,+,10.0000)  (G59,+,10.0000)  (G60,+,10.0000)  (G61,+,10.0000)  (G62,+,10.0000)  (G63,+,10.0000)  
Rotate:True</t>
        </r>
      </text>
    </comment>
    <comment ref="E75" authorId="0" shapeId="0" xr:uid="{00000000-0006-0000-0700-00000A000000}">
      <text>
        <r>
          <rPr>
            <sz val="10"/>
            <rFont val="Arial"/>
          </rPr>
          <t>reference:E66,E67,E68,E69,E70,E71,E72,E73,E74
mrs:(E66,+,10.0000)  (E67,+,10.0000)  (E68,+,10.0000)  (E69,+,10.0000)  (E70,+,10.0000)  (E71,+,10.0000)  (E72,+,10.0000)  (E73,+,10.0000)  (E74,+,10.0000)  
Rotate:True</t>
        </r>
      </text>
    </comment>
    <comment ref="F75" authorId="0" shapeId="0" xr:uid="{00000000-0006-0000-0700-00000B000000}">
      <text>
        <r>
          <rPr>
            <sz val="10"/>
            <rFont val="Arial"/>
          </rPr>
          <t>reference:F66,F67,F68,F69,F70,F71,F72,F73,F74
mrs:(F66,+,10.0000)  (F67,+,10.0000)  (F68,+,10.0000)  (F69,+,10.0000)  (F70,+,10.0000)  (F71,+,10.0000)  (F72,+,10.0000)  (F73,+,10.0000)  (F74,+,10.0000)  
Rotate:True</t>
        </r>
      </text>
    </comment>
    <comment ref="G75" authorId="0" shapeId="0" xr:uid="{00000000-0006-0000-0700-00000C000000}">
      <text>
        <r>
          <rPr>
            <sz val="10"/>
            <rFont val="Arial"/>
          </rPr>
          <t>reference:G66,G67,G68,G69,G70,G71,G72,G73,G74
mrs:(G66,+,10.0000)  (G67,+,10.0000)  (G68,+,10.0000)  (G69,+,10.0000)  (G70,+,10.0000)  (G71,+,10.0000)  (G72,+,10.0000)  (G73,+,10.0000)  (G74,+,10.0000)  
Rotate:True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C7" authorId="0" shapeId="0" xr:uid="{00000000-0006-0000-0800-000001000000}">
      <text>
        <r>
          <rPr>
            <sz val="10"/>
            <rFont val="Arial"/>
          </rPr>
          <t>reference:C3,C4,C5,C6
mrs:(C3,+,10.0000)  (C4,+,10.0000)  (C5,+,10.0000)  (C6,+,10.0000)  
Rotate:True</t>
        </r>
      </text>
    </comment>
    <comment ref="D7" authorId="0" shapeId="0" xr:uid="{00000000-0006-0000-0800-000002000000}">
      <text>
        <r>
          <rPr>
            <sz val="10"/>
            <rFont val="Arial"/>
          </rPr>
          <t>reference:D3,D4,D5,D6
mrs:(D3,+,10.0000)  (D4,+,10.0000)  (D5,+,10.0000)  (D6,+,10.0000)  
Rotate:True</t>
        </r>
      </text>
    </comment>
    <comment ref="E7" authorId="0" shapeId="0" xr:uid="{00000000-0006-0000-0800-000003000000}">
      <text>
        <r>
          <rPr>
            <sz val="10"/>
            <rFont val="Arial"/>
          </rPr>
          <t>reference:E3,E4,E5,E6
mrs:(E3,+,10.0000)  (E4,+,10.0000)  (E5,+,10.0000)  (E6,+,10.0000)  
Rotate:True</t>
        </r>
      </text>
    </comment>
    <comment ref="C14" authorId="0" shapeId="0" xr:uid="{00000000-0006-0000-0800-000004000000}">
      <text>
        <r>
          <rPr>
            <sz val="10"/>
            <rFont val="Arial"/>
          </rPr>
          <t>reference:C10,C11,C12,C13
mrs:(C10,+,10.0000)  (C11,+,10.0000)  (C12,+,10.0000)  (C13,+,10.0000)  
Rotate:True</t>
        </r>
      </text>
    </comment>
    <comment ref="D14" authorId="0" shapeId="0" xr:uid="{00000000-0006-0000-0800-000005000000}">
      <text>
        <r>
          <rPr>
            <sz val="10"/>
            <rFont val="Arial"/>
          </rPr>
          <t>reference:D10,D11,D12,D13
mrs:(D10,+,10.0000)  (D11,+,10.0000)  (D12,+,10.0000)  (D13,+,10.0000)  
Rotate:True</t>
        </r>
      </text>
    </comment>
    <comment ref="E14" authorId="0" shapeId="0" xr:uid="{00000000-0006-0000-0800-000006000000}">
      <text>
        <r>
          <rPr>
            <sz val="10"/>
            <rFont val="Arial"/>
          </rPr>
          <t>reference:E10,E11,E12,E13
mrs:(E10,+,10.0000)  (E11,+,10.0000)  (E12,+,10.0000)  (E13,+,10.0000)  
Rotate:True</t>
        </r>
      </text>
    </comment>
    <comment ref="C21" authorId="0" shapeId="0" xr:uid="{00000000-0006-0000-0800-000007000000}">
      <text>
        <r>
          <rPr>
            <sz val="10"/>
            <rFont val="Arial"/>
          </rPr>
          <t>reference:C17,C18,C19,C20
mrs:(C17,+,10.0000)  (C18,+,10.0000)  (C19,+,10.0000)  (C20,+,10.0000)  
Rotate:True</t>
        </r>
      </text>
    </comment>
    <comment ref="D21" authorId="0" shapeId="0" xr:uid="{00000000-0006-0000-0800-000008000000}">
      <text>
        <r>
          <rPr>
            <sz val="10"/>
            <rFont val="Arial"/>
          </rPr>
          <t>reference:D17,D18,D19,D20
mrs:(D17,+,10.0000)  (D18,+,10.0000)  (D19,+,10.0000)  (D20,+,10.0000)  
Rotate:True</t>
        </r>
      </text>
    </comment>
    <comment ref="E21" authorId="0" shapeId="0" xr:uid="{00000000-0006-0000-0800-000009000000}">
      <text>
        <r>
          <rPr>
            <sz val="10"/>
            <rFont val="Arial"/>
          </rPr>
          <t>reference:E17,E18,E19,E20
mrs:(E17,+,10.0000)  (E18,+,10.0000)  (E19,+,10.0000)  (E20,+,10.0000)  
Rotate:True</t>
        </r>
      </text>
    </comment>
    <comment ref="C28" authorId="0" shapeId="0" xr:uid="{00000000-0006-0000-0800-00000A000000}">
      <text>
        <r>
          <rPr>
            <sz val="10"/>
            <rFont val="Arial"/>
          </rPr>
          <t>reference:C24,C25,C26,C27
mrs:(C24,+,10.0000)  (C25,+,10.0000)  (C26,+,10.0000)  (C27,+,10.0000)  
Rotate:True</t>
        </r>
      </text>
    </comment>
    <comment ref="D28" authorId="0" shapeId="0" xr:uid="{00000000-0006-0000-0800-00000B000000}">
      <text>
        <r>
          <rPr>
            <sz val="10"/>
            <rFont val="Arial"/>
          </rPr>
          <t>reference:D24,D25,D26,D27
mrs:(D24,+,10.0000)  (D25,+,10.0000)  (D26,+,10.0000)  (D27,+,10.0000)  
Rotate:True</t>
        </r>
      </text>
    </comment>
    <comment ref="E28" authorId="0" shapeId="0" xr:uid="{00000000-0006-0000-0800-00000C000000}">
      <text>
        <r>
          <rPr>
            <sz val="10"/>
            <rFont val="Arial"/>
          </rPr>
          <t>reference:E24,E25,E26,E27
mrs:(E24,+,10.0000)  (E25,+,10.0000)  (E26,+,10.0000)  (E27,+,10.0000)  
Rotate:True</t>
        </r>
      </text>
    </comment>
    <comment ref="C36" authorId="0" shapeId="0" xr:uid="{00000000-0006-0000-0800-00000D000000}">
      <text>
        <r>
          <rPr>
            <sz val="10"/>
            <rFont val="Arial"/>
          </rPr>
          <t>reference:C7,C14,C21,C28,C31,C34
mrs:(C7,+,10.0000)  (C14,+,10.0000)  (C21,+,10.0000)  (C28,+,10.0000)  (C31,+,10.0000)  (C34,+,10.0000)  
Rotate:True</t>
        </r>
      </text>
    </comment>
    <comment ref="D36" authorId="0" shapeId="0" xr:uid="{00000000-0006-0000-0800-00000E000000}">
      <text>
        <r>
          <rPr>
            <sz val="10"/>
            <rFont val="Arial"/>
          </rPr>
          <t>reference:D7,D14,D21,D28,D31,D34
mrs:(D7,+,10.0000)  (D14,+,10.0000)  (D21,+,10.0000)  (D28,+,10.0000)  (D31,+,10.0000)  (D34,+,10.0000)  
Rotate:True</t>
        </r>
      </text>
    </comment>
    <comment ref="E36" authorId="0" shapeId="0" xr:uid="{00000000-0006-0000-0800-00000F000000}">
      <text>
        <r>
          <rPr>
            <sz val="10"/>
            <rFont val="Arial"/>
          </rPr>
          <t>reference:E7,E14,E21,E28,E31,E34
mrs:(E7,+,10.0000)  (E14,+,10.0000)  (E21,+,10.0000)  (E28,+,10.0000)  (E31,+,10.0000)  (E34,+,10.0000)  
Rotate:True</t>
        </r>
      </text>
    </comment>
    <comment ref="B113" authorId="0" shapeId="0" xr:uid="{00000000-0006-0000-0800-000010000000}">
      <text>
        <r>
          <rPr>
            <sz val="10"/>
            <rFont val="Arial"/>
          </rPr>
          <t>reference:C113,D113,E113,F113
mrs:(C113,+,10.0000)  (D113,+,10.0000)  (E113,+,10.0000)  (F113,+,10.0000)  
Rotate:True</t>
        </r>
      </text>
    </comment>
    <comment ref="G113" authorId="0" shapeId="0" xr:uid="{00000000-0006-0000-0800-000011000000}">
      <text>
        <r>
          <rPr>
            <sz val="10"/>
            <rFont val="Arial"/>
          </rPr>
          <t>reference:B113,B120
mrs:(B113,+,0.0001)  (B120,+,-0.0000)  
Rotate:True</t>
        </r>
      </text>
    </comment>
    <comment ref="B114" authorId="0" shapeId="0" xr:uid="{00000000-0006-0000-0800-000012000000}">
      <text>
        <r>
          <rPr>
            <sz val="10"/>
            <rFont val="Arial"/>
          </rPr>
          <t>reference:C114,D114,E114,F114
mrs:(C114,+,10.0000)  (D114,+,10.0000)  (E114,+,10.0000)  (F114,+,10.0000)  
Rotate:True</t>
        </r>
      </text>
    </comment>
    <comment ref="G114" authorId="0" shapeId="0" xr:uid="{00000000-0006-0000-0800-000013000000}">
      <text>
        <r>
          <rPr>
            <sz val="10"/>
            <rFont val="Arial"/>
          </rPr>
          <t>reference:B114,B120
mrs:(B114,+,0.0001)  (B120,+,-0.0000)  
Rotate:True</t>
        </r>
      </text>
    </comment>
    <comment ref="B115" authorId="0" shapeId="0" xr:uid="{00000000-0006-0000-0800-000014000000}">
      <text>
        <r>
          <rPr>
            <sz val="10"/>
            <rFont val="Arial"/>
          </rPr>
          <t>reference:C115,D115,E115,F115
mrs:(C115,+,10.0000)  (D115,+,10.0000)  (E115,+,10.0000)  (F115,+,10.0000)  
Rotate:True</t>
        </r>
      </text>
    </comment>
    <comment ref="G115" authorId="0" shapeId="0" xr:uid="{00000000-0006-0000-0800-000015000000}">
      <text>
        <r>
          <rPr>
            <sz val="10"/>
            <rFont val="Arial"/>
          </rPr>
          <t>reference:B115,B120
mrs:(B115,+,0.0001)  (B120,+,0.0000)  
Rotate:True</t>
        </r>
      </text>
    </comment>
    <comment ref="B116" authorId="0" shapeId="0" xr:uid="{00000000-0006-0000-0800-000016000000}">
      <text>
        <r>
          <rPr>
            <sz val="10"/>
            <rFont val="Arial"/>
          </rPr>
          <t>reference:C116,D116,E116,F116
mrs:(C116,+,10.0000)  (D116,+,10.0000)  (E116,+,10.0000)  (F116,+,10.0000)  
Rotate:True</t>
        </r>
      </text>
    </comment>
    <comment ref="G116" authorId="0" shapeId="0" xr:uid="{00000000-0006-0000-0800-000017000000}">
      <text>
        <r>
          <rPr>
            <sz val="10"/>
            <rFont val="Arial"/>
          </rPr>
          <t>reference:B116,B120
mrs:(B116,+,0.0001)  (B120,+,0.0000)  
Rotate:True</t>
        </r>
      </text>
    </comment>
    <comment ref="B117" authorId="0" shapeId="0" xr:uid="{00000000-0006-0000-0800-000018000000}">
      <text>
        <r>
          <rPr>
            <sz val="10"/>
            <rFont val="Arial"/>
          </rPr>
          <t>reference:C117,D117,E117,F117
mrs:(C117,+,10.0000)  (D117,+,10.0000)  (E117,+,10.0000)  (F117,+,10.0000)  
Rotate:True</t>
        </r>
      </text>
    </comment>
    <comment ref="G117" authorId="0" shapeId="0" xr:uid="{00000000-0006-0000-0800-000019000000}">
      <text>
        <r>
          <rPr>
            <sz val="10"/>
            <rFont val="Arial"/>
          </rPr>
          <t>reference:B117,B120
mrs:(B117,+,0.0001)  (B120,+,0.0000)  
Rotate:True</t>
        </r>
      </text>
    </comment>
    <comment ref="B118" authorId="0" shapeId="0" xr:uid="{00000000-0006-0000-0800-00001A000000}">
      <text>
        <r>
          <rPr>
            <sz val="10"/>
            <rFont val="Arial"/>
          </rPr>
          <t>reference:C118,D118,E118,F118
mrs:(C118,+,10.0000)  (D118,+,10.0000)  (E118,+,10.0000)  (F118,+,10.0000)  
Rotate:True</t>
        </r>
      </text>
    </comment>
    <comment ref="G118" authorId="0" shapeId="0" xr:uid="{00000000-0006-0000-0800-00001B000000}">
      <text>
        <r>
          <rPr>
            <sz val="10"/>
            <rFont val="Arial"/>
          </rPr>
          <t>reference:B118,B120
mrs:(B118,+,0.0001)  (B120,+,0.0000)  
Rotate:True</t>
        </r>
      </text>
    </comment>
    <comment ref="B119" authorId="0" shapeId="0" xr:uid="{00000000-0006-0000-0800-00001C000000}">
      <text>
        <r>
          <rPr>
            <sz val="10"/>
            <rFont val="Arial"/>
          </rPr>
          <t>reference:C119,D119,E119,F119
mrs:(C119,+,10.0000)  (D119,+,10.0000)  (E119,+,10.0000)  (F119,+,10.0000)  
Rotate:True</t>
        </r>
      </text>
    </comment>
    <comment ref="G119" authorId="0" shapeId="0" xr:uid="{00000000-0006-0000-0800-00001D000000}">
      <text>
        <r>
          <rPr>
            <sz val="10"/>
            <rFont val="Arial"/>
          </rPr>
          <t>reference:B119,B120
mrs:(B119,+,0.0001)  (B120,+,0.0000)  
Rotate:True</t>
        </r>
      </text>
    </comment>
    <comment ref="B120" authorId="0" shapeId="0" xr:uid="{00000000-0006-0000-0800-00001E000000}">
      <text>
        <r>
          <rPr>
            <sz val="10"/>
            <rFont val="Arial"/>
          </rPr>
          <t>reference:C120,D120,E120,F120
mrs:(C120,+,10.0000)  (D120,+,10.0000)  (E120,+,10.0000)  (F120,+,10.0000)  
Rotate:True</t>
        </r>
      </text>
    </comment>
    <comment ref="C120" authorId="0" shapeId="0" xr:uid="{00000000-0006-0000-0800-00001F000000}">
      <text>
        <r>
          <rPr>
            <sz val="10"/>
            <rFont val="Arial"/>
          </rPr>
          <t>reference:C113,C114,C115,C116,C117,C118,C119
mrs:(C113,+,10.0000)  (C114,+,10.0000)  (C115,+,10.0000)  (C116,+,10.0000)  (C117,+,10.0000)  (C118,+,10.0000)  (C119,+,10.0000)  
Rotate:True</t>
        </r>
      </text>
    </comment>
    <comment ref="D120" authorId="0" shapeId="0" xr:uid="{00000000-0006-0000-0800-000020000000}">
      <text>
        <r>
          <rPr>
            <sz val="10"/>
            <rFont val="Arial"/>
          </rPr>
          <t>reference:D113,D114,D115,D116,D117,D118,D119
mrs:(D113,+,10.0000)  (D114,+,10.0000)  (D115,+,10.0000)  (D116,+,10.0000)  (D117,+,10.0000)  (D118,+,10.0000)  (D119,+,10.0000)  
Rotate:True</t>
        </r>
      </text>
    </comment>
    <comment ref="E120" authorId="0" shapeId="0" xr:uid="{00000000-0006-0000-0800-000021000000}">
      <text>
        <r>
          <rPr>
            <sz val="10"/>
            <rFont val="Arial"/>
          </rPr>
          <t>reference:E113,E114,E115,E116,E117,E118,E119
mrs:(E113,+,10.0000)  (E114,+,10.0000)  (E115,+,10.0000)  (E116,+,10.0000)  (E117,+,10.0000)  (E118,+,10.0000)  (E119,+,10.0000)  
Rotate:True</t>
        </r>
      </text>
    </comment>
    <comment ref="F120" authorId="0" shapeId="0" xr:uid="{00000000-0006-0000-0800-000022000000}">
      <text>
        <r>
          <rPr>
            <sz val="10"/>
            <rFont val="Arial"/>
          </rPr>
          <t>reference:F113,F114,F115,F116,F117,F118,F119
mrs:(F113,+,10.0000)  (F114,+,10.0000)  (F115,+,10.0000)  (F116,+,10.0000)  (F117,+,10.0000)  (F118,+,10.0000)  (F119,+,10.0000)  
Rotate:True</t>
        </r>
      </text>
    </comment>
    <comment ref="G120" authorId="0" shapeId="0" xr:uid="{00000000-0006-0000-0800-000023000000}">
      <text>
        <r>
          <rPr>
            <sz val="10"/>
            <rFont val="Arial"/>
          </rPr>
          <t>reference:G113,G114,G115,G116,G117,G118,G119
mrs:(G113,+,10.0000)  (G114,+,10.0000)  (G115,+,10.0000)  (G116,+,10.0000)  (G117,+,10.0000)  (G118,+,10.0000)  (G119,+,10.0000)  
Rotate:True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C8" authorId="0" shapeId="0" xr:uid="{00000000-0006-0000-0900-000001000000}">
      <text>
        <r>
          <rPr>
            <sz val="10"/>
            <rFont val="Arial"/>
          </rPr>
          <t>reference:C3,C4,C5,C6,C7
mrs:(C3,+,10.0000)  (C4,+,10.0000)  (C5,+,10.0000)  (C6,+,10.0000)  (C7,+,10.0000)  
Rotate:True</t>
        </r>
      </text>
    </comment>
    <comment ref="D8" authorId="0" shapeId="0" xr:uid="{00000000-0006-0000-0900-000002000000}">
      <text>
        <r>
          <rPr>
            <sz val="10"/>
            <rFont val="Arial"/>
          </rPr>
          <t>reference:D3,D4,D5,D6,D7
mrs:(D3,+,10.0000)  (D4,+,10.0000)  (D5,+,10.0000)  (D6,+,10.0000)  (D7,+,10.0000)  
Rotate:True</t>
        </r>
      </text>
    </comment>
    <comment ref="E8" authorId="0" shapeId="0" xr:uid="{00000000-0006-0000-0900-000003000000}">
      <text>
        <r>
          <rPr>
            <sz val="10"/>
            <rFont val="Arial"/>
          </rPr>
          <t>reference:E3,E4,E5,E6,E7
mrs:(E3,+,10.0000)  (E4,+,10.0000)  (E5,+,10.0000)  (E6,+,10.0000)  (E7,+,10.0000)  
Rotate:True</t>
        </r>
      </text>
    </comment>
    <comment ref="C14" authorId="0" shapeId="0" xr:uid="{00000000-0006-0000-0900-000004000000}">
      <text>
        <r>
          <rPr>
            <sz val="10"/>
            <rFont val="Arial"/>
          </rPr>
          <t>reference:C10,C11,C12,C13
mrs:(C10,+,10.0000)  (C11,+,10.0000)  (C12,+,10.0000)  (C13,+,10.0000)  
Rotate:True</t>
        </r>
      </text>
    </comment>
    <comment ref="D14" authorId="0" shapeId="0" xr:uid="{00000000-0006-0000-0900-000005000000}">
      <text>
        <r>
          <rPr>
            <sz val="10"/>
            <rFont val="Arial"/>
          </rPr>
          <t>reference:D10,D11,D12,D13
mrs:(D10,+,10.0000)  (D11,+,10.0000)  (D12,+,10.0000)  (D13,+,10.0000)  
Rotate:True</t>
        </r>
      </text>
    </comment>
    <comment ref="E14" authorId="0" shapeId="0" xr:uid="{00000000-0006-0000-0900-000006000000}">
      <text>
        <r>
          <rPr>
            <sz val="10"/>
            <rFont val="Arial"/>
          </rPr>
          <t>reference:E10,E11,E12,E13
mrs:(E10,+,10.0000)  (E11,+,10.0000)  (E12,+,10.0000)  (E13,+,10.0000)  
Rotate:True</t>
        </r>
      </text>
    </comment>
    <comment ref="C21" authorId="0" shapeId="0" xr:uid="{00000000-0006-0000-0900-000007000000}">
      <text>
        <r>
          <rPr>
            <sz val="10"/>
            <rFont val="Arial"/>
          </rPr>
          <t>reference:C17,C18,C19,C20
mrs:(C17,+,10.0000)  (C18,+,10.0000)  (C19,+,10.0000)  (C20,+,10.0000)  
Rotate:True</t>
        </r>
      </text>
    </comment>
    <comment ref="D21" authorId="0" shapeId="0" xr:uid="{00000000-0006-0000-0900-000008000000}">
      <text>
        <r>
          <rPr>
            <sz val="10"/>
            <rFont val="Arial"/>
          </rPr>
          <t>reference:D17,D18,D19,D20
mrs:(D17,+,10.0000)  (D18,+,10.0000)  (D19,+,10.0000)  (D20,+,10.0000)  
Rotate:True</t>
        </r>
      </text>
    </comment>
    <comment ref="E21" authorId="0" shapeId="0" xr:uid="{00000000-0006-0000-0900-000009000000}">
      <text>
        <r>
          <rPr>
            <sz val="10"/>
            <rFont val="Arial"/>
          </rPr>
          <t>reference:E17,E18,E19,E20
mrs:(E17,+,10.0000)  (E18,+,10.0000)  (E19,+,10.0000)  (E20,+,10.0000)  
Rotate:True</t>
        </r>
      </text>
    </comment>
    <comment ref="C27" authorId="0" shapeId="0" xr:uid="{00000000-0006-0000-0900-00000A000000}">
      <text>
        <r>
          <rPr>
            <sz val="10"/>
            <rFont val="Arial"/>
          </rPr>
          <t>reference:C23,C24,C25,C26
mrs:(C23,+,10.0000)  (C24,+,10.0000)  (C25,+,10.0000)  (C26,+,10.0000)  
Rotate:True</t>
        </r>
      </text>
    </comment>
    <comment ref="D27" authorId="0" shapeId="0" xr:uid="{00000000-0006-0000-0900-00000B000000}">
      <text>
        <r>
          <rPr>
            <sz val="10"/>
            <rFont val="Arial"/>
          </rPr>
          <t>reference:D23,D24,D25,D26
mrs:(D23,+,10.0000)  (D24,+,10.0000)  (D25,+,10.0000)  (D26,+,10.0000)  
Rotate:True</t>
        </r>
      </text>
    </comment>
    <comment ref="E27" authorId="0" shapeId="0" xr:uid="{00000000-0006-0000-0900-00000C000000}">
      <text>
        <r>
          <rPr>
            <sz val="10"/>
            <rFont val="Arial"/>
          </rPr>
          <t>reference:E23,E24,E25,E26
mrs:(E23,+,10.0000)  (E24,+,10.0000)  (E25,+,10.0000)  (E26,+,10.0000)  
Rotate:True</t>
        </r>
      </text>
    </comment>
    <comment ref="C33" authorId="0" shapeId="0" xr:uid="{00000000-0006-0000-0900-00000D000000}">
      <text>
        <r>
          <rPr>
            <sz val="10"/>
            <rFont val="Arial"/>
          </rPr>
          <t>reference:C29,C30,C31,C32
mrs:(C29,+,10.0000)  (C30,+,10.0000)  (C31,+,10.0000)  (C32,+,10.0000)  
Rotate:True</t>
        </r>
      </text>
    </comment>
    <comment ref="D33" authorId="0" shapeId="0" xr:uid="{00000000-0006-0000-0900-00000E000000}">
      <text>
        <r>
          <rPr>
            <sz val="10"/>
            <rFont val="Arial"/>
          </rPr>
          <t>reference:D29,D30,D31,D32
mrs:(D29,+,10.0000)  (D30,+,10.0000)  (D31,+,10.0000)  (D32,+,10.0000)  
Rotate:True</t>
        </r>
      </text>
    </comment>
    <comment ref="E33" authorId="0" shapeId="0" xr:uid="{00000000-0006-0000-0900-00000F000000}">
      <text>
        <r>
          <rPr>
            <sz val="10"/>
            <rFont val="Arial"/>
          </rPr>
          <t>reference:E29,E30,E31,E32
mrs:(E29,+,10.0000)  (E30,+,10.0000)  (E31,+,10.0000)  (E32,+,10.0000)  
Rotate:True</t>
        </r>
      </text>
    </comment>
    <comment ref="C34" authorId="0" shapeId="0" xr:uid="{00000000-0006-0000-0900-000010000000}">
      <text>
        <r>
          <rPr>
            <sz val="10"/>
            <rFont val="Arial"/>
          </rPr>
          <t>reference:C21,C27,C33
mrs:
Rotate:True</t>
        </r>
      </text>
    </comment>
    <comment ref="D34" authorId="0" shapeId="0" xr:uid="{00000000-0006-0000-0900-000011000000}">
      <text>
        <r>
          <rPr>
            <sz val="10"/>
            <rFont val="Arial"/>
          </rPr>
          <t>reference:D21,D27,D33
mrs:
Rotate:True</t>
        </r>
      </text>
    </comment>
    <comment ref="E34" authorId="0" shapeId="0" xr:uid="{00000000-0006-0000-0900-000012000000}">
      <text>
        <r>
          <rPr>
            <sz val="10"/>
            <rFont val="Arial"/>
          </rPr>
          <t>reference:E21,E27,E33
mrs:
Rotate:True</t>
        </r>
      </text>
    </comment>
    <comment ref="C41" authorId="0" shapeId="0" xr:uid="{00000000-0006-0000-0900-000013000000}">
      <text>
        <r>
          <rPr>
            <sz val="10"/>
            <rFont val="Arial"/>
          </rPr>
          <t>reference:C37,C38,C39,C40
mrs:(C37,+,10.0000)  (C38,+,10.0000)  (C39,+,10.0000)  (C40,+,10.0000)  
Rotate:True</t>
        </r>
      </text>
    </comment>
    <comment ref="D41" authorId="0" shapeId="0" xr:uid="{00000000-0006-0000-0900-000014000000}">
      <text>
        <r>
          <rPr>
            <sz val="10"/>
            <rFont val="Arial"/>
          </rPr>
          <t>reference:D37,D38,D39,D40
mrs:(D37,+,10.0000)  (D38,+,10.0000)  (D39,+,10.0000)  (D40,+,10.0000)  
Rotate:True</t>
        </r>
      </text>
    </comment>
    <comment ref="E41" authorId="0" shapeId="0" xr:uid="{00000000-0006-0000-0900-000015000000}">
      <text>
        <r>
          <rPr>
            <sz val="10"/>
            <rFont val="Arial"/>
          </rPr>
          <t>reference:E37,E38,E39,E40
mrs:(E37,+,10.0000)  (E38,+,10.0000)  (E39,+,10.0000)  (E40,+,10.0000)  
Rotate:True</t>
        </r>
      </text>
    </comment>
    <comment ref="C47" authorId="0" shapeId="0" xr:uid="{00000000-0006-0000-0900-000016000000}">
      <text>
        <r>
          <rPr>
            <sz val="10"/>
            <rFont val="Arial"/>
          </rPr>
          <t>reference:C8,C14,C34,C41,C43,C45
mrs:(C8,+,10.0000)  (C14,+,10.0000)  (C34,+,10.0000)  (C41,+,10.0000)  (C43,+,10.0000)  (C45,+,10.0000)  
Rotate:True</t>
        </r>
      </text>
    </comment>
    <comment ref="D47" authorId="0" shapeId="0" xr:uid="{00000000-0006-0000-0900-000017000000}">
      <text>
        <r>
          <rPr>
            <sz val="10"/>
            <rFont val="Arial"/>
          </rPr>
          <t>reference:D8,D14,D34,D41,D43,D45
mrs:(D8,+,10.0000)  (D14,+,10.0000)  (D34,+,10.0000)  (D41,+,10.0000)  (D43,+,10.0000)  (D45,+,10.0000)  
Rotate:True</t>
        </r>
      </text>
    </comment>
    <comment ref="C55" authorId="0" shapeId="0" xr:uid="{00000000-0006-0000-0900-000018000000}">
      <text>
        <r>
          <rPr>
            <sz val="10"/>
            <rFont val="Arial"/>
          </rPr>
          <t>reference:C52,C53,C54
mrs:(C52,+,10.0000)  (C53,+,10.0000)  (C54,+,10.0000)  
Rotate:True</t>
        </r>
      </text>
    </comment>
    <comment ref="D55" authorId="0" shapeId="0" xr:uid="{00000000-0006-0000-0900-000019000000}">
      <text>
        <r>
          <rPr>
            <sz val="10"/>
            <rFont val="Arial"/>
          </rPr>
          <t>reference:D52,D53,D54
mrs:(D52,+,10.0000)  (D53,+,10.0000)  (D54,+,10.0000)  
Rotate:True</t>
        </r>
      </text>
    </comment>
    <comment ref="E55" authorId="0" shapeId="0" xr:uid="{00000000-0006-0000-0900-00001A000000}">
      <text>
        <r>
          <rPr>
            <sz val="10"/>
            <rFont val="Arial"/>
          </rPr>
          <t>reference:E52,E53,E54
mrs:(E52,+,10.0000)  (E53,+,10.0000)  (E54,+,10.0000)  
Rotate:True</t>
        </r>
      </text>
    </comment>
    <comment ref="C60" authorId="0" shapeId="0" xr:uid="{00000000-0006-0000-0900-00001B000000}">
      <text>
        <r>
          <rPr>
            <sz val="10"/>
            <rFont val="Arial"/>
          </rPr>
          <t>reference:C57,C58,C59
mrs:(C57,+,10.0000)  (C58,+,10.0000)  (C59,+,10.0000)  
Rotate:True</t>
        </r>
      </text>
    </comment>
    <comment ref="D60" authorId="0" shapeId="0" xr:uid="{00000000-0006-0000-0900-00001C000000}">
      <text>
        <r>
          <rPr>
            <sz val="10"/>
            <rFont val="Arial"/>
          </rPr>
          <t>reference:D57,D58,D59
mrs:(D57,+,10.0000)  (D58,+,10.0000)  (D59,+,10.0000)  
Rotate:True</t>
        </r>
      </text>
    </comment>
    <comment ref="E60" authorId="0" shapeId="0" xr:uid="{00000000-0006-0000-0900-00001D000000}">
      <text>
        <r>
          <rPr>
            <sz val="10"/>
            <rFont val="Arial"/>
          </rPr>
          <t>reference:E57,E58,E59
mrs:(E57,+,10.0000)  (E58,+,10.0000)  (E59,+,10.0000)  
Rotate:True</t>
        </r>
      </text>
    </comment>
    <comment ref="C66" authorId="0" shapeId="0" xr:uid="{00000000-0006-0000-0900-00001E000000}">
      <text>
        <r>
          <rPr>
            <sz val="10"/>
            <rFont val="Arial"/>
          </rPr>
          <t>reference:C63,C64,C65
mrs:(C63,+,10.0000)  (C64,+,10.0000)  (C65,+,10.0000)  
Rotate:True</t>
        </r>
      </text>
    </comment>
    <comment ref="D66" authorId="0" shapeId="0" xr:uid="{00000000-0006-0000-0900-00001F000000}">
      <text>
        <r>
          <rPr>
            <sz val="10"/>
            <rFont val="Arial"/>
          </rPr>
          <t>reference:D63,D64,D65
mrs:(D63,+,10.0000)  (D64,+,10.0000)  (D65,+,10.0000)  
Rotate:True</t>
        </r>
      </text>
    </comment>
    <comment ref="E66" authorId="0" shapeId="0" xr:uid="{00000000-0006-0000-0900-000020000000}">
      <text>
        <r>
          <rPr>
            <sz val="10"/>
            <rFont val="Arial"/>
          </rPr>
          <t>reference:E63,E64,E65
mrs:(E63,+,10.0000)  (E64,+,10.0000)  (E65,+,10.0000)  
Rotate:True</t>
        </r>
      </text>
    </comment>
    <comment ref="C72" authorId="0" shapeId="0" xr:uid="{00000000-0006-0000-0900-000021000000}">
      <text>
        <r>
          <rPr>
            <sz val="10"/>
            <rFont val="Arial"/>
          </rPr>
          <t>reference:C55,C60,C66,C68,C70
mrs:(C55,+,10.0000)  (C60,+,10.0000)  (C66,+,10.0000)  (C68,+,10.0000)  (C70,+,10.0000)  
Rotate:True</t>
        </r>
      </text>
    </comment>
    <comment ref="D72" authorId="0" shapeId="0" xr:uid="{00000000-0006-0000-0900-000022000000}">
      <text>
        <r>
          <rPr>
            <sz val="10"/>
            <rFont val="Arial"/>
          </rPr>
          <t>reference:D55,D60,D66,D68,D70
mrs:(D55,+,10.0000)  (D60,+,10.0000)  (D66,+,10.0000)  (D68,+,10.0000)  (D70,+,10.0000)  
Rotate:True</t>
        </r>
      </text>
    </comment>
    <comment ref="E72" authorId="0" shapeId="0" xr:uid="{00000000-0006-0000-0900-000023000000}">
      <text>
        <r>
          <rPr>
            <sz val="10"/>
            <rFont val="Arial"/>
          </rPr>
          <t>reference:E55,E60,E66,E68,E70
mrs:(E55,+,10.0000)  (E60,+,10.0000)  (E66,+,10.0000)  (E68,+,10.0000)  (E70,+,10.0000)  
Rotate:True</t>
        </r>
      </text>
    </comment>
    <comment ref="C75" authorId="0" shapeId="0" xr:uid="{00000000-0006-0000-0900-000024000000}">
      <text>
        <r>
          <rPr>
            <sz val="10"/>
            <rFont val="Arial"/>
          </rPr>
          <t>reference:C47,C72
mrs:(C47,+,10.0000)  (C72,+,10.0000)  
Rotate:True</t>
        </r>
      </text>
    </comment>
    <comment ref="D75" authorId="0" shapeId="0" xr:uid="{00000000-0006-0000-0900-000025000000}">
      <text>
        <r>
          <rPr>
            <sz val="10"/>
            <rFont val="Arial"/>
          </rPr>
          <t>reference:D47,D72
mrs:(D47,+,10.0000)  (D72,+,10.0000)  
Rotate:True</t>
        </r>
      </text>
    </comment>
    <comment ref="E75" authorId="0" shapeId="0" xr:uid="{00000000-0006-0000-0900-000026000000}">
      <text>
        <r>
          <rPr>
            <sz val="10"/>
            <rFont val="Arial"/>
          </rPr>
          <t>reference:E47,E72
mrs:(E47,+,10.0000)  (E72,+,10.0000)  
Rotate:True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B7" authorId="0" shapeId="0" xr:uid="{00000000-0006-0000-0A00-000001000000}">
      <text>
        <r>
          <rPr>
            <sz val="10"/>
            <rFont val="Arial"/>
          </rPr>
          <t>reference:B3,B4,B5,B6
mrs:(B3,+,10.0000)  (B4,+,10.0000)  (B5,+,10.0000)  (B6,+,10.0000)  
Rotate:True</t>
        </r>
      </text>
    </comment>
    <comment ref="C7" authorId="0" shapeId="0" xr:uid="{00000000-0006-0000-0A00-000002000000}">
      <text>
        <r>
          <rPr>
            <sz val="10"/>
            <rFont val="Arial"/>
          </rPr>
          <t>reference:C3,C4,C5,C6
mrs:(C3,+,10.0000)  (C4,+,10.0000)  (C5,+,10.0000)  (C6,+,10.0000)  
Rotate:True</t>
        </r>
      </text>
    </comment>
    <comment ref="D7" authorId="0" shapeId="0" xr:uid="{00000000-0006-0000-0A00-000003000000}">
      <text>
        <r>
          <rPr>
            <sz val="10"/>
            <rFont val="Arial"/>
          </rPr>
          <t>reference:D3,D4,D5,D6
mrs:(D3,+,10.0000)  (D4,+,10.0000)  (D5,+,10.0000)  (D6,+,10.0000)  
Rotate:True</t>
        </r>
      </text>
    </comment>
    <comment ref="C14" authorId="0" shapeId="0" xr:uid="{00000000-0006-0000-0A00-000004000000}">
      <text>
        <r>
          <rPr>
            <sz val="10"/>
            <rFont val="Arial"/>
          </rPr>
          <t>reference:C12,C13
mrs:(C12,+,10.0000)  (C13,+,10.0000)  
Rotate:True</t>
        </r>
      </text>
    </comment>
    <comment ref="D14" authorId="0" shapeId="0" xr:uid="{00000000-0006-0000-0A00-000005000000}">
      <text>
        <r>
          <rPr>
            <sz val="10"/>
            <rFont val="Arial"/>
          </rPr>
          <t>reference:D12,D13
mrs:(D12,+,10.0000)  (D13,+,10.0000)  
Rotate:True</t>
        </r>
      </text>
    </comment>
    <comment ref="C18" authorId="0" shapeId="0" xr:uid="{00000000-0006-0000-0A00-000006000000}">
      <text>
        <r>
          <rPr>
            <sz val="10"/>
            <rFont val="Arial"/>
          </rPr>
          <t>reference:C16,C17
mrs:(C16,+,10.0000)  (C17,+,10.0000)  
Rotate:True</t>
        </r>
      </text>
    </comment>
    <comment ref="D18" authorId="0" shapeId="0" xr:uid="{00000000-0006-0000-0A00-000007000000}">
      <text>
        <r>
          <rPr>
            <sz val="10"/>
            <rFont val="Arial"/>
          </rPr>
          <t>reference:D16,D17
mrs:(D16,+,10.0000)  (D17,+,10.0000)  
Rotate:True</t>
        </r>
      </text>
    </comment>
    <comment ref="C22" authorId="0" shapeId="0" xr:uid="{00000000-0006-0000-0A00-000008000000}">
      <text>
        <r>
          <rPr>
            <sz val="10"/>
            <rFont val="Arial"/>
          </rPr>
          <t>reference:C20,C21
mrs:(C20,+,10.0000)  (C21,+,10.0000)  
Rotate:True</t>
        </r>
      </text>
    </comment>
    <comment ref="D22" authorId="0" shapeId="0" xr:uid="{00000000-0006-0000-0A00-000009000000}">
      <text>
        <r>
          <rPr>
            <sz val="10"/>
            <rFont val="Arial"/>
          </rPr>
          <t>reference:D20,D21
mrs:(D20,+,10.0000)  (D21,+,10.0000)  
Rotate:True</t>
        </r>
      </text>
    </comment>
    <comment ref="C26" authorId="0" shapeId="0" xr:uid="{00000000-0006-0000-0A00-00000A000000}">
      <text>
        <r>
          <rPr>
            <sz val="10"/>
            <rFont val="Arial"/>
          </rPr>
          <t>reference:C24,C25
mrs:(C24,+,10.0000)  (C25,+,10.0000)  
Rotate:True</t>
        </r>
      </text>
    </comment>
    <comment ref="C27" authorId="0" shapeId="0" xr:uid="{00000000-0006-0000-0A00-00000B000000}">
      <text>
        <r>
          <rPr>
            <sz val="10"/>
            <rFont val="Arial"/>
          </rPr>
          <t>reference:C14,C18,C22,C26
mrs:(C14,+,10.0000)  (C18,+,10.0000)  (C22,+,10.0000)  (C26,+,10.0000)  
Rotate:True</t>
        </r>
      </text>
    </comment>
    <comment ref="D27" authorId="0" shapeId="0" xr:uid="{00000000-0006-0000-0A00-00000C000000}">
      <text>
        <r>
          <rPr>
            <sz val="10"/>
            <rFont val="Arial"/>
          </rPr>
          <t>reference:D14,D18,D22,D26
mrs:(D14,+,10.0000)  (D18,+,10.0000)  (D22,+,10.0000)  (D26,+,10.0000)  
Rotate:True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C6" authorId="0" shapeId="0" xr:uid="{00000000-0006-0000-0B00-000001000000}">
      <text>
        <r>
          <rPr>
            <sz val="10"/>
            <rFont val="Arial"/>
          </rPr>
          <t>reference:C4,C5
mrs:(C4,+,10.0000)  (C5,+,10.0000)  
Rotate:True</t>
        </r>
      </text>
    </comment>
    <comment ref="C20" authorId="0" shapeId="0" xr:uid="{00000000-0006-0000-0B00-000002000000}">
      <text>
        <r>
          <rPr>
            <sz val="10"/>
            <rFont val="Arial"/>
          </rPr>
          <t>reference:C11,C12,C13,C14,C15,C16,C17,C18,C19
mrs:
forward:True
2.0:(C11:C19,)
add:C11:C19:9.0
Rotate:True</t>
        </r>
      </text>
    </comment>
    <comment ref="C22" authorId="0" shapeId="0" xr:uid="{00000000-0006-0000-0B00-000003000000}">
      <text>
        <r>
          <rPr>
            <sz val="10"/>
            <rFont val="Arial"/>
          </rPr>
          <t>reference:C6,C20
mrs:(C6,+,10.0000)  (C20,+,10.0000)  
Rotate:True</t>
        </r>
      </text>
    </comment>
  </commentList>
</comments>
</file>

<file path=xl/sharedStrings.xml><?xml version="1.0" encoding="utf-8"?>
<sst xmlns="http://schemas.openxmlformats.org/spreadsheetml/2006/main" count="1559" uniqueCount="625">
  <si>
    <t>Section C-1.5 On-Call Response</t>
  </si>
  <si>
    <t>FY01</t>
  </si>
  <si>
    <t>FY02</t>
  </si>
  <si>
    <t>FY03</t>
  </si>
  <si>
    <t>Emergency Requisitions</t>
  </si>
  <si>
    <t>Section C-1.16 Preparedness Exercises</t>
  </si>
  <si>
    <t>Security Disaster Preparedness, Wartime Response and Emergency/Environmental Preparedness Exercises</t>
  </si>
  <si>
    <t>Technical Estimate</t>
  </si>
  <si>
    <t>JCS Exercises</t>
  </si>
  <si>
    <t>Classified Document Receipts</t>
  </si>
  <si>
    <t>Manual logs</t>
  </si>
  <si>
    <t>Paragraph C-1.18.1 Records Management</t>
  </si>
  <si>
    <t>Hard Copy Documentation Files Maintained</t>
  </si>
  <si>
    <t>FMS Transportation Case Files</t>
  </si>
  <si>
    <t>Inventory Review Packages  (IAV's)</t>
  </si>
  <si>
    <t>Financial Adjustments  (FLIPL'S)</t>
  </si>
  <si>
    <t>Paragraph C-5.1.3 Information Technology – Data Systems</t>
  </si>
  <si>
    <t>DATA COLLECTION TYPE</t>
  </si>
  <si>
    <t xml:space="preserve">FY03 </t>
  </si>
  <si>
    <t>Level I Incidents</t>
  </si>
  <si>
    <t>Level II Incidents</t>
  </si>
  <si>
    <t>Level III Incidents</t>
  </si>
  <si>
    <t>Paragraph C-5.1.3.1, Distribution Standard System (DSS)</t>
  </si>
  <si>
    <t>DSS Downtime During Normal Working Hours</t>
  </si>
  <si>
    <t>Scheduled</t>
  </si>
  <si>
    <t>Unscheduled</t>
  </si>
  <si>
    <t>Paragraph C-5.1.5 CUSTOMER SERVICE SUPPORT</t>
  </si>
  <si>
    <t>Item Manager/Service Support</t>
  </si>
  <si>
    <t>Liaison with reserve units</t>
  </si>
  <si>
    <t>Call-in Special Inspections (eaches)</t>
  </si>
  <si>
    <t>Staging Assets for Inspection</t>
  </si>
  <si>
    <t>Repacking and Stowing Assets</t>
  </si>
  <si>
    <t>FY01 SECONDARY MONTHLY WORKLOAD</t>
  </si>
  <si>
    <t>Month</t>
  </si>
  <si>
    <t>Receipts  (11601)</t>
  </si>
  <si>
    <t>Issues  (21840)</t>
  </si>
  <si>
    <t>DRO's  (21940)</t>
  </si>
  <si>
    <t>Issue Total</t>
  </si>
  <si>
    <t>TOTAL Receipts and Issues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</si>
  <si>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</si>
  <si>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</si>
  <si>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</si>
  <si>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</si>
  <si>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</si>
  <si>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</si>
  <si>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</si>
  <si>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</si>
  <si>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</si>
  <si>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</si>
  <si>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</si>
  <si>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</si>
  <si>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TOTAL</t>
  </si>
  <si>
    <t>FY02 SECONDARY MONTHLY WORKLOAD</t>
  </si>
  <si>
    <t xml:space="preserve">Receipts  (11601)          </t>
  </si>
  <si>
    <t>FY03 SECONDARY MONTHLY WORKLOAD</t>
  </si>
  <si>
    <t>suspicious:</t>
  </si>
  <si>
    <t>Section C-5.3 RECEIVING</t>
  </si>
  <si>
    <t>NLC Weight Bands By Lines </t>
  </si>
  <si>
    <t>MIS Data Element</t>
  </si>
  <si>
    <t xml:space="preserve">FY03  </t>
  </si>
  <si>
    <t>Weight Band 1</t>
  </si>
  <si>
    <t>13001+61301</t>
  </si>
  <si>
    <t>Weight Band 2</t>
  </si>
  <si>
    <t>13002+61302</t>
  </si>
  <si>
    <t>Weight Band 3</t>
  </si>
  <si>
    <t>13003+61303</t>
  </si>
  <si>
    <t>Weight Band 4</t>
  </si>
  <si>
    <t>13004+61304</t>
  </si>
  <si>
    <t>Total Receipts</t>
  </si>
  <si>
    <t>Value Added Lines                                                 (Depiction of extra effort to process these types of Receipts within the above stated weight bands)</t>
  </si>
  <si>
    <t>Return Lines</t>
  </si>
  <si>
    <t>13010/61310</t>
  </si>
  <si>
    <t>Hazardous Lines</t>
  </si>
  <si>
    <t>13011/61311</t>
  </si>
  <si>
    <t>Hard to Handle</t>
  </si>
  <si>
    <t>13012/61312</t>
  </si>
  <si>
    <t>Total Value Added Lines</t>
  </si>
  <si>
    <t>Types of receipts processed within the above stated weight bands</t>
  </si>
  <si>
    <t>Wholesale Procurement</t>
  </si>
  <si>
    <t>Retail Procurement</t>
  </si>
  <si>
    <t>Total Procurement Receipts</t>
  </si>
  <si>
    <t>Maintenance Returns</t>
  </si>
  <si>
    <t>10402/Dataquery</t>
  </si>
  <si>
    <t>Serviceable Returns (includes wholesale and MTIS returns)</t>
  </si>
  <si>
    <t>Unserviceable Returns</t>
  </si>
  <si>
    <t>10302/Dataquery</t>
  </si>
  <si>
    <t>Redistributions</t>
  </si>
  <si>
    <t>Total Return Receipts</t>
  </si>
  <si>
    <t xml:space="preserve">Paragraph C-5.3 - RECEIVING - FY03 Percentage Of Quantity Per Line                                                                     By NLC Weight Bands </t>
  </si>
  <si>
    <t>FY03 Total Receipts</t>
  </si>
  <si>
    <t>Quantity                                                             (Number of Individual receipts processed per line.)</t>
  </si>
  <si>
    <t>Total Lines</t>
  </si>
  <si>
    <t>Total Lines by Weight Band</t>
  </si>
  <si>
    <t>%</t>
  </si>
  <si>
    <t>2 to 9</t>
  </si>
  <si>
    <t>10 to 19</t>
  </si>
  <si>
    <t>20 to 29</t>
  </si>
  <si>
    <t>30 to 49</t>
  </si>
  <si>
    <t>50 to 99</t>
  </si>
  <si>
    <t>100+</t>
  </si>
  <si>
    <t>Totals</t>
  </si>
  <si>
    <t>Note: Total receipt lines include Small Arms Secondary items but excludes End Item Secondary items</t>
  </si>
  <si>
    <t>Paragraph C-5.3.2.2.1 - INBOUND TRAFFIC MANAGEMENT</t>
  </si>
  <si>
    <t>In Bound Traffic Management</t>
  </si>
  <si>
    <t>Trucks</t>
  </si>
  <si>
    <t xml:space="preserve">Scheduled    </t>
  </si>
  <si>
    <t>Manual - Trans logs</t>
  </si>
  <si>
    <t xml:space="preserve">Paragraph C-5.3.2.3.1, Packaging and Shipping Discrepancies </t>
  </si>
  <si>
    <t>Packaging and Shipping Discrepancy Reporting Off Base</t>
  </si>
  <si>
    <t>Type Discrepancy</t>
  </si>
  <si>
    <t>Packaging</t>
  </si>
  <si>
    <t xml:space="preserve">Manual </t>
  </si>
  <si>
    <t>Shipping</t>
  </si>
  <si>
    <t>SDRs Researched</t>
  </si>
  <si>
    <t>SDRs Accepted/Completed</t>
  </si>
  <si>
    <t>Packaging and Shipping Discrepancy Reporting On Base</t>
  </si>
  <si>
    <t>Incorrect NSN</t>
  </si>
  <si>
    <t>Data Query</t>
  </si>
  <si>
    <t>Quantity Shortage</t>
  </si>
  <si>
    <t>Quantity Over</t>
  </si>
  <si>
    <t>Damaged</t>
  </si>
  <si>
    <t>Incorrect Condition</t>
  </si>
  <si>
    <t>Other</t>
  </si>
  <si>
    <t xml:space="preserve"> C-5.3 Secondary Receiving By Discrete Category</t>
  </si>
  <si>
    <t>Receipt Workload Breakout                              by Discrete Category</t>
  </si>
  <si>
    <t>Bin</t>
  </si>
  <si>
    <t>Medium Bulk</t>
  </si>
  <si>
    <t xml:space="preserve">Heavy Bulk </t>
  </si>
  <si>
    <t>Hazardous</t>
  </si>
  <si>
    <t>Manual Counts</t>
  </si>
  <si>
    <t>Secondary Receipts</t>
  </si>
  <si>
    <t xml:space="preserve">C-5.3  MEI Secondary Receiving By Discrete Category </t>
  </si>
  <si>
    <t>MEI On-Base Receipts</t>
  </si>
  <si>
    <t xml:space="preserve">Bin                                   </t>
  </si>
  <si>
    <t>11705+60460</t>
  </si>
  <si>
    <t xml:space="preserve">Medium  Bulk                                  </t>
  </si>
  <si>
    <t>11706+60461</t>
  </si>
  <si>
    <t xml:space="preserve">Heavy Bulk/Hazardous    </t>
  </si>
  <si>
    <t>11707+60462</t>
  </si>
  <si>
    <t xml:space="preserve"> MEI On-Base Receipts               </t>
  </si>
  <si>
    <t xml:space="preserve"> </t>
  </si>
  <si>
    <t>MEI Off-Base Receipts</t>
  </si>
  <si>
    <t>11708+60463</t>
  </si>
  <si>
    <t>11709+60464</t>
  </si>
  <si>
    <t>11710+60465</t>
  </si>
  <si>
    <t xml:space="preserve"> MEI Off-Base Receipts               </t>
  </si>
  <si>
    <t>MEI RECEIPTS</t>
  </si>
  <si>
    <t>Total of all Receipts</t>
  </si>
  <si>
    <t xml:space="preserve">                       Breakout by types of receipt processing</t>
  </si>
  <si>
    <t xml:space="preserve">Receipt Source </t>
  </si>
  <si>
    <t>New Procurement -                   Inspection/Acceptance at Origin</t>
  </si>
  <si>
    <t>New Procurement                    Inspection/Acceptance at Destination</t>
  </si>
  <si>
    <t xml:space="preserve">         New Procurement                                                           Inspection at Origin/Acceptance at Destination</t>
  </si>
  <si>
    <t>Misdirected Shipments</t>
  </si>
  <si>
    <t>Frustrated Shipments</t>
  </si>
  <si>
    <t xml:space="preserve">          *Materiel Type</t>
  </si>
  <si>
    <t>AEDA</t>
  </si>
  <si>
    <t>Controlled Material</t>
  </si>
  <si>
    <t>Classified</t>
  </si>
  <si>
    <t>Pilferable</t>
  </si>
  <si>
    <t>Controlled Cryptographic Items (CCI)</t>
  </si>
  <si>
    <t>Customer Returns Improvement Initiative (CRII)</t>
  </si>
  <si>
    <t>Critical Safety Items (CSI)</t>
  </si>
  <si>
    <t>DMISA Material</t>
  </si>
  <si>
    <t>ESDS</t>
  </si>
  <si>
    <t>Magnetic</t>
  </si>
  <si>
    <t>Radioactive</t>
  </si>
  <si>
    <t>*Receipts may fall into multiple types above.  (Ex:  One receipt may be a combination of classified, ESD, and radioactive)</t>
  </si>
  <si>
    <t>**Non-Accountable Material received at the Center is systemically tracked within DSS as an issue workload, thus it is included in the total workload under Issues.</t>
  </si>
  <si>
    <t>Section C-5.4 STORAGE</t>
  </si>
  <si>
    <t>5.4.2.1      COSIS SPECIAL INSPECTIONS</t>
  </si>
  <si>
    <t>COSIS Inspections</t>
  </si>
  <si>
    <t>Tech Estimate</t>
  </si>
  <si>
    <t>Cyclic Inspections</t>
  </si>
  <si>
    <t>TOTAL INSPECTIONS</t>
  </si>
  <si>
    <t>5.4.2.1.2         SHELF-LIFE CYCLIC INSPECTIONS</t>
  </si>
  <si>
    <t xml:space="preserve">NSN Locations with Cyclic Shelf Life Codes </t>
  </si>
  <si>
    <t>Shelf Life Code</t>
  </si>
  <si>
    <t>Type</t>
  </si>
  <si>
    <t>Storage Time Period</t>
  </si>
  <si>
    <t>FY01 Inspections</t>
  </si>
  <si>
    <t>FY02 Inspections</t>
  </si>
  <si>
    <t>FY03 Inspections</t>
  </si>
  <si>
    <t>II</t>
  </si>
  <si>
    <t>6 Months</t>
  </si>
  <si>
    <t>12 Months</t>
  </si>
  <si>
    <t>18 Months</t>
  </si>
  <si>
    <t>24 Months</t>
  </si>
  <si>
    <t>36 months</t>
  </si>
  <si>
    <t>48 Months</t>
  </si>
  <si>
    <t>60 Months</t>
  </si>
  <si>
    <t>X</t>
  </si>
  <si>
    <t>&gt;60 Months</t>
  </si>
  <si>
    <t>H</t>
  </si>
  <si>
    <t>I</t>
  </si>
  <si>
    <t>M</t>
  </si>
  <si>
    <t>Q</t>
  </si>
  <si>
    <t>36 Months</t>
  </si>
  <si>
    <t>R</t>
  </si>
  <si>
    <t>S</t>
  </si>
  <si>
    <t>T</t>
  </si>
  <si>
    <t>84 Months</t>
  </si>
  <si>
    <t>U</t>
  </si>
  <si>
    <t>96 Months</t>
  </si>
  <si>
    <t>W</t>
  </si>
  <si>
    <t>120 Months</t>
  </si>
  <si>
    <t>Y</t>
  </si>
  <si>
    <t>180 Months</t>
  </si>
  <si>
    <t>Z</t>
  </si>
  <si>
    <t>240 Months</t>
  </si>
  <si>
    <t>5.4.2.1.5      COSIS ACTIONS EXCEEDING MINOR REPAIR</t>
  </si>
  <si>
    <t>COSIS Exceeding minor repair</t>
  </si>
  <si>
    <t>Dataquery</t>
  </si>
  <si>
    <t>5.4.4         REWAREHOUSING ACTIONS</t>
  </si>
  <si>
    <t>Rewarehousing/Routines</t>
  </si>
  <si>
    <t>Total Rewarehousing</t>
  </si>
  <si>
    <t>N/A</t>
  </si>
  <si>
    <t>Rewarehousing from PPP&amp;M</t>
  </si>
  <si>
    <t xml:space="preserve">Data Collection Type </t>
  </si>
  <si>
    <t xml:space="preserve">Total </t>
  </si>
  <si>
    <t>Section C-5.5 PHYSICAL INVENTORY CONTROL</t>
  </si>
  <si>
    <t>5.5.2.1    Type Physical Inventory Code (TPIC)</t>
  </si>
  <si>
    <t xml:space="preserve">FY03   </t>
  </si>
  <si>
    <t>TPIC “C” Inventories</t>
  </si>
  <si>
    <t xml:space="preserve">TPIC “D” Inventories </t>
  </si>
  <si>
    <t>TPIC “E” Inventories</t>
  </si>
  <si>
    <t xml:space="preserve">TPIC “G” Inventories </t>
  </si>
  <si>
    <t xml:space="preserve">TPIC “H” Inventories </t>
  </si>
  <si>
    <t xml:space="preserve">TPIC “I” Inventories </t>
  </si>
  <si>
    <t>TPIC “J” Inventories</t>
  </si>
  <si>
    <t>TPIC “K” Inventories</t>
  </si>
  <si>
    <t>TPIC “L” Inventories</t>
  </si>
  <si>
    <t>TPIC “M” Inventories</t>
  </si>
  <si>
    <t>TPIC “N” Inventories</t>
  </si>
  <si>
    <t>TPIC “P” Inventories</t>
  </si>
  <si>
    <t>TPIC “A” Inventories</t>
  </si>
  <si>
    <t>TPIC “R” Inventories</t>
  </si>
  <si>
    <t>TPIC “S” Inventories</t>
  </si>
  <si>
    <t xml:space="preserve">TPIC “T” Inventories </t>
  </si>
  <si>
    <t xml:space="preserve">TPIC “U” Inventories </t>
  </si>
  <si>
    <t>TPIC “V” Inventories</t>
  </si>
  <si>
    <t xml:space="preserve">TPIC “Z” Book to Book </t>
  </si>
  <si>
    <t>Other or Blank TPIC</t>
  </si>
  <si>
    <t>Total TPIC’s DSS</t>
  </si>
  <si>
    <t>5.5.2.1      Controlled Item Inventory</t>
  </si>
  <si>
    <t>INVENTORY TYPE</t>
  </si>
  <si>
    <t>Line Items</t>
  </si>
  <si>
    <t>Accuracy</t>
  </si>
  <si>
    <t>5.5.2.2    Inventory Related Activities</t>
  </si>
  <si>
    <t>Causative Research</t>
  </si>
  <si>
    <t>FLIPLs Completed</t>
  </si>
  <si>
    <t>IERLs</t>
  </si>
  <si>
    <t>Denial Research (Potential)</t>
  </si>
  <si>
    <t>Manual File</t>
  </si>
  <si>
    <t>Denial Research (Denied)</t>
  </si>
  <si>
    <t>26300/27300</t>
  </si>
  <si>
    <t xml:space="preserve">TOTAL  </t>
  </si>
  <si>
    <t>5.5.4         Inventory/Storage Related Activities</t>
  </si>
  <si>
    <t xml:space="preserve">  Packaging Discrepanies</t>
  </si>
  <si>
    <t xml:space="preserve">  Shipping Discrepancies</t>
  </si>
  <si>
    <t>SDRs Accepted/Complete</t>
  </si>
  <si>
    <t>Location Survey (Complete)</t>
  </si>
  <si>
    <t>Location Survey (Sample)</t>
  </si>
  <si>
    <t>CA-Dispatch</t>
  </si>
  <si>
    <t xml:space="preserve">Location Accuracy </t>
  </si>
  <si>
    <t>Statistical Random Performance Sample Inventory</t>
  </si>
  <si>
    <t>Variable Line Item Accuracy:</t>
  </si>
  <si>
    <t>2nd Quarter FY02</t>
  </si>
  <si>
    <t>STRATA</t>
  </si>
  <si>
    <t>Tolerance</t>
  </si>
  <si>
    <t>Lines</t>
  </si>
  <si>
    <t>Sample Lines</t>
  </si>
  <si>
    <t>Count</t>
  </si>
  <si>
    <t>A – Unit Price&gt;$1,000</t>
  </si>
  <si>
    <t>B – Unit of Issue no equal to Each</t>
  </si>
  <si>
    <t>OR</t>
  </si>
  <si>
    <t>On Hand Bal&gt;50 – AND – Ext $ Val&lt;$50K</t>
  </si>
  <si>
    <t>Activity&gt;50</t>
  </si>
  <si>
    <t>C – On Hand Bal&lt;50 – AND – Date of Last Inv &gt;24 Mo</t>
  </si>
  <si>
    <t>D – Other</t>
  </si>
  <si>
    <t>Overall</t>
  </si>
  <si>
    <t>4th Quarter FY02</t>
  </si>
  <si>
    <t>2nd Quarter FY03</t>
  </si>
  <si>
    <t>4th Quarter FY03</t>
  </si>
  <si>
    <t>D-Other</t>
  </si>
  <si>
    <t xml:space="preserve">suspicious:G40,  </t>
  </si>
  <si>
    <t>5.6 NET LANDED COSTS ISSUE LINES</t>
  </si>
  <si>
    <t>On-Base</t>
  </si>
  <si>
    <t>24002+62402</t>
  </si>
  <si>
    <t>24003+62403</t>
  </si>
  <si>
    <t>24004+62404</t>
  </si>
  <si>
    <t>24005+62405</t>
  </si>
  <si>
    <t>Off-Base</t>
  </si>
  <si>
    <t>24007+62407</t>
  </si>
  <si>
    <t>24008+62408</t>
  </si>
  <si>
    <t>24009+62409</t>
  </si>
  <si>
    <t>24010+62410</t>
  </si>
  <si>
    <t>Issue From Receiving</t>
  </si>
  <si>
    <t>24012+62412</t>
  </si>
  <si>
    <t>24013+62413</t>
  </si>
  <si>
    <t>24014+62414</t>
  </si>
  <si>
    <t>24015+62415</t>
  </si>
  <si>
    <t>Transshipments    Off-Base</t>
  </si>
  <si>
    <t>22610+62610</t>
  </si>
  <si>
    <t>22611+62611</t>
  </si>
  <si>
    <t>22612+62612</t>
  </si>
  <si>
    <t>22613+62613</t>
  </si>
  <si>
    <t>Transshipments   On-Base</t>
  </si>
  <si>
    <t>22601+62601</t>
  </si>
  <si>
    <t>Mark FORs</t>
  </si>
  <si>
    <t>GRAND TOTAL         (includes all issues)</t>
  </si>
  <si>
    <t xml:space="preserve">Value Added (VA) Lines                                                                                     (Depiction of extra effort to process these types of Receipts within the above stated weight bands) </t>
  </si>
  <si>
    <t>24032+62432</t>
  </si>
  <si>
    <t>Controlled Items</t>
  </si>
  <si>
    <t>24033+62433</t>
  </si>
  <si>
    <t>Hard to Handle Items</t>
  </si>
  <si>
    <t>24034+62434</t>
  </si>
  <si>
    <t>FMS</t>
  </si>
  <si>
    <t>24036+62436</t>
  </si>
  <si>
    <t>Out of Cycle</t>
  </si>
  <si>
    <t>24037+24061+62437</t>
  </si>
  <si>
    <t>TPF Receipts</t>
  </si>
  <si>
    <t>Local Delivery</t>
  </si>
  <si>
    <t>24035+62435</t>
  </si>
  <si>
    <t>5.6.2.1            Processing Issue Requisitions</t>
  </si>
  <si>
    <t>Manually generated MRO's</t>
  </si>
  <si>
    <t>Emergency request by ICP</t>
  </si>
  <si>
    <t>5.6.2.1.1                       Issues To DRMO</t>
  </si>
  <si>
    <t>Issues to DRMO</t>
  </si>
  <si>
    <t xml:space="preserve">    AEDA</t>
  </si>
  <si>
    <t xml:space="preserve">    Classified</t>
  </si>
  <si>
    <t xml:space="preserve">    Hazardous</t>
  </si>
  <si>
    <t xml:space="preserve">    DMISA Material</t>
  </si>
  <si>
    <t xml:space="preserve">    DEMIL</t>
  </si>
  <si>
    <t xml:space="preserve">   Radioactive</t>
  </si>
  <si>
    <t>Issues may fall into multiple types above.                                                                                                   (Ex:  One Issue may be a combination of classified, ESD, and radioactive)</t>
  </si>
  <si>
    <t>5.6.2.1.1                       Issues To MAINTENANCE</t>
  </si>
  <si>
    <t xml:space="preserve"> On Base Issues to Maintenance</t>
  </si>
  <si>
    <t>5.6.2.6             Customer Pick-ups</t>
  </si>
  <si>
    <t xml:space="preserve"> Pick-ups</t>
  </si>
  <si>
    <t>5.6.2.8             Traffic Management</t>
  </si>
  <si>
    <t>Truck Load</t>
  </si>
  <si>
    <t>Less Than Truck Load</t>
  </si>
  <si>
    <t>Surface Parcel Post</t>
  </si>
  <si>
    <t>Surface Small Parcel</t>
  </si>
  <si>
    <t>Air Parcel Post</t>
  </si>
  <si>
    <t>Air Small Parcel</t>
  </si>
  <si>
    <t>Air Freight</t>
  </si>
  <si>
    <t>5.6.2.8.1             Air Pallets Issued</t>
  </si>
  <si>
    <t>Bare item pallet</t>
  </si>
  <si>
    <t xml:space="preserve"> Technical Estimate</t>
  </si>
  <si>
    <t>Top Nets</t>
  </si>
  <si>
    <t>Side Nets</t>
  </si>
  <si>
    <t>5.6.3.5       Hazardous Material Shipments</t>
  </si>
  <si>
    <t>Radioactive Material</t>
  </si>
  <si>
    <t>Chemical detectors</t>
  </si>
  <si>
    <t>5.6.3.7      Outbound Frustrated Material</t>
  </si>
  <si>
    <t>Off Base Shipments</t>
  </si>
  <si>
    <t>5.6.3.8      Recycling Control Program (RCP) Shipments</t>
  </si>
  <si>
    <t>Violations</t>
  </si>
  <si>
    <t>Cancellations</t>
  </si>
  <si>
    <t>Quantitative Reconcilations</t>
  </si>
  <si>
    <t>Material Ownership Changes</t>
  </si>
  <si>
    <t>RCP Shipments</t>
  </si>
  <si>
    <t>5.6.3.8.1      Material Ownership Transfers to DRMS</t>
  </si>
  <si>
    <t xml:space="preserve">5.6 - ISSUE - FY03 Percentage Of Quantity Per Line By NLC Weight Bands </t>
  </si>
  <si>
    <t>FY03 Total Issues</t>
  </si>
  <si>
    <t>Quantity                                                             (Number of Individual Issues processed per line.)</t>
  </si>
  <si>
    <t xml:space="preserve">Quantity per line table does not include manual counts, MIS adjustments or MEI secondary counts.  </t>
  </si>
  <si>
    <t>5.6 ISSUE LINES BY DISCRETE CATEGORY</t>
  </si>
  <si>
    <t>Issues On-Base</t>
  </si>
  <si>
    <t xml:space="preserve">Bin     </t>
  </si>
  <si>
    <t xml:space="preserve">Medium Bulk      </t>
  </si>
  <si>
    <t xml:space="preserve">Heavy Bulk            </t>
  </si>
  <si>
    <t xml:space="preserve">  Miscellaneous adjustments</t>
  </si>
  <si>
    <t xml:space="preserve">TOTAL  On-Base Issues         </t>
  </si>
  <si>
    <t>Issues Off-Base</t>
  </si>
  <si>
    <t xml:space="preserve">TOTAL Off-Base Issues          </t>
  </si>
  <si>
    <t>RCP Issues   On-Base</t>
  </si>
  <si>
    <t xml:space="preserve">TOTAL  RCP On-Base Issues   </t>
  </si>
  <si>
    <t>RCP Issues   Off-Base</t>
  </si>
  <si>
    <t xml:space="preserve">TOTAL  RCP Off-Base Issues   </t>
  </si>
  <si>
    <t>RCP, DRO Ownership change Issues</t>
  </si>
  <si>
    <t>TOTAL  RCP DRO Ownership changes</t>
  </si>
  <si>
    <t xml:space="preserve">TOTAL RCP Issues      </t>
  </si>
  <si>
    <t>DRO Issues (Line Counts)</t>
  </si>
  <si>
    <t>TOTAL  DRO Issues</t>
  </si>
  <si>
    <t>Transshipments Off-Base</t>
  </si>
  <si>
    <t>Transshipments On-Base</t>
  </si>
  <si>
    <t>Secondary  ISSUES</t>
  </si>
  <si>
    <t>Note; Secondary Issues include Secondary Small Arms items but excludes MEI Secondary Items</t>
  </si>
  <si>
    <t>5.6 MEI SECONDARY ISSUES by discrete category</t>
  </si>
  <si>
    <t>MEI On-Base</t>
  </si>
  <si>
    <t xml:space="preserve">Small                                         </t>
  </si>
  <si>
    <t>22113+60480</t>
  </si>
  <si>
    <t xml:space="preserve">Medium                                    </t>
  </si>
  <si>
    <t>22114+60481</t>
  </si>
  <si>
    <t xml:space="preserve">Large/X-Large/Hazardous       </t>
  </si>
  <si>
    <t>22115+60482</t>
  </si>
  <si>
    <t xml:space="preserve">TOTAL MEI On-Base Issues </t>
  </si>
  <si>
    <t>MEI Off-Base</t>
  </si>
  <si>
    <t>22116+60483</t>
  </si>
  <si>
    <t xml:space="preserve">Medium                                     </t>
  </si>
  <si>
    <t>22117+60484</t>
  </si>
  <si>
    <t>22118+60485</t>
  </si>
  <si>
    <t xml:space="preserve">TOTAL MEI Off-Base Issues </t>
  </si>
  <si>
    <t>Small</t>
  </si>
  <si>
    <t>22119+60486</t>
  </si>
  <si>
    <t xml:space="preserve">Medium </t>
  </si>
  <si>
    <t>22120+60487</t>
  </si>
  <si>
    <t>Large /X-Large/Hazardous</t>
  </si>
  <si>
    <t>22121+60488</t>
  </si>
  <si>
    <t>MEI Transshipments Off-Base</t>
  </si>
  <si>
    <t>22607+22615</t>
  </si>
  <si>
    <t>MEI Transshipments On-Base</t>
  </si>
  <si>
    <t>22606+22614</t>
  </si>
  <si>
    <t xml:space="preserve"> MEI Secondary ISSUES</t>
  </si>
  <si>
    <t>Total of all Issues</t>
  </si>
  <si>
    <t xml:space="preserve">5.7 PPP&amp;M </t>
  </si>
  <si>
    <t>Workload reflected in this table is unit lines</t>
  </si>
  <si>
    <t>Weight Category 1</t>
  </si>
  <si>
    <t>Weght Category 2</t>
  </si>
  <si>
    <t>Weight Category 3</t>
  </si>
  <si>
    <t>Weight Category 4</t>
  </si>
  <si>
    <t>Total PPP&amp;M</t>
  </si>
  <si>
    <t>5.7.4.1 - CONTAINER RECLAMATION</t>
  </si>
  <si>
    <t>Workload reflected in this table is each</t>
  </si>
  <si>
    <t>Fiberboard Container Reclamation</t>
  </si>
  <si>
    <t>Reclaimed</t>
  </si>
  <si>
    <t>Cut-ups – Throw Away</t>
  </si>
  <si>
    <t>Total Containers Handled for Reclamation</t>
  </si>
  <si>
    <t>Plastic/Metal Container Reclamation</t>
  </si>
  <si>
    <t>Beyond Repair</t>
  </si>
  <si>
    <t>Total Plastic/Metal Containers Handled</t>
  </si>
  <si>
    <t>LLRCs Reclaimed</t>
  </si>
  <si>
    <t xml:space="preserve">   Reclaimed</t>
  </si>
  <si>
    <t xml:space="preserve">   Beyond Repair</t>
  </si>
  <si>
    <t>Total LLRCs Handled</t>
  </si>
  <si>
    <t>Wooden Containers (Pallets)</t>
  </si>
  <si>
    <t>Break-Down – Throw Away</t>
  </si>
  <si>
    <t>Total Wooden Containers Handled</t>
  </si>
  <si>
    <t xml:space="preserve">Total Containers Handled for Container Reclamation </t>
  </si>
  <si>
    <t>5.7.4.2      FABRICATION SUPPORT</t>
  </si>
  <si>
    <t>Box, Wood with Dunnage</t>
  </si>
  <si>
    <t>Box, Fiberboard with Dunnage</t>
  </si>
  <si>
    <t>Wood Dunnage</t>
  </si>
  <si>
    <t>Fiberboard Dunnage</t>
  </si>
  <si>
    <t>Styrofoam Dunnage</t>
  </si>
  <si>
    <t>Shroud, Wood</t>
  </si>
  <si>
    <t>Plywood, Cut</t>
  </si>
  <si>
    <t>Skid, Wood</t>
  </si>
  <si>
    <t>Placard, Wood</t>
  </si>
  <si>
    <t>Pallet Custom</t>
  </si>
  <si>
    <t>Lid, Box</t>
  </si>
  <si>
    <t>Base and Hood</t>
  </si>
  <si>
    <t>5.8 LEAN PRODUCTION RECEIVING KITS (Draft #8)</t>
  </si>
  <si>
    <t>Data Collection Type</t>
  </si>
  <si>
    <t>FY04 Est</t>
  </si>
  <si>
    <t>RECEIPTS</t>
  </si>
  <si>
    <t xml:space="preserve">Technical Estimate       </t>
  </si>
  <si>
    <t>RECLAIM RECEIPTS</t>
  </si>
  <si>
    <t>TOTAL RECEIPTS</t>
  </si>
  <si>
    <t>5.8 LEAN PRODUCTION ISSUE KITS (Draft #8)</t>
  </si>
  <si>
    <t>1790-2DR ENGINES</t>
  </si>
  <si>
    <t xml:space="preserve">Technical Estimate </t>
  </si>
  <si>
    <t>1790-2DA ENGINES</t>
  </si>
  <si>
    <t>1790-CA ENGINES</t>
  </si>
  <si>
    <t>6V-2H9 ENGINES</t>
  </si>
  <si>
    <t>6V-8HR ENGINES</t>
  </si>
  <si>
    <t>6V-GOV ENGINES</t>
  </si>
  <si>
    <t>6V-F2N ENGINES</t>
  </si>
  <si>
    <t>8V CUMMINGS ENGINES</t>
  </si>
  <si>
    <t>8V DETROIT ENGINES</t>
  </si>
  <si>
    <t>TOTAL ISSUES</t>
  </si>
  <si>
    <t xml:space="preserve">TOTAL RECEIPTS      AND ISSUES </t>
  </si>
  <si>
    <t>C-5.9 Historical Assembly/Disassembly Lines</t>
  </si>
  <si>
    <t>Data Collection type</t>
  </si>
  <si>
    <t>Assembled</t>
  </si>
  <si>
    <t>Disassembled</t>
  </si>
  <si>
    <t>Modifications/ Alterations/ HANGES</t>
  </si>
  <si>
    <t>C-5.9 Historical Assembly/Disassembly Kits</t>
  </si>
  <si>
    <t>5.10.3.2          UIT Officer (UO)</t>
  </si>
  <si>
    <t>Serial Number Transactions</t>
  </si>
  <si>
    <t>DoDSASP</t>
  </si>
  <si>
    <t>Manual Counts from UO</t>
  </si>
  <si>
    <t>CCISP</t>
  </si>
  <si>
    <t>DoDRATTS</t>
  </si>
  <si>
    <t>Serial Number Discrepancies</t>
  </si>
  <si>
    <t xml:space="preserve">Duplicate Serial Number </t>
  </si>
  <si>
    <t xml:space="preserve">Open Shipments </t>
  </si>
  <si>
    <t>Rejected Transactions</t>
  </si>
  <si>
    <t>Bottoms-Up Reconciliation for DoDSASP</t>
  </si>
  <si>
    <t>Transactions</t>
  </si>
  <si>
    <t>Rejects</t>
  </si>
  <si>
    <t>Accuracy Rate</t>
  </si>
  <si>
    <t>Bottoms-Up Reconciliation for CCISP</t>
  </si>
  <si>
    <t>Bottoms-Up Reconciliation for DoDRATTS</t>
  </si>
  <si>
    <t>MISCELLANEOUS</t>
  </si>
  <si>
    <t>Investigations Research</t>
  </si>
  <si>
    <t>DoDSASP Data Collection &amp; Sampling</t>
  </si>
  <si>
    <t>Audit Listing Research &amp; Corrections</t>
  </si>
  <si>
    <t>Miscellaneous TOTAL</t>
  </si>
  <si>
    <t xml:space="preserve">SMALL ARMS HISTORICAL WORKLOAD </t>
  </si>
  <si>
    <t>5.10.4    RECEIPTS</t>
  </si>
  <si>
    <t>ON-BASE RECEIPTS</t>
  </si>
  <si>
    <t>Small Arms On-Base</t>
  </si>
  <si>
    <t>11723+60472</t>
  </si>
  <si>
    <t>Small Arms Air Force On-Base</t>
  </si>
  <si>
    <t>OFF-BASE RECEIPTS</t>
  </si>
  <si>
    <t>Small Arms Off-Base</t>
  </si>
  <si>
    <t>11724+60473</t>
  </si>
  <si>
    <t>Small Arms Air Force Off-Base</t>
  </si>
  <si>
    <t>TOTAL SMALL ARMS RECEIPTS</t>
  </si>
  <si>
    <t>5.10.4.3.2           Product Receipt Evaluation</t>
  </si>
  <si>
    <t>DataCollection Type</t>
  </si>
  <si>
    <t>364'S PROCESSED FOR SMALL ARMS</t>
  </si>
  <si>
    <t>5.10.7     ISSUES</t>
  </si>
  <si>
    <t>ON-BASE ISSUES</t>
  </si>
  <si>
    <t>22140+60498</t>
  </si>
  <si>
    <t>OFF-BASE ISSUES</t>
  </si>
  <si>
    <t>22141+60499</t>
  </si>
  <si>
    <t>Small Arms Aitr Force Off-Base</t>
  </si>
  <si>
    <t>DRO'S</t>
  </si>
  <si>
    <t>DRO ISSUES</t>
  </si>
  <si>
    <t>Small Arms DRO's</t>
  </si>
  <si>
    <t>22142+60500</t>
  </si>
  <si>
    <t>Small Arms Air Force DRO's</t>
  </si>
  <si>
    <t>MARK FOR  ISSUES (lines)</t>
  </si>
  <si>
    <t>Special Weapons Mark Fors</t>
  </si>
  <si>
    <t>Special Weapons Transhipments</t>
  </si>
  <si>
    <t>TOTAL SMALL ARMS ISSUES</t>
  </si>
  <si>
    <t>TOTAL SMALL ARMS RECEIPT &amp; ISSUES</t>
  </si>
  <si>
    <t xml:space="preserve">   5.10.7.3.2     ISSUES TO MAINTENANCE </t>
  </si>
  <si>
    <t>Small Arms</t>
  </si>
  <si>
    <t>5.10.7.9            Customer Complaints</t>
  </si>
  <si>
    <t xml:space="preserve">suspicious:E83,  </t>
  </si>
  <si>
    <t>FY01 SMALL ARMS MONTHLY WORKLOAD</t>
  </si>
  <si>
    <t>Receipts  (           )</t>
  </si>
  <si>
    <t>Issues      (          )</t>
  </si>
  <si>
    <t>DRO's      (           )</t>
  </si>
  <si>
    <t>FY02 SMALL ARMS MONTHLY WORKLOAD</t>
  </si>
  <si>
    <t>Issues      (           )</t>
  </si>
  <si>
    <t>FY03 SMALL ARMS MONTHLY WORKLOAD</t>
  </si>
  <si>
    <t>Receipts  (          )</t>
  </si>
  <si>
    <t>DRO's      (         )</t>
  </si>
  <si>
    <t xml:space="preserve">5.12.4  MEI RECEIVING  </t>
  </si>
  <si>
    <t>Combat Vehicles</t>
  </si>
  <si>
    <t>11717+60466</t>
  </si>
  <si>
    <t>Trailers &amp; Trailer Mounted Power Equip</t>
  </si>
  <si>
    <t>11719+60468</t>
  </si>
  <si>
    <t>Tactical Vehicles</t>
  </si>
  <si>
    <t>11721+60470</t>
  </si>
  <si>
    <t>Towed Artillery</t>
  </si>
  <si>
    <t>11725+60474</t>
  </si>
  <si>
    <t>Oversized Items</t>
  </si>
  <si>
    <t>11729+60478</t>
  </si>
  <si>
    <t>TOTAL MEI Receipts On-Base</t>
  </si>
  <si>
    <t>11718+60467</t>
  </si>
  <si>
    <t>11720+60469</t>
  </si>
  <si>
    <t>11722+60471</t>
  </si>
  <si>
    <t>11726+60475</t>
  </si>
  <si>
    <t>11730+60479</t>
  </si>
  <si>
    <t>TOTAL MEI Receipts Off-Base</t>
  </si>
  <si>
    <t>TOTAL MEI RECEIPTS</t>
  </si>
  <si>
    <t xml:space="preserve">5.12.6.1 MEI ISSUE </t>
  </si>
  <si>
    <t>22131+60489</t>
  </si>
  <si>
    <t>22134+60492</t>
  </si>
  <si>
    <t>22137+60495</t>
  </si>
  <si>
    <t>22143+60501</t>
  </si>
  <si>
    <t>22149+60507</t>
  </si>
  <si>
    <t>TOTAL MEI Issues On-Base</t>
  </si>
  <si>
    <t>22132+60490</t>
  </si>
  <si>
    <t>22135+60493</t>
  </si>
  <si>
    <t>22138+60496</t>
  </si>
  <si>
    <t>22144+60502</t>
  </si>
  <si>
    <t>22150+60508</t>
  </si>
  <si>
    <t>TOTAL MEI Issues off-Base</t>
  </si>
  <si>
    <t>Combat Vehicle</t>
  </si>
  <si>
    <t>22133+60491</t>
  </si>
  <si>
    <t xml:space="preserve">Trailer  </t>
  </si>
  <si>
    <t>22136+60494</t>
  </si>
  <si>
    <t>Tactical Vehicle</t>
  </si>
  <si>
    <t>22139+60497</t>
  </si>
  <si>
    <t>22145+60503</t>
  </si>
  <si>
    <t>Oversized</t>
  </si>
  <si>
    <t>22151+60509</t>
  </si>
  <si>
    <t>TOTAL MEI ISSUES</t>
  </si>
  <si>
    <t>TOTAL MEI ISSUES &amp; RECEIPTS</t>
  </si>
  <si>
    <t xml:space="preserve">5.12.4  AIR FORCE EI RECEIVING  </t>
  </si>
  <si>
    <t xml:space="preserve"> End Item Receipts</t>
  </si>
  <si>
    <t xml:space="preserve">TOTAL EI Receipts </t>
  </si>
  <si>
    <t xml:space="preserve">5.12.6 AIR FORCE EI ISSUE </t>
  </si>
  <si>
    <t>End Item Issues</t>
  </si>
  <si>
    <t xml:space="preserve">TOTAL EI Issues </t>
  </si>
  <si>
    <t>TOTAL EI ISSUES &amp; RECEIPTS</t>
  </si>
  <si>
    <t xml:space="preserve">5.12.6.5.1    ISSUES TO MAINTENANCE </t>
  </si>
  <si>
    <t>Major End Items</t>
  </si>
  <si>
    <t>FY01 MEI MONTHLY WORKLOAD</t>
  </si>
  <si>
    <t>FY02 MEI MONTHLY WORKLOAD</t>
  </si>
  <si>
    <t>Issues  (         )</t>
  </si>
  <si>
    <t>DRO's  (         )</t>
  </si>
  <si>
    <t>FY03 MEI MONTHLY WORKLOAD</t>
  </si>
  <si>
    <t>DRO's  (          )</t>
  </si>
  <si>
    <t xml:space="preserve">5.13 SPECIAL SUPPORT HISTORICAL WORKLOAD REQUIREMENTS  </t>
  </si>
  <si>
    <t>CRANE AND HEAVY LOAD SUPPORT</t>
  </si>
  <si>
    <t>Load Bridges</t>
  </si>
  <si>
    <t>Load And Tie Down M1A1</t>
  </si>
  <si>
    <t>SUPPORT DEPOLYMENT OF RESERVE    AND NATIONAL GUARD</t>
  </si>
  <si>
    <t>Tactical Vehicles Loaded for USMC Reserve</t>
  </si>
  <si>
    <t>Combat and Tactical Vehicles Loaded, Nat. Guard</t>
  </si>
  <si>
    <t>PREPARE EMPTY RAIL CAR FOR MOVEMENT</t>
  </si>
  <si>
    <t>DOD Railcar, Flat, 140 Ton</t>
  </si>
  <si>
    <t>IN-TRANSIT SUPPORT OF MEI SHIPMENTS AT SEAPORT (CHARLESTON, SC)</t>
  </si>
  <si>
    <t>Mission Requirements</t>
  </si>
  <si>
    <t>Package And Transport Shackles1</t>
  </si>
  <si>
    <t>M1A1 Tanks2</t>
  </si>
  <si>
    <t>M2 Bradley3</t>
  </si>
  <si>
    <t>Load And Transport Tow Tractor to Charleston</t>
  </si>
  <si>
    <t>Load And Transport Tow Tractor to Anniston</t>
  </si>
  <si>
    <t>TOTAL SPECIAL SUPPORT REQUIREMENTS</t>
  </si>
  <si>
    <t>1  This includes Packaging and Shipping of Support rings</t>
  </si>
  <si>
    <t>2  This includes Offloading M1A1 Tanks, Moving M1A1 Tanks from dock to railhead and Positioning M1A1 Tanks Under Crane for loading.</t>
  </si>
  <si>
    <t>3  This includes Offloading 2 Bradley, Moving M2 Bradley from dock to railhead and Positioning M2 Bradley Under Crane for loading.</t>
  </si>
  <si>
    <t>NOTE:  Technical estimates were based on information gathered via workload</t>
  </si>
  <si>
    <t xml:space="preserve">verification documents provided by DDAA Subject Matter Experts.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</si>
</sst>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%"/>
  </numFmts>
  <fonts count="21" x14ac:knownFonts="1">
    <font>
      <sz val="10"/>
      <name val="Arial"/>
    </font>
    <font>
      <sz val="10"/>
      <name val="Times New Roman"/>
      <family val="1"/>
    </font>
    <font>
      <b/>
      <sz val="11"/>
      <name val="Arial"/>
      <family val="2"/>
    </font>
    <font>
      <sz val="11"/>
      <name val="Arial"/>
      <family val="2"/>
    </font>
    <font>
      <b/>
      <sz val="14"/>
      <color indexed="8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1"/>
      <name val="Times New Roman"/>
      <family val="1"/>
    </font>
    <font>
      <b/>
      <vertAlign val="superscript"/>
      <sz val="11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b/>
      <sz val="9"/>
      <name val="Arial"/>
      <family val="2"/>
    </font>
    <font>
      <b/>
      <sz val="10"/>
      <name val="Times New Roman"/>
      <family val="1"/>
    </font>
    <font>
      <b/>
      <sz val="12"/>
      <color indexed="8"/>
      <name val="Arial"/>
      <family val="2"/>
    </font>
    <font>
      <b/>
      <sz val="12"/>
      <name val="Arial"/>
      <family val="2"/>
    </font>
    <font>
      <sz val="12"/>
      <name val="Times New Roman"/>
      <family val="1"/>
    </font>
    <font>
      <sz val="9"/>
      <name val="宋体"/>
      <family val="3"/>
      <charset val="134"/>
    </font>
  </fonts>
  <fills count="2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solid">
        <fgColor rgb="FF8B4513"/>
      </patternFill>
    </fill>
    <fill>
      <patternFill patternType="solid">
        <fgColor rgb="FF00FFFF"/>
      </patternFill>
    </fill>
    <fill>
      <patternFill patternType="solid">
        <fgColor rgb="FF556B2F"/>
      </patternFill>
    </fill>
    <fill>
      <patternFill patternType="solid">
        <fgColor rgb="FFEE00EE"/>
      </patternFill>
    </fill>
    <fill>
      <patternFill patternType="solid">
        <fgColor rgb="FFB22222"/>
      </patternFill>
    </fill>
    <fill>
      <patternFill patternType="solid">
        <fgColor rgb="FFEE9A00"/>
      </patternFill>
    </fill>
    <fill>
      <patternFill patternType="solid">
        <fgColor rgb="FFFA8072"/>
      </patternFill>
    </fill>
    <fill>
      <patternFill patternType="solid">
        <fgColor rgb="FFDB7093"/>
      </patternFill>
    </fill>
    <fill>
      <patternFill patternType="solid">
        <fgColor rgb="FFB9D3EE"/>
      </patternFill>
    </fill>
    <fill>
      <patternFill patternType="solid">
        <fgColor rgb="FF8B864E"/>
      </patternFill>
    </fill>
    <fill>
      <patternFill patternType="solid">
        <fgColor rgb="FF7B68EE"/>
      </patternFill>
    </fill>
    <fill>
      <patternFill patternType="lightGrid">
        <fgColor rgb="FFFF00FF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14">
    <xf numFmtId="0" fontId="0" fillId="0" borderId="0" xfId="0"/>
    <xf numFmtId="0" fontId="3" fillId="0" borderId="0" xfId="0" applyFont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3" fillId="0" borderId="1" xfId="0" applyFont="1" applyBorder="1"/>
    <xf numFmtId="0" fontId="2" fillId="0" borderId="4" xfId="0" applyFont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3" fontId="3" fillId="0" borderId="0" xfId="0" applyNumberFormat="1" applyFont="1" applyAlignment="1">
      <alignment horizontal="center" wrapText="1"/>
    </xf>
    <xf numFmtId="0" fontId="7" fillId="0" borderId="0" xfId="0" applyFont="1"/>
    <xf numFmtId="0" fontId="4" fillId="0" borderId="0" xfId="0" applyFont="1" applyAlignment="1">
      <alignment horizontal="center" wrapText="1"/>
    </xf>
    <xf numFmtId="0" fontId="2" fillId="2" borderId="5" xfId="0" applyFont="1" applyFill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9" fillId="2" borderId="7" xfId="0" applyFont="1" applyFill="1" applyBorder="1" applyAlignment="1">
      <alignment horizontal="centerContinuous"/>
    </xf>
    <xf numFmtId="0" fontId="9" fillId="2" borderId="8" xfId="0" applyFont="1" applyFill="1" applyBorder="1" applyAlignment="1">
      <alignment horizontal="centerContinuous"/>
    </xf>
    <xf numFmtId="0" fontId="9" fillId="2" borderId="9" xfId="0" applyFont="1" applyFill="1" applyBorder="1" applyAlignment="1">
      <alignment horizontal="centerContinuous"/>
    </xf>
    <xf numFmtId="0" fontId="9" fillId="2" borderId="10" xfId="0" applyFont="1" applyFill="1" applyBorder="1" applyAlignment="1">
      <alignment horizontal="center" vertical="top"/>
    </xf>
    <xf numFmtId="0" fontId="9" fillId="0" borderId="10" xfId="0" applyFont="1" applyBorder="1" applyAlignment="1">
      <alignment wrapText="1"/>
    </xf>
    <xf numFmtId="0" fontId="9" fillId="0" borderId="10" xfId="0" applyFont="1" applyBorder="1"/>
    <xf numFmtId="0" fontId="2" fillId="0" borderId="11" xfId="0" applyFont="1" applyBorder="1"/>
    <xf numFmtId="0" fontId="0" fillId="0" borderId="12" xfId="0" applyBorder="1"/>
    <xf numFmtId="0" fontId="14" fillId="2" borderId="13" xfId="0" applyFont="1" applyFill="1" applyBorder="1" applyAlignment="1">
      <alignment horizontal="center" wrapText="1"/>
    </xf>
    <xf numFmtId="0" fontId="3" fillId="0" borderId="3" xfId="0" applyFont="1" applyBorder="1" applyAlignment="1">
      <alignment horizontal="center" vertical="top" wrapText="1"/>
    </xf>
    <xf numFmtId="3" fontId="3" fillId="0" borderId="3" xfId="0" applyNumberFormat="1" applyFont="1" applyBorder="1" applyAlignment="1">
      <alignment horizontal="center" vertical="top" wrapText="1"/>
    </xf>
    <xf numFmtId="3" fontId="3" fillId="0" borderId="2" xfId="0" applyNumberFormat="1" applyFont="1" applyBorder="1" applyAlignment="1">
      <alignment horizontal="center" vertical="top" wrapText="1"/>
    </xf>
    <xf numFmtId="3" fontId="3" fillId="0" borderId="6" xfId="0" applyNumberFormat="1" applyFont="1" applyBorder="1" applyAlignment="1">
      <alignment horizontal="center" vertical="top" wrapText="1"/>
    </xf>
    <xf numFmtId="0" fontId="2" fillId="0" borderId="0" xfId="0" applyFont="1" applyAlignment="1">
      <alignment vertical="top" wrapText="1"/>
    </xf>
    <xf numFmtId="3" fontId="2" fillId="0" borderId="14" xfId="0" applyNumberFormat="1" applyFont="1" applyBorder="1" applyAlignment="1">
      <alignment horizontal="center" vertical="top" wrapText="1"/>
    </xf>
    <xf numFmtId="3" fontId="3" fillId="0" borderId="3" xfId="0" applyNumberFormat="1" applyFont="1" applyBorder="1" applyAlignment="1">
      <alignment horizontal="center" wrapText="1"/>
    </xf>
    <xf numFmtId="0" fontId="2" fillId="2" borderId="15" xfId="0" applyFont="1" applyFill="1" applyBorder="1" applyAlignment="1">
      <alignment horizontal="center" vertical="top" wrapText="1"/>
    </xf>
    <xf numFmtId="0" fontId="2" fillId="2" borderId="16" xfId="0" applyFont="1" applyFill="1" applyBorder="1" applyAlignment="1">
      <alignment horizontal="center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center" vertical="top" wrapText="1"/>
    </xf>
    <xf numFmtId="3" fontId="3" fillId="0" borderId="16" xfId="0" applyNumberFormat="1" applyFont="1" applyBorder="1" applyAlignment="1">
      <alignment horizontal="center" vertical="top" wrapText="1"/>
    </xf>
    <xf numFmtId="3" fontId="3" fillId="0" borderId="17" xfId="0" applyNumberFormat="1" applyFont="1" applyBorder="1" applyAlignment="1">
      <alignment horizontal="center" vertical="top" wrapText="1"/>
    </xf>
    <xf numFmtId="0" fontId="2" fillId="0" borderId="15" xfId="0" applyFont="1" applyBorder="1" applyAlignment="1">
      <alignment vertical="top" wrapText="1"/>
    </xf>
    <xf numFmtId="3" fontId="2" fillId="0" borderId="16" xfId="0" applyNumberFormat="1" applyFont="1" applyBorder="1" applyAlignment="1">
      <alignment horizontal="center" vertical="top" wrapText="1"/>
    </xf>
    <xf numFmtId="0" fontId="2" fillId="0" borderId="18" xfId="0" applyFont="1" applyBorder="1" applyAlignment="1">
      <alignment vertical="top" wrapText="1"/>
    </xf>
    <xf numFmtId="3" fontId="2" fillId="0" borderId="0" xfId="0" applyNumberFormat="1" applyFont="1" applyAlignment="1">
      <alignment horizontal="center" vertical="top" wrapText="1"/>
    </xf>
    <xf numFmtId="0" fontId="3" fillId="0" borderId="16" xfId="0" applyFont="1" applyBorder="1" applyAlignment="1">
      <alignment horizontal="center" wrapText="1"/>
    </xf>
    <xf numFmtId="3" fontId="3" fillId="0" borderId="16" xfId="0" applyNumberFormat="1" applyFont="1" applyBorder="1" applyAlignment="1">
      <alignment horizontal="center" wrapText="1"/>
    </xf>
    <xf numFmtId="3" fontId="3" fillId="0" borderId="21" xfId="0" applyNumberFormat="1" applyFont="1" applyBorder="1" applyAlignment="1">
      <alignment horizontal="center" wrapText="1"/>
    </xf>
    <xf numFmtId="3" fontId="2" fillId="0" borderId="16" xfId="0" applyNumberFormat="1" applyFont="1" applyBorder="1" applyAlignment="1">
      <alignment horizontal="center" wrapText="1"/>
    </xf>
    <xf numFmtId="0" fontId="2" fillId="0" borderId="15" xfId="0" applyFont="1" applyBorder="1" applyAlignment="1">
      <alignment wrapText="1"/>
    </xf>
    <xf numFmtId="0" fontId="2" fillId="2" borderId="10" xfId="0" applyFont="1" applyFill="1" applyBorder="1" applyAlignment="1">
      <alignment horizontal="center" wrapText="1"/>
    </xf>
    <xf numFmtId="0" fontId="2" fillId="2" borderId="13" xfId="0" applyFont="1" applyFill="1" applyBorder="1" applyAlignment="1">
      <alignment horizontal="center" wrapText="1"/>
    </xf>
    <xf numFmtId="0" fontId="3" fillId="0" borderId="15" xfId="0" applyFont="1" applyBorder="1" applyAlignment="1">
      <alignment horizontal="left" wrapText="1"/>
    </xf>
    <xf numFmtId="0" fontId="0" fillId="0" borderId="22" xfId="0" applyBorder="1"/>
    <xf numFmtId="0" fontId="14" fillId="2" borderId="13" xfId="0" applyFont="1" applyFill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3" borderId="3" xfId="0" applyFont="1" applyFill="1" applyBorder="1" applyAlignment="1">
      <alignment horizontal="center" vertical="top" wrapText="1"/>
    </xf>
    <xf numFmtId="0" fontId="3" fillId="0" borderId="0" xfId="0" applyFont="1"/>
    <xf numFmtId="0" fontId="3" fillId="0" borderId="22" xfId="0" applyFont="1" applyBorder="1"/>
    <xf numFmtId="0" fontId="3" fillId="0" borderId="23" xfId="0" applyFont="1" applyBorder="1"/>
    <xf numFmtId="0" fontId="2" fillId="0" borderId="24" xfId="0" applyFont="1" applyBorder="1"/>
    <xf numFmtId="0" fontId="3" fillId="0" borderId="25" xfId="0" applyFont="1" applyBorder="1"/>
    <xf numFmtId="0" fontId="9" fillId="0" borderId="0" xfId="0" applyFont="1" applyAlignment="1">
      <alignment horizontal="center"/>
    </xf>
    <xf numFmtId="0" fontId="9" fillId="0" borderId="12" xfId="0" applyFont="1" applyBorder="1" applyAlignment="1">
      <alignment horizontal="center"/>
    </xf>
    <xf numFmtId="0" fontId="2" fillId="2" borderId="11" xfId="0" applyFont="1" applyFill="1" applyBorder="1"/>
    <xf numFmtId="3" fontId="2" fillId="2" borderId="11" xfId="0" applyNumberFormat="1" applyFont="1" applyFill="1" applyBorder="1"/>
    <xf numFmtId="0" fontId="3" fillId="0" borderId="13" xfId="0" applyFont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wrapText="1"/>
    </xf>
    <xf numFmtId="0" fontId="2" fillId="2" borderId="28" xfId="0" applyFont="1" applyFill="1" applyBorder="1" applyAlignment="1">
      <alignment horizontal="center" wrapText="1"/>
    </xf>
    <xf numFmtId="0" fontId="3" fillId="0" borderId="29" xfId="0" applyFont="1" applyBorder="1" applyAlignment="1">
      <alignment wrapText="1"/>
    </xf>
    <xf numFmtId="0" fontId="3" fillId="0" borderId="29" xfId="0" applyFont="1" applyBorder="1" applyAlignment="1">
      <alignment vertical="top" wrapText="1"/>
    </xf>
    <xf numFmtId="0" fontId="0" fillId="2" borderId="8" xfId="0" applyFill="1" applyBorder="1"/>
    <xf numFmtId="0" fontId="2" fillId="0" borderId="29" xfId="0" applyFont="1" applyBorder="1" applyAlignment="1">
      <alignment vertical="top" wrapText="1"/>
    </xf>
    <xf numFmtId="0" fontId="3" fillId="0" borderId="10" xfId="0" applyFont="1" applyBorder="1" applyAlignment="1">
      <alignment horizontal="left" wrapText="1" indent="2"/>
    </xf>
    <xf numFmtId="0" fontId="8" fillId="0" borderId="10" xfId="0" applyFont="1" applyBorder="1" applyAlignment="1">
      <alignment horizontal="left" wrapText="1" indent="1"/>
    </xf>
    <xf numFmtId="0" fontId="7" fillId="0" borderId="11" xfId="0" applyFont="1" applyBorder="1" applyAlignment="1">
      <alignment wrapText="1"/>
    </xf>
    <xf numFmtId="0" fontId="8" fillId="0" borderId="10" xfId="0" applyFont="1" applyBorder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10" xfId="0" applyFont="1" applyBorder="1"/>
    <xf numFmtId="0" fontId="2" fillId="2" borderId="17" xfId="0" applyFont="1" applyFill="1" applyBorder="1" applyAlignment="1">
      <alignment horizontal="center" vertical="top" wrapText="1"/>
    </xf>
    <xf numFmtId="0" fontId="3" fillId="0" borderId="11" xfId="0" applyFont="1" applyBorder="1" applyAlignment="1">
      <alignment wrapText="1"/>
    </xf>
    <xf numFmtId="0" fontId="2" fillId="2" borderId="10" xfId="0" applyFont="1" applyFill="1" applyBorder="1" applyAlignment="1">
      <alignment horizontal="left" vertical="top" wrapText="1"/>
    </xf>
    <xf numFmtId="0" fontId="2" fillId="0" borderId="11" xfId="0" applyFont="1" applyBorder="1" applyAlignment="1">
      <alignment wrapText="1"/>
    </xf>
    <xf numFmtId="0" fontId="3" fillId="0" borderId="19" xfId="0" applyFont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0" fillId="2" borderId="27" xfId="0" applyFill="1" applyBorder="1"/>
    <xf numFmtId="3" fontId="2" fillId="0" borderId="23" xfId="0" applyNumberFormat="1" applyFont="1" applyBorder="1" applyAlignment="1">
      <alignment horizontal="center" vertical="top" wrapText="1"/>
    </xf>
    <xf numFmtId="3" fontId="2" fillId="0" borderId="17" xfId="0" applyNumberFormat="1" applyFont="1" applyBorder="1" applyAlignment="1">
      <alignment horizontal="center" vertical="top" wrapText="1"/>
    </xf>
    <xf numFmtId="0" fontId="7" fillId="2" borderId="10" xfId="0" applyFont="1" applyFill="1" applyBorder="1" applyAlignment="1">
      <alignment horizontal="center" vertical="top" wrapText="1"/>
    </xf>
    <xf numFmtId="0" fontId="8" fillId="0" borderId="10" xfId="0" applyFont="1" applyBorder="1" applyAlignment="1">
      <alignment horizontal="center" vertical="top" wrapText="1"/>
    </xf>
    <xf numFmtId="0" fontId="7" fillId="0" borderId="11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0" fontId="7" fillId="2" borderId="7" xfId="0" applyFont="1" applyFill="1" applyBorder="1" applyAlignment="1">
      <alignment vertical="top" wrapText="1"/>
    </xf>
    <xf numFmtId="0" fontId="7" fillId="0" borderId="15" xfId="0" applyFont="1" applyBorder="1" applyAlignment="1">
      <alignment vertical="top" wrapText="1"/>
    </xf>
    <xf numFmtId="0" fontId="8" fillId="0" borderId="15" xfId="0" applyFont="1" applyBorder="1" applyAlignment="1">
      <alignment horizontal="left" vertical="top" wrapText="1" indent="1"/>
    </xf>
    <xf numFmtId="0" fontId="7" fillId="0" borderId="15" xfId="0" applyFont="1" applyBorder="1" applyAlignment="1">
      <alignment wrapText="1"/>
    </xf>
    <xf numFmtId="0" fontId="8" fillId="0" borderId="10" xfId="0" applyFont="1" applyBorder="1" applyAlignment="1">
      <alignment vertical="top" wrapText="1"/>
    </xf>
    <xf numFmtId="0" fontId="8" fillId="0" borderId="15" xfId="0" applyFont="1" applyBorder="1" applyAlignment="1">
      <alignment vertical="top" wrapText="1"/>
    </xf>
    <xf numFmtId="0" fontId="7" fillId="0" borderId="29" xfId="0" applyFont="1" applyBorder="1" applyAlignment="1">
      <alignment vertical="top" wrapText="1"/>
    </xf>
    <xf numFmtId="0" fontId="2" fillId="0" borderId="16" xfId="0" applyFont="1" applyBorder="1" applyAlignment="1">
      <alignment horizontal="center" vertical="top" wrapText="1"/>
    </xf>
    <xf numFmtId="0" fontId="2" fillId="3" borderId="15" xfId="0" applyFont="1" applyFill="1" applyBorder="1" applyAlignment="1">
      <alignment vertical="top" wrapText="1"/>
    </xf>
    <xf numFmtId="0" fontId="2" fillId="0" borderId="22" xfId="0" applyFont="1" applyBorder="1" applyAlignment="1">
      <alignment vertical="top" wrapText="1"/>
    </xf>
    <xf numFmtId="0" fontId="9" fillId="0" borderId="25" xfId="0" applyFont="1" applyBorder="1"/>
    <xf numFmtId="0" fontId="0" fillId="0" borderId="25" xfId="0" applyBorder="1"/>
    <xf numFmtId="0" fontId="0" fillId="0" borderId="20" xfId="0" applyBorder="1"/>
    <xf numFmtId="0" fontId="15" fillId="0" borderId="24" xfId="0" applyFont="1" applyBorder="1"/>
    <xf numFmtId="0" fontId="2" fillId="0" borderId="16" xfId="0" applyFont="1" applyBorder="1" applyAlignment="1">
      <alignment horizontal="center" wrapText="1"/>
    </xf>
    <xf numFmtId="3" fontId="3" fillId="0" borderId="13" xfId="0" applyNumberFormat="1" applyFont="1" applyBorder="1" applyAlignment="1">
      <alignment horizontal="center" wrapText="1"/>
    </xf>
    <xf numFmtId="3" fontId="3" fillId="0" borderId="30" xfId="0" applyNumberFormat="1" applyFont="1" applyBorder="1" applyAlignment="1">
      <alignment horizontal="center" wrapText="1"/>
    </xf>
    <xf numFmtId="0" fontId="2" fillId="2" borderId="22" xfId="0" applyFont="1" applyFill="1" applyBorder="1" applyAlignment="1">
      <alignment horizontal="left" vertical="center"/>
    </xf>
    <xf numFmtId="0" fontId="9" fillId="2" borderId="22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1" fillId="2" borderId="28" xfId="0" applyFont="1" applyFill="1" applyBorder="1" applyAlignment="1">
      <alignment horizontal="center" wrapText="1"/>
    </xf>
    <xf numFmtId="0" fontId="3" fillId="0" borderId="19" xfId="0" applyFont="1" applyBorder="1" applyAlignment="1">
      <alignment vertical="top" wrapText="1"/>
    </xf>
    <xf numFmtId="0" fontId="3" fillId="0" borderId="3" xfId="0" applyFont="1" applyBorder="1" applyAlignment="1">
      <alignment wrapText="1"/>
    </xf>
    <xf numFmtId="0" fontId="1" fillId="2" borderId="7" xfId="0" applyFont="1" applyFill="1" applyBorder="1" applyAlignment="1">
      <alignment horizontal="center" vertical="top" wrapText="1"/>
    </xf>
    <xf numFmtId="3" fontId="3" fillId="0" borderId="13" xfId="0" applyNumberFormat="1" applyFont="1" applyBorder="1" applyAlignment="1">
      <alignment horizontal="center" vertical="top" wrapText="1"/>
    </xf>
    <xf numFmtId="3" fontId="3" fillId="0" borderId="20" xfId="0" applyNumberFormat="1" applyFont="1" applyBorder="1" applyAlignment="1">
      <alignment horizontal="center" vertical="top" wrapText="1"/>
    </xf>
    <xf numFmtId="0" fontId="10" fillId="0" borderId="1" xfId="0" applyFont="1" applyBorder="1"/>
    <xf numFmtId="3" fontId="3" fillId="0" borderId="31" xfId="0" applyNumberFormat="1" applyFont="1" applyBorder="1" applyAlignment="1">
      <alignment horizontal="center" vertical="top" wrapText="1"/>
    </xf>
    <xf numFmtId="0" fontId="2" fillId="2" borderId="10" xfId="0" applyFont="1" applyFill="1" applyBorder="1" applyAlignment="1">
      <alignment vertical="top" wrapText="1"/>
    </xf>
    <xf numFmtId="0" fontId="1" fillId="2" borderId="10" xfId="0" applyFont="1" applyFill="1" applyBorder="1" applyAlignment="1">
      <alignment vertical="top" wrapText="1"/>
    </xf>
    <xf numFmtId="3" fontId="0" fillId="0" borderId="1" xfId="0" applyNumberFormat="1" applyBorder="1" applyAlignment="1">
      <alignment horizont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13" xfId="0" applyNumberFormat="1" applyFont="1" applyFill="1" applyBorder="1" applyAlignment="1">
      <alignment horizontal="center" vertical="center"/>
    </xf>
    <xf numFmtId="3" fontId="9" fillId="2" borderId="1" xfId="0" applyNumberFormat="1" applyFont="1" applyFill="1" applyBorder="1" applyAlignment="1">
      <alignment horizontal="center" vertical="center"/>
    </xf>
    <xf numFmtId="3" fontId="9" fillId="2" borderId="13" xfId="0" applyNumberFormat="1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wrapText="1"/>
    </xf>
    <xf numFmtId="0" fontId="6" fillId="0" borderId="19" xfId="0" applyFont="1" applyBorder="1" applyAlignment="1">
      <alignment horizontal="center" vertical="top" wrapText="1"/>
    </xf>
    <xf numFmtId="0" fontId="6" fillId="0" borderId="20" xfId="0" applyFont="1" applyBorder="1" applyAlignment="1">
      <alignment horizontal="center" vertical="top" wrapText="1"/>
    </xf>
    <xf numFmtId="0" fontId="9" fillId="2" borderId="28" xfId="0" applyFont="1" applyFill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wrapText="1"/>
    </xf>
    <xf numFmtId="1" fontId="3" fillId="0" borderId="1" xfId="0" applyNumberFormat="1" applyFont="1" applyBorder="1" applyAlignment="1">
      <alignment horizontal="center" wrapText="1"/>
    </xf>
    <xf numFmtId="1" fontId="3" fillId="0" borderId="13" xfId="0" applyNumberFormat="1" applyFont="1" applyBorder="1" applyAlignment="1">
      <alignment horizontal="center" wrapText="1"/>
    </xf>
    <xf numFmtId="0" fontId="10" fillId="0" borderId="32" xfId="0" applyFont="1" applyBorder="1" applyAlignment="1">
      <alignment horizontal="center"/>
    </xf>
    <xf numFmtId="3" fontId="3" fillId="0" borderId="32" xfId="0" applyNumberFormat="1" applyFont="1" applyBorder="1" applyAlignment="1">
      <alignment horizontal="center" wrapText="1"/>
    </xf>
    <xf numFmtId="3" fontId="3" fillId="0" borderId="33" xfId="0" applyNumberFormat="1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3" fontId="3" fillId="0" borderId="5" xfId="0" applyNumberFormat="1" applyFont="1" applyBorder="1" applyAlignment="1">
      <alignment horizontal="center" wrapText="1"/>
    </xf>
    <xf numFmtId="3" fontId="2" fillId="0" borderId="0" xfId="0" applyNumberFormat="1" applyFont="1" applyAlignment="1">
      <alignment horizontal="center" wrapText="1"/>
    </xf>
    <xf numFmtId="3" fontId="0" fillId="0" borderId="0" xfId="0" applyNumberFormat="1" applyAlignment="1">
      <alignment horizontal="center"/>
    </xf>
    <xf numFmtId="3" fontId="6" fillId="0" borderId="1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7" fillId="2" borderId="13" xfId="0" applyFont="1" applyFill="1" applyBorder="1" applyAlignment="1">
      <alignment horizontal="center" vertical="top" wrapText="1"/>
    </xf>
    <xf numFmtId="3" fontId="3" fillId="0" borderId="19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center" wrapText="1"/>
    </xf>
    <xf numFmtId="0" fontId="10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2" fillId="0" borderId="19" xfId="0" applyFont="1" applyBorder="1" applyAlignment="1">
      <alignment horizontal="center" vertical="top" wrapText="1"/>
    </xf>
    <xf numFmtId="3" fontId="3" fillId="0" borderId="6" xfId="0" applyNumberFormat="1" applyFont="1" applyBorder="1" applyAlignment="1">
      <alignment horizontal="center" wrapText="1"/>
    </xf>
    <xf numFmtId="9" fontId="3" fillId="0" borderId="1" xfId="0" applyNumberFormat="1" applyFont="1" applyBorder="1" applyAlignment="1">
      <alignment horizontal="center"/>
    </xf>
    <xf numFmtId="9" fontId="3" fillId="0" borderId="13" xfId="0" applyNumberFormat="1" applyFont="1" applyBorder="1" applyAlignment="1">
      <alignment horizontal="center"/>
    </xf>
    <xf numFmtId="0" fontId="2" fillId="0" borderId="0" xfId="0" applyFont="1"/>
    <xf numFmtId="0" fontId="0" fillId="0" borderId="0" xfId="0" applyAlignment="1">
      <alignment wrapText="1"/>
    </xf>
    <xf numFmtId="0" fontId="9" fillId="2" borderId="3" xfId="0" applyFont="1" applyFill="1" applyBorder="1" applyAlignment="1">
      <alignment horizontal="center" vertical="top" wrapText="1"/>
    </xf>
    <xf numFmtId="0" fontId="6" fillId="0" borderId="3" xfId="0" applyFont="1" applyBorder="1" applyAlignment="1">
      <alignment horizontal="center" wrapText="1"/>
    </xf>
    <xf numFmtId="3" fontId="6" fillId="0" borderId="3" xfId="0" applyNumberFormat="1" applyFont="1" applyBorder="1" applyAlignment="1">
      <alignment horizontal="center" wrapText="1"/>
    </xf>
    <xf numFmtId="0" fontId="6" fillId="0" borderId="3" xfId="0" applyFont="1" applyBorder="1" applyAlignment="1">
      <alignment horizontal="center" vertical="top" wrapText="1"/>
    </xf>
    <xf numFmtId="0" fontId="9" fillId="0" borderId="3" xfId="0" applyFont="1" applyBorder="1" applyAlignment="1">
      <alignment horizontal="center" wrapText="1"/>
    </xf>
    <xf numFmtId="0" fontId="9" fillId="2" borderId="4" xfId="0" applyFont="1" applyFill="1" applyBorder="1" applyAlignment="1">
      <alignment horizontal="center" vertical="top"/>
    </xf>
    <xf numFmtId="0" fontId="9" fillId="2" borderId="1" xfId="0" applyFont="1" applyFill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0" xfId="0" applyFont="1"/>
    <xf numFmtId="0" fontId="6" fillId="0" borderId="4" xfId="0" applyFont="1" applyBorder="1" applyAlignment="1">
      <alignment horizontal="center" vertical="center" wrapText="1"/>
    </xf>
    <xf numFmtId="0" fontId="11" fillId="0" borderId="16" xfId="0" applyFont="1" applyBorder="1" applyAlignment="1">
      <alignment vertical="top" wrapText="1"/>
    </xf>
    <xf numFmtId="0" fontId="1" fillId="0" borderId="16" xfId="0" applyFont="1" applyBorder="1" applyAlignment="1">
      <alignment horizontal="right" vertical="top" wrapText="1"/>
    </xf>
    <xf numFmtId="0" fontId="11" fillId="0" borderId="16" xfId="0" applyFont="1" applyBorder="1" applyAlignment="1">
      <alignment horizontal="right" vertical="top" wrapText="1"/>
    </xf>
    <xf numFmtId="0" fontId="0" fillId="0" borderId="23" xfId="0" applyBorder="1"/>
    <xf numFmtId="3" fontId="3" fillId="0" borderId="21" xfId="0" applyNumberFormat="1" applyFont="1" applyBorder="1" applyAlignment="1">
      <alignment horizontal="center" vertical="top" wrapText="1"/>
    </xf>
    <xf numFmtId="0" fontId="0" fillId="2" borderId="9" xfId="0" applyFill="1" applyBorder="1"/>
    <xf numFmtId="3" fontId="3" fillId="0" borderId="35" xfId="0" applyNumberFormat="1" applyFont="1" applyBorder="1" applyAlignment="1">
      <alignment horizontal="center" vertical="top" wrapText="1"/>
    </xf>
    <xf numFmtId="3" fontId="2" fillId="0" borderId="1" xfId="0" applyNumberFormat="1" applyFont="1" applyBorder="1" applyAlignment="1">
      <alignment horizontal="center" vertical="top" wrapText="1"/>
    </xf>
    <xf numFmtId="10" fontId="3" fillId="0" borderId="12" xfId="0" applyNumberFormat="1" applyFont="1" applyBorder="1" applyAlignment="1">
      <alignment horizontal="center" vertical="top" wrapText="1"/>
    </xf>
    <xf numFmtId="9" fontId="3" fillId="0" borderId="12" xfId="0" applyNumberFormat="1" applyFont="1" applyBorder="1" applyAlignment="1">
      <alignment horizontal="center" vertical="top" wrapText="1"/>
    </xf>
    <xf numFmtId="10" fontId="3" fillId="0" borderId="26" xfId="0" applyNumberFormat="1" applyFont="1" applyBorder="1" applyAlignment="1">
      <alignment horizontal="center" vertical="top" wrapText="1"/>
    </xf>
    <xf numFmtId="9" fontId="3" fillId="0" borderId="3" xfId="0" applyNumberFormat="1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/>
    </xf>
    <xf numFmtId="9" fontId="3" fillId="0" borderId="1" xfId="0" applyNumberFormat="1" applyFont="1" applyBorder="1" applyAlignment="1">
      <alignment horizontal="center" vertical="top" wrapText="1"/>
    </xf>
    <xf numFmtId="10" fontId="3" fillId="0" borderId="1" xfId="0" applyNumberFormat="1" applyFont="1" applyBorder="1" applyAlignment="1">
      <alignment horizontal="center" vertical="top" wrapText="1"/>
    </xf>
    <xf numFmtId="3" fontId="3" fillId="0" borderId="13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top" wrapText="1"/>
    </xf>
    <xf numFmtId="3" fontId="0" fillId="0" borderId="1" xfId="0" applyNumberFormat="1" applyBorder="1" applyAlignment="1">
      <alignment horizontal="center" vertical="top" wrapText="1"/>
    </xf>
    <xf numFmtId="10" fontId="2" fillId="0" borderId="1" xfId="0" applyNumberFormat="1" applyFont="1" applyBorder="1" applyAlignment="1">
      <alignment horizontal="center" vertical="top" wrapText="1"/>
    </xf>
    <xf numFmtId="3" fontId="2" fillId="0" borderId="13" xfId="0" applyNumberFormat="1" applyFont="1" applyBorder="1" applyAlignment="1">
      <alignment horizontal="center"/>
    </xf>
    <xf numFmtId="9" fontId="2" fillId="0" borderId="1" xfId="0" applyNumberFormat="1" applyFont="1" applyBorder="1" applyAlignment="1">
      <alignment horizontal="center" vertical="top" wrapText="1"/>
    </xf>
    <xf numFmtId="10" fontId="2" fillId="0" borderId="12" xfId="0" applyNumberFormat="1" applyFont="1" applyBorder="1" applyAlignment="1">
      <alignment horizontal="center" vertical="top" wrapText="1"/>
    </xf>
    <xf numFmtId="3" fontId="2" fillId="0" borderId="26" xfId="0" applyNumberFormat="1" applyFont="1" applyBorder="1" applyAlignment="1">
      <alignment horizontal="center"/>
    </xf>
    <xf numFmtId="0" fontId="3" fillId="0" borderId="12" xfId="0" applyFont="1" applyBorder="1"/>
    <xf numFmtId="3" fontId="2" fillId="2" borderId="32" xfId="0" applyNumberFormat="1" applyFont="1" applyFill="1" applyBorder="1" applyAlignment="1">
      <alignment horizontal="center" vertical="center"/>
    </xf>
    <xf numFmtId="3" fontId="2" fillId="2" borderId="33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3" fillId="0" borderId="15" xfId="0" applyFont="1" applyBorder="1" applyAlignment="1">
      <alignment vertical="top" wrapText="1"/>
    </xf>
    <xf numFmtId="0" fontId="3" fillId="0" borderId="37" xfId="0" applyFont="1" applyBorder="1" applyAlignment="1">
      <alignment vertical="top" wrapText="1"/>
    </xf>
    <xf numFmtId="0" fontId="3" fillId="0" borderId="31" xfId="0" applyFont="1" applyBorder="1" applyAlignment="1">
      <alignment horizontal="center" vertical="top" wrapText="1"/>
    </xf>
    <xf numFmtId="3" fontId="3" fillId="0" borderId="38" xfId="0" applyNumberFormat="1" applyFont="1" applyBorder="1" applyAlignment="1">
      <alignment horizontal="center" vertical="top" wrapText="1"/>
    </xf>
    <xf numFmtId="0" fontId="2" fillId="0" borderId="11" xfId="0" applyFont="1" applyBorder="1" applyAlignment="1">
      <alignment vertical="top" wrapText="1"/>
    </xf>
    <xf numFmtId="0" fontId="2" fillId="0" borderId="6" xfId="0" applyFont="1" applyBorder="1" applyAlignment="1">
      <alignment horizontal="center" vertical="top" wrapText="1"/>
    </xf>
    <xf numFmtId="0" fontId="3" fillId="0" borderId="37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2" borderId="10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 wrapText="1"/>
    </xf>
    <xf numFmtId="3" fontId="3" fillId="2" borderId="13" xfId="0" applyNumberFormat="1" applyFont="1" applyFill="1" applyBorder="1" applyAlignment="1">
      <alignment horizontal="center" wrapText="1"/>
    </xf>
    <xf numFmtId="0" fontId="0" fillId="2" borderId="23" xfId="0" applyFill="1" applyBorder="1"/>
    <xf numFmtId="1" fontId="3" fillId="0" borderId="3" xfId="0" applyNumberFormat="1" applyFont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3" fillId="0" borderId="1" xfId="0" applyFont="1" applyBorder="1" applyAlignment="1">
      <alignment horizontal="left" vertical="top" wrapText="1"/>
    </xf>
    <xf numFmtId="0" fontId="0" fillId="2" borderId="1" xfId="0" applyFill="1" applyBorder="1"/>
    <xf numFmtId="0" fontId="1" fillId="2" borderId="15" xfId="0" applyFont="1" applyFill="1" applyBorder="1" applyAlignment="1">
      <alignment vertical="top" wrapText="1"/>
    </xf>
    <xf numFmtId="0" fontId="3" fillId="0" borderId="0" xfId="0" applyFont="1" applyAlignment="1">
      <alignment vertical="top" wrapText="1"/>
    </xf>
    <xf numFmtId="3" fontId="3" fillId="0" borderId="0" xfId="0" applyNumberFormat="1" applyFont="1" applyAlignment="1">
      <alignment horizontal="center" vertical="top" wrapText="1"/>
    </xf>
    <xf numFmtId="0" fontId="13" fillId="2" borderId="8" xfId="0" applyFont="1" applyFill="1" applyBorder="1" applyAlignment="1">
      <alignment horizontal="center" vertical="top" wrapText="1"/>
    </xf>
    <xf numFmtId="0" fontId="3" fillId="0" borderId="26" xfId="0" applyFont="1" applyBorder="1" applyAlignment="1">
      <alignment horizontal="center" vertical="top" wrapText="1"/>
    </xf>
    <xf numFmtId="0" fontId="0" fillId="0" borderId="39" xfId="0" applyBorder="1" applyAlignment="1">
      <alignment horizontal="center" vertical="top"/>
    </xf>
    <xf numFmtId="0" fontId="3" fillId="0" borderId="19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wrapText="1"/>
    </xf>
    <xf numFmtId="0" fontId="3" fillId="0" borderId="10" xfId="0" applyFont="1" applyBorder="1" applyAlignment="1">
      <alignment horizontal="left"/>
    </xf>
    <xf numFmtId="0" fontId="0" fillId="0" borderId="0" xfId="0" applyAlignment="1">
      <alignment horizontal="center"/>
    </xf>
    <xf numFmtId="37" fontId="3" fillId="0" borderId="1" xfId="0" applyNumberFormat="1" applyFont="1" applyBorder="1"/>
    <xf numFmtId="0" fontId="2" fillId="2" borderId="7" xfId="0" applyFont="1" applyFill="1" applyBorder="1"/>
    <xf numFmtId="0" fontId="2" fillId="2" borderId="8" xfId="0" applyFont="1" applyFill="1" applyBorder="1" applyAlignment="1">
      <alignment horizontal="center" vertical="top"/>
    </xf>
    <xf numFmtId="0" fontId="3" fillId="0" borderId="10" xfId="0" applyFont="1" applyBorder="1"/>
    <xf numFmtId="0" fontId="3" fillId="0" borderId="13" xfId="0" applyFont="1" applyBorder="1" applyAlignment="1">
      <alignment horizontal="center"/>
    </xf>
    <xf numFmtId="0" fontId="3" fillId="0" borderId="11" xfId="0" applyFont="1" applyBorder="1"/>
    <xf numFmtId="0" fontId="3" fillId="0" borderId="24" xfId="0" applyFont="1" applyBorder="1"/>
    <xf numFmtId="3" fontId="2" fillId="0" borderId="25" xfId="0" applyNumberFormat="1" applyFont="1" applyBorder="1" applyAlignment="1">
      <alignment horizontal="center"/>
    </xf>
    <xf numFmtId="3" fontId="2" fillId="0" borderId="25" xfId="0" applyNumberFormat="1" applyFont="1" applyBorder="1"/>
    <xf numFmtId="10" fontId="2" fillId="0" borderId="20" xfId="0" applyNumberFormat="1" applyFont="1" applyBorder="1"/>
    <xf numFmtId="0" fontId="9" fillId="2" borderId="15" xfId="0" applyFont="1" applyFill="1" applyBorder="1" applyAlignment="1">
      <alignment horizontal="center" vertical="top" wrapText="1"/>
    </xf>
    <xf numFmtId="0" fontId="9" fillId="2" borderId="16" xfId="0" applyFont="1" applyFill="1" applyBorder="1" applyAlignment="1">
      <alignment horizontal="center" vertical="top" wrapText="1"/>
    </xf>
    <xf numFmtId="0" fontId="6" fillId="0" borderId="15" xfId="0" applyFont="1" applyBorder="1" applyAlignment="1">
      <alignment horizontal="left" vertical="top" wrapText="1"/>
    </xf>
    <xf numFmtId="0" fontId="9" fillId="0" borderId="15" xfId="0" applyFont="1" applyBorder="1" applyAlignment="1">
      <alignment vertical="top" wrapText="1"/>
    </xf>
    <xf numFmtId="9" fontId="3" fillId="0" borderId="16" xfId="0" applyNumberFormat="1" applyFont="1" applyBorder="1" applyAlignment="1">
      <alignment horizontal="center" vertical="top" wrapText="1"/>
    </xf>
    <xf numFmtId="9" fontId="3" fillId="0" borderId="19" xfId="0" applyNumberFormat="1" applyFont="1" applyBorder="1" applyAlignment="1">
      <alignment horizontal="center" vertical="top" wrapText="1"/>
    </xf>
    <xf numFmtId="9" fontId="3" fillId="0" borderId="20" xfId="0" applyNumberFormat="1" applyFont="1" applyBorder="1" applyAlignment="1">
      <alignment horizontal="center" vertical="top" wrapText="1"/>
    </xf>
    <xf numFmtId="0" fontId="3" fillId="0" borderId="10" xfId="0" applyFont="1" applyBorder="1" applyAlignment="1">
      <alignment vertical="top" wrapText="1"/>
    </xf>
    <xf numFmtId="0" fontId="3" fillId="0" borderId="11" xfId="0" applyFont="1" applyBorder="1" applyAlignment="1">
      <alignment vertical="top" wrapText="1"/>
    </xf>
    <xf numFmtId="0" fontId="3" fillId="0" borderId="12" xfId="0" applyFont="1" applyBorder="1" applyAlignment="1">
      <alignment horizontal="center" vertical="top" wrapText="1"/>
    </xf>
    <xf numFmtId="0" fontId="3" fillId="0" borderId="29" xfId="0" applyFont="1" applyBorder="1" applyAlignment="1">
      <alignment horizontal="left" wrapText="1"/>
    </xf>
    <xf numFmtId="0" fontId="3" fillId="0" borderId="39" xfId="0" applyFont="1" applyBorder="1" applyAlignment="1">
      <alignment horizontal="center" wrapText="1"/>
    </xf>
    <xf numFmtId="0" fontId="3" fillId="0" borderId="26" xfId="0" applyFont="1" applyBorder="1" applyAlignment="1">
      <alignment horizontal="center"/>
    </xf>
    <xf numFmtId="0" fontId="2" fillId="2" borderId="23" xfId="0" applyFont="1" applyFill="1" applyBorder="1" applyAlignment="1">
      <alignment horizontal="center" vertical="top" wrapText="1"/>
    </xf>
    <xf numFmtId="0" fontId="3" fillId="0" borderId="26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22" xfId="0" applyFont="1" applyBorder="1" applyAlignment="1">
      <alignment horizontal="center" wrapText="1"/>
    </xf>
    <xf numFmtId="0" fontId="16" fillId="2" borderId="10" xfId="0" applyFont="1" applyFill="1" applyBorder="1" applyAlignment="1">
      <alignment vertical="top" wrapText="1"/>
    </xf>
    <xf numFmtId="0" fontId="3" fillId="0" borderId="10" xfId="0" applyFont="1" applyBorder="1" applyAlignment="1">
      <alignment horizontal="left" wrapText="1"/>
    </xf>
    <xf numFmtId="0" fontId="3" fillId="0" borderId="12" xfId="0" applyFont="1" applyBorder="1" applyAlignment="1">
      <alignment horizontal="center" wrapText="1"/>
    </xf>
    <xf numFmtId="3" fontId="3" fillId="0" borderId="12" xfId="0" applyNumberFormat="1" applyFont="1" applyBorder="1" applyAlignment="1">
      <alignment horizontal="center" wrapText="1"/>
    </xf>
    <xf numFmtId="3" fontId="3" fillId="0" borderId="26" xfId="0" applyNumberFormat="1" applyFont="1" applyBorder="1" applyAlignment="1">
      <alignment horizontal="center" wrapText="1"/>
    </xf>
    <xf numFmtId="0" fontId="6" fillId="0" borderId="16" xfId="0" applyFont="1" applyBorder="1" applyAlignment="1">
      <alignment horizontal="center" wrapText="1"/>
    </xf>
    <xf numFmtId="0" fontId="6" fillId="0" borderId="15" xfId="0" applyFont="1" applyBorder="1" applyAlignment="1">
      <alignment vertical="top" wrapText="1"/>
    </xf>
    <xf numFmtId="3" fontId="6" fillId="0" borderId="16" xfId="0" applyNumberFormat="1" applyFont="1" applyBorder="1" applyAlignment="1">
      <alignment horizontal="center" wrapText="1"/>
    </xf>
    <xf numFmtId="0" fontId="9" fillId="0" borderId="15" xfId="0" applyFont="1" applyBorder="1" applyAlignment="1">
      <alignment wrapText="1"/>
    </xf>
    <xf numFmtId="0" fontId="9" fillId="2" borderId="18" xfId="0" applyFont="1" applyFill="1" applyBorder="1" applyAlignment="1">
      <alignment horizontal="center" vertical="top"/>
    </xf>
    <xf numFmtId="0" fontId="9" fillId="2" borderId="10" xfId="0" applyFont="1" applyFill="1" applyBorder="1" applyAlignment="1">
      <alignment horizontal="center" wrapText="1"/>
    </xf>
    <xf numFmtId="0" fontId="9" fillId="2" borderId="10" xfId="0" applyFont="1" applyFill="1" applyBorder="1" applyAlignment="1">
      <alignment horizontal="center" vertical="top" wrapText="1"/>
    </xf>
    <xf numFmtId="0" fontId="6" fillId="0" borderId="21" xfId="0" applyFont="1" applyBorder="1" applyAlignment="1">
      <alignment horizontal="center" wrapText="1"/>
    </xf>
    <xf numFmtId="0" fontId="6" fillId="0" borderId="22" xfId="0" applyFont="1" applyBorder="1"/>
    <xf numFmtId="0" fontId="6" fillId="0" borderId="23" xfId="0" applyFont="1" applyBorder="1"/>
    <xf numFmtId="0" fontId="9" fillId="0" borderId="18" xfId="0" applyFont="1" applyBorder="1"/>
    <xf numFmtId="3" fontId="9" fillId="0" borderId="16" xfId="0" applyNumberFormat="1" applyFont="1" applyBorder="1" applyAlignment="1">
      <alignment horizontal="center"/>
    </xf>
    <xf numFmtId="0" fontId="3" fillId="0" borderId="20" xfId="0" applyFont="1" applyBorder="1"/>
    <xf numFmtId="0" fontId="2" fillId="0" borderId="29" xfId="0" applyFont="1" applyBorder="1" applyAlignment="1">
      <alignment wrapText="1"/>
    </xf>
    <xf numFmtId="1" fontId="3" fillId="0" borderId="19" xfId="0" applyNumberFormat="1" applyFont="1" applyBorder="1" applyAlignment="1">
      <alignment horizontal="center" vertical="top" wrapText="1"/>
    </xf>
    <xf numFmtId="1" fontId="3" fillId="0" borderId="20" xfId="0" applyNumberFormat="1" applyFont="1" applyBorder="1" applyAlignment="1">
      <alignment horizontal="center" vertical="top" wrapText="1"/>
    </xf>
    <xf numFmtId="0" fontId="2" fillId="0" borderId="19" xfId="0" applyFont="1" applyBorder="1" applyAlignment="1">
      <alignment horizontal="center" wrapText="1"/>
    </xf>
    <xf numFmtId="3" fontId="2" fillId="0" borderId="35" xfId="0" applyNumberFormat="1" applyFont="1" applyBorder="1" applyAlignment="1">
      <alignment horizontal="center" vertical="top" wrapText="1"/>
    </xf>
    <xf numFmtId="3" fontId="2" fillId="0" borderId="40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Continuous"/>
    </xf>
    <xf numFmtId="3" fontId="3" fillId="0" borderId="12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/>
    </xf>
    <xf numFmtId="0" fontId="2" fillId="0" borderId="24" xfId="0" applyFont="1" applyBorder="1" applyAlignment="1">
      <alignment vertical="top" wrapText="1"/>
    </xf>
    <xf numFmtId="0" fontId="3" fillId="0" borderId="25" xfId="0" applyFont="1" applyBorder="1" applyAlignment="1">
      <alignment horizontal="center" vertical="center" wrapText="1"/>
    </xf>
    <xf numFmtId="3" fontId="2" fillId="0" borderId="12" xfId="0" applyNumberFormat="1" applyFont="1" applyBorder="1" applyAlignment="1">
      <alignment horizontal="center" vertical="top" wrapText="1"/>
    </xf>
    <xf numFmtId="3" fontId="2" fillId="0" borderId="0" xfId="0" applyNumberFormat="1" applyFont="1"/>
    <xf numFmtId="0" fontId="5" fillId="0" borderId="2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2" fillId="0" borderId="25" xfId="0" applyFont="1" applyBorder="1"/>
    <xf numFmtId="0" fontId="0" fillId="0" borderId="0" xfId="0"/>
    <xf numFmtId="0" fontId="2" fillId="0" borderId="36" xfId="0" applyFont="1" applyBorder="1" applyAlignment="1">
      <alignment horizontal="left" vertical="top" wrapText="1"/>
    </xf>
    <xf numFmtId="0" fontId="2" fillId="0" borderId="17" xfId="0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/>
    </xf>
    <xf numFmtId="0" fontId="9" fillId="2" borderId="13" xfId="0" applyFont="1" applyFill="1" applyBorder="1" applyAlignment="1">
      <alignment horizontal="center" wrapText="1"/>
    </xf>
    <xf numFmtId="0" fontId="6" fillId="2" borderId="16" xfId="0" applyFont="1" applyFill="1" applyBorder="1" applyAlignment="1">
      <alignment horizontal="center" vertical="top"/>
    </xf>
    <xf numFmtId="0" fontId="3" fillId="0" borderId="4" xfId="0" applyFont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top" wrapText="1"/>
    </xf>
    <xf numFmtId="0" fontId="3" fillId="2" borderId="16" xfId="0" applyFont="1" applyFill="1" applyBorder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3" fontId="2" fillId="0" borderId="36" xfId="0" applyNumberFormat="1" applyFont="1" applyBorder="1" applyAlignment="1">
      <alignment horizontal="center" vertical="top" wrapText="1"/>
    </xf>
    <xf numFmtId="0" fontId="2" fillId="0" borderId="18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center"/>
    </xf>
    <xf numFmtId="3" fontId="2" fillId="0" borderId="4" xfId="0" applyNumberFormat="1" applyFont="1" applyBorder="1" applyAlignment="1">
      <alignment horizontal="center" vertical="top" wrapText="1"/>
    </xf>
    <xf numFmtId="0" fontId="2" fillId="0" borderId="42" xfId="0" applyFont="1" applyBorder="1"/>
    <xf numFmtId="0" fontId="2" fillId="0" borderId="22" xfId="0" applyFont="1" applyBorder="1"/>
    <xf numFmtId="0" fontId="9" fillId="0" borderId="22" xfId="0" applyFont="1" applyBorder="1"/>
    <xf numFmtId="1" fontId="3" fillId="0" borderId="16" xfId="0" applyNumberFormat="1" applyFont="1" applyBorder="1" applyAlignment="1">
      <alignment horizontal="center" vertical="top" wrapText="1"/>
    </xf>
    <xf numFmtId="0" fontId="3" fillId="0" borderId="20" xfId="0" applyFont="1" applyBorder="1" applyAlignment="1">
      <alignment horizontal="center" vertical="top" wrapText="1"/>
    </xf>
    <xf numFmtId="0" fontId="3" fillId="0" borderId="5" xfId="0" applyFont="1" applyBorder="1" applyAlignment="1">
      <alignment vertical="top" wrapText="1"/>
    </xf>
    <xf numFmtId="0" fontId="3" fillId="0" borderId="3" xfId="0" applyFont="1" applyBorder="1" applyAlignment="1" applyProtection="1">
      <alignment horizontal="center" vertical="top" wrapText="1"/>
      <protection locked="0"/>
    </xf>
    <xf numFmtId="0" fontId="2" fillId="3" borderId="5" xfId="0" applyFont="1" applyFill="1" applyBorder="1" applyAlignment="1">
      <alignment vertical="top" wrapText="1"/>
    </xf>
    <xf numFmtId="0" fontId="19" fillId="0" borderId="0" xfId="0" applyFont="1" applyAlignment="1">
      <alignment vertical="top" wrapText="1"/>
    </xf>
    <xf numFmtId="0" fontId="3" fillId="0" borderId="0" xfId="0" applyFont="1" applyAlignment="1">
      <alignment horizontal="center" vertical="top"/>
    </xf>
    <xf numFmtId="0" fontId="2" fillId="3" borderId="5" xfId="0" applyFont="1" applyFill="1" applyBorder="1" applyAlignment="1">
      <alignment wrapText="1"/>
    </xf>
    <xf numFmtId="0" fontId="2" fillId="3" borderId="3" xfId="0" applyFont="1" applyFill="1" applyBorder="1" applyAlignment="1">
      <alignment horizontal="center" wrapText="1"/>
    </xf>
    <xf numFmtId="0" fontId="2" fillId="0" borderId="5" xfId="0" applyFont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2" fillId="0" borderId="33" xfId="0" applyFont="1" applyBorder="1" applyAlignment="1">
      <alignment horizontal="center"/>
    </xf>
    <xf numFmtId="0" fontId="2" fillId="2" borderId="8" xfId="0" applyFont="1" applyFill="1" applyBorder="1" applyAlignment="1">
      <alignment horizontal="center" wrapText="1"/>
    </xf>
    <xf numFmtId="0" fontId="2" fillId="2" borderId="9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7" fillId="2" borderId="1" xfId="0" applyFont="1" applyFill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0" fillId="0" borderId="1" xfId="0" applyBorder="1"/>
    <xf numFmtId="3" fontId="3" fillId="0" borderId="1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2" borderId="10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2" fillId="2" borderId="7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0" fontId="3" fillId="0" borderId="1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vertical="top" wrapText="1"/>
    </xf>
    <xf numFmtId="0" fontId="2" fillId="0" borderId="34" xfId="0" applyFont="1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2" fillId="2" borderId="28" xfId="0" applyFont="1" applyFill="1" applyBorder="1" applyAlignment="1">
      <alignment horizontal="center" vertical="top" wrapText="1"/>
    </xf>
    <xf numFmtId="0" fontId="2" fillId="2" borderId="27" xfId="0" applyFont="1" applyFill="1" applyBorder="1" applyAlignment="1">
      <alignment horizontal="center" vertical="top" wrapText="1"/>
    </xf>
    <xf numFmtId="0" fontId="3" fillId="0" borderId="36" xfId="0" applyFont="1" applyBorder="1" applyAlignment="1">
      <alignment horizontal="center"/>
    </xf>
    <xf numFmtId="0" fontId="2" fillId="2" borderId="3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3" fillId="0" borderId="21" xfId="0" applyFont="1" applyBorder="1" applyAlignment="1">
      <alignment horizontal="center" wrapText="1"/>
    </xf>
    <xf numFmtId="0" fontId="2" fillId="2" borderId="27" xfId="0" applyFont="1" applyFill="1" applyBorder="1" applyAlignment="1">
      <alignment horizontal="center" wrapText="1"/>
    </xf>
    <xf numFmtId="0" fontId="2" fillId="2" borderId="36" xfId="0" applyFont="1" applyFill="1" applyBorder="1" applyAlignment="1">
      <alignment horizontal="center" vertical="top" wrapText="1"/>
    </xf>
    <xf numFmtId="0" fontId="9" fillId="2" borderId="1" xfId="0" applyFont="1" applyFill="1" applyBorder="1" applyAlignment="1">
      <alignment horizontal="center" vertical="top" wrapText="1"/>
    </xf>
    <xf numFmtId="0" fontId="9" fillId="0" borderId="0" xfId="0" applyFont="1"/>
    <xf numFmtId="3" fontId="9" fillId="5" borderId="1" xfId="0" applyNumberFormat="1" applyFont="1" applyFill="1" applyBorder="1" applyAlignment="1">
      <alignment horizontal="center"/>
    </xf>
    <xf numFmtId="3" fontId="9" fillId="6" borderId="13" xfId="0" applyNumberFormat="1" applyFont="1" applyFill="1" applyBorder="1" applyAlignment="1">
      <alignment horizontal="center"/>
    </xf>
    <xf numFmtId="3" fontId="9" fillId="9" borderId="12" xfId="0" applyNumberFormat="1" applyFont="1" applyFill="1" applyBorder="1" applyAlignment="1">
      <alignment horizontal="center"/>
    </xf>
    <xf numFmtId="3" fontId="9" fillId="9" borderId="26" xfId="0" applyNumberFormat="1" applyFont="1" applyFill="1" applyBorder="1" applyAlignment="1">
      <alignment horizontal="center"/>
    </xf>
    <xf numFmtId="3" fontId="9" fillId="7" borderId="12" xfId="0" applyNumberFormat="1" applyFont="1" applyFill="1" applyBorder="1" applyAlignment="1">
      <alignment horizontal="center"/>
    </xf>
    <xf numFmtId="3" fontId="9" fillId="7" borderId="26" xfId="0" applyNumberFormat="1" applyFont="1" applyFill="1" applyBorder="1" applyAlignment="1">
      <alignment horizontal="center"/>
    </xf>
    <xf numFmtId="3" fontId="0" fillId="5" borderId="1" xfId="0" applyNumberFormat="1" applyFill="1" applyBorder="1" applyAlignment="1">
      <alignment horizontal="center"/>
    </xf>
    <xf numFmtId="3" fontId="0" fillId="6" borderId="13" xfId="0" applyNumberFormat="1" applyFill="1" applyBorder="1" applyAlignment="1">
      <alignment horizontal="center"/>
    </xf>
    <xf numFmtId="3" fontId="9" fillId="8" borderId="12" xfId="0" applyNumberFormat="1" applyFont="1" applyFill="1" applyBorder="1" applyAlignment="1">
      <alignment horizontal="center"/>
    </xf>
    <xf numFmtId="3" fontId="9" fillId="8" borderId="26" xfId="0" applyNumberFormat="1" applyFont="1" applyFill="1" applyBorder="1" applyAlignment="1">
      <alignment horizontal="center"/>
    </xf>
    <xf numFmtId="3" fontId="2" fillId="5" borderId="6" xfId="0" applyNumberFormat="1" applyFont="1" applyFill="1" applyBorder="1" applyAlignment="1">
      <alignment horizontal="center" vertical="top" wrapText="1"/>
    </xf>
    <xf numFmtId="3" fontId="2" fillId="5" borderId="21" xfId="0" applyNumberFormat="1" applyFont="1" applyFill="1" applyBorder="1" applyAlignment="1">
      <alignment horizontal="center" vertical="top" wrapText="1"/>
    </xf>
    <xf numFmtId="3" fontId="2" fillId="8" borderId="19" xfId="0" applyNumberFormat="1" applyFont="1" applyFill="1" applyBorder="1" applyAlignment="1">
      <alignment horizontal="center" vertical="top" wrapText="1"/>
    </xf>
    <xf numFmtId="3" fontId="2" fillId="8" borderId="20" xfId="0" applyNumberFormat="1" applyFont="1" applyFill="1" applyBorder="1" applyAlignment="1">
      <alignment horizontal="center" vertical="top" wrapText="1"/>
    </xf>
    <xf numFmtId="3" fontId="2" fillId="9" borderId="3" xfId="0" applyNumberFormat="1" applyFont="1" applyFill="1" applyBorder="1" applyAlignment="1">
      <alignment horizontal="center" vertical="top" wrapText="1"/>
    </xf>
    <xf numFmtId="3" fontId="2" fillId="9" borderId="16" xfId="0" applyNumberFormat="1" applyFont="1" applyFill="1" applyBorder="1" applyAlignment="1">
      <alignment horizontal="center" vertical="top" wrapText="1"/>
    </xf>
    <xf numFmtId="3" fontId="2" fillId="7" borderId="3" xfId="0" applyNumberFormat="1" applyFont="1" applyFill="1" applyBorder="1" applyAlignment="1">
      <alignment horizontal="center" vertical="top" wrapText="1"/>
    </xf>
    <xf numFmtId="3" fontId="2" fillId="7" borderId="16" xfId="0" applyNumberFormat="1" applyFont="1" applyFill="1" applyBorder="1" applyAlignment="1">
      <alignment horizontal="center" vertical="top" wrapText="1"/>
    </xf>
    <xf numFmtId="3" fontId="2" fillId="11" borderId="3" xfId="0" applyNumberFormat="1" applyFont="1" applyFill="1" applyBorder="1" applyAlignment="1">
      <alignment horizontal="center" vertical="top" wrapText="1"/>
    </xf>
    <xf numFmtId="3" fontId="2" fillId="11" borderId="16" xfId="0" applyNumberFormat="1" applyFont="1" applyFill="1" applyBorder="1" applyAlignment="1">
      <alignment horizontal="center" vertical="top" wrapText="1"/>
    </xf>
    <xf numFmtId="3" fontId="3" fillId="12" borderId="1" xfId="0" applyNumberFormat="1" applyFont="1" applyFill="1" applyBorder="1" applyAlignment="1">
      <alignment horizontal="center"/>
    </xf>
    <xf numFmtId="10" fontId="3" fillId="13" borderId="13" xfId="0" applyNumberFormat="1" applyFont="1" applyFill="1" applyBorder="1"/>
    <xf numFmtId="10" fontId="3" fillId="14" borderId="13" xfId="0" applyNumberFormat="1" applyFont="1" applyFill="1" applyBorder="1"/>
    <xf numFmtId="10" fontId="3" fillId="15" borderId="13" xfId="0" applyNumberFormat="1" applyFont="1" applyFill="1" applyBorder="1"/>
    <xf numFmtId="10" fontId="3" fillId="16" borderId="13" xfId="0" applyNumberFormat="1" applyFont="1" applyFill="1" applyBorder="1"/>
    <xf numFmtId="10" fontId="3" fillId="17" borderId="13" xfId="0" applyNumberFormat="1" applyFont="1" applyFill="1" applyBorder="1"/>
    <xf numFmtId="10" fontId="3" fillId="18" borderId="13" xfId="0" applyNumberFormat="1" applyFont="1" applyFill="1" applyBorder="1"/>
    <xf numFmtId="10" fontId="3" fillId="19" borderId="13" xfId="0" applyNumberFormat="1" applyFont="1" applyFill="1" applyBorder="1"/>
    <xf numFmtId="3" fontId="2" fillId="12" borderId="12" xfId="0" applyNumberFormat="1" applyFont="1" applyFill="1" applyBorder="1" applyAlignment="1">
      <alignment horizontal="center"/>
    </xf>
    <xf numFmtId="3" fontId="2" fillId="20" borderId="12" xfId="0" applyNumberFormat="1" applyFont="1" applyFill="1" applyBorder="1"/>
    <xf numFmtId="10" fontId="2" fillId="20" borderId="26" xfId="0" applyNumberFormat="1" applyFont="1" applyFill="1" applyBorder="1"/>
    <xf numFmtId="3" fontId="2" fillId="10" borderId="12" xfId="0" applyNumberFormat="1" applyFont="1" applyFill="1" applyBorder="1" applyAlignment="1">
      <alignment horizontal="center" wrapText="1"/>
    </xf>
    <xf numFmtId="3" fontId="2" fillId="10" borderId="26" xfId="0" applyNumberFormat="1" applyFont="1" applyFill="1" applyBorder="1" applyAlignment="1">
      <alignment horizontal="center" wrapText="1"/>
    </xf>
    <xf numFmtId="0" fontId="2" fillId="6" borderId="12" xfId="0" applyFont="1" applyFill="1" applyBorder="1" applyAlignment="1">
      <alignment horizontal="center" wrapText="1"/>
    </xf>
    <xf numFmtId="0" fontId="2" fillId="6" borderId="26" xfId="0" applyFont="1" applyFill="1" applyBorder="1" applyAlignment="1">
      <alignment horizontal="center" wrapText="1"/>
    </xf>
    <xf numFmtId="0" fontId="2" fillId="21" borderId="12" xfId="0" applyFont="1" applyFill="1" applyBorder="1" applyAlignment="1">
      <alignment horizontal="center" wrapText="1"/>
    </xf>
    <xf numFmtId="0" fontId="2" fillId="21" borderId="26" xfId="0" applyFont="1" applyFill="1" applyBorder="1" applyAlignment="1">
      <alignment horizontal="center" wrapText="1"/>
    </xf>
    <xf numFmtId="3" fontId="2" fillId="6" borderId="3" xfId="0" applyNumberFormat="1" applyFont="1" applyFill="1" applyBorder="1" applyAlignment="1">
      <alignment horizontal="center" vertical="top" wrapText="1"/>
    </xf>
    <xf numFmtId="3" fontId="2" fillId="6" borderId="1" xfId="0" applyNumberFormat="1" applyFont="1" applyFill="1" applyBorder="1" applyAlignment="1">
      <alignment horizontal="center" vertical="top" wrapText="1"/>
    </xf>
    <xf numFmtId="3" fontId="2" fillId="6" borderId="17" xfId="0" applyNumberFormat="1" applyFont="1" applyFill="1" applyBorder="1" applyAlignment="1">
      <alignment horizontal="center" vertical="top" wrapText="1"/>
    </xf>
    <xf numFmtId="3" fontId="2" fillId="8" borderId="25" xfId="0" applyNumberFormat="1" applyFont="1" applyFill="1" applyBorder="1" applyAlignment="1">
      <alignment horizontal="center" vertical="top" wrapText="1"/>
    </xf>
    <xf numFmtId="3" fontId="2" fillId="8" borderId="12" xfId="0" applyNumberFormat="1" applyFont="1" applyFill="1" applyBorder="1" applyAlignment="1">
      <alignment horizontal="center" vertical="top" wrapText="1"/>
    </xf>
    <xf numFmtId="3" fontId="2" fillId="8" borderId="21" xfId="0" applyNumberFormat="1" applyFont="1" applyFill="1" applyBorder="1" applyAlignment="1">
      <alignment horizontal="center" vertical="top" wrapText="1"/>
    </xf>
    <xf numFmtId="3" fontId="2" fillId="9" borderId="25" xfId="0" applyNumberFormat="1" applyFont="1" applyFill="1" applyBorder="1"/>
    <xf numFmtId="3" fontId="2" fillId="9" borderId="20" xfId="0" applyNumberFormat="1" applyFont="1" applyFill="1" applyBorder="1"/>
    <xf numFmtId="3" fontId="2" fillId="5" borderId="19" xfId="0" applyNumberFormat="1" applyFont="1" applyFill="1" applyBorder="1" applyAlignment="1">
      <alignment horizontal="center" vertical="top" wrapText="1"/>
    </xf>
    <xf numFmtId="0" fontId="2" fillId="5" borderId="20" xfId="0" applyFont="1" applyFill="1" applyBorder="1" applyAlignment="1">
      <alignment horizontal="center" vertical="top" wrapText="1"/>
    </xf>
    <xf numFmtId="0" fontId="2" fillId="6" borderId="12" xfId="0" applyFont="1" applyFill="1" applyBorder="1" applyAlignment="1">
      <alignment horizontal="center" vertical="top" wrapText="1"/>
    </xf>
    <xf numFmtId="0" fontId="2" fillId="6" borderId="26" xfId="0" applyFont="1" applyFill="1" applyBorder="1" applyAlignment="1">
      <alignment horizontal="center" vertical="top" wrapText="1"/>
    </xf>
    <xf numFmtId="3" fontId="2" fillId="5" borderId="12" xfId="0" applyNumberFormat="1" applyFont="1" applyFill="1" applyBorder="1" applyAlignment="1">
      <alignment horizontal="center" vertical="top" wrapText="1"/>
    </xf>
    <xf numFmtId="3" fontId="2" fillId="5" borderId="26" xfId="0" applyNumberFormat="1" applyFont="1" applyFill="1" applyBorder="1" applyAlignment="1">
      <alignment horizontal="center" vertical="top" wrapText="1"/>
    </xf>
    <xf numFmtId="3" fontId="2" fillId="22" borderId="13" xfId="0" applyNumberFormat="1" applyFont="1" applyFill="1" applyBorder="1" applyAlignment="1">
      <alignment horizontal="center" vertical="top" wrapText="1"/>
    </xf>
    <xf numFmtId="3" fontId="2" fillId="8" borderId="1" xfId="0" applyNumberFormat="1" applyFont="1" applyFill="1" applyBorder="1" applyAlignment="1">
      <alignment horizontal="center" vertical="top" wrapText="1"/>
    </xf>
    <xf numFmtId="3" fontId="2" fillId="8" borderId="13" xfId="0" applyNumberFormat="1" applyFont="1" applyFill="1" applyBorder="1" applyAlignment="1">
      <alignment horizontal="center"/>
    </xf>
    <xf numFmtId="3" fontId="2" fillId="9" borderId="1" xfId="0" applyNumberFormat="1" applyFont="1" applyFill="1" applyBorder="1" applyAlignment="1">
      <alignment horizontal="center" vertical="top" wrapText="1"/>
    </xf>
    <xf numFmtId="3" fontId="2" fillId="9" borderId="13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center" wrapText="1"/>
    </xf>
    <xf numFmtId="3" fontId="2" fillId="8" borderId="16" xfId="0" applyNumberFormat="1" applyFont="1" applyFill="1" applyBorder="1" applyAlignment="1">
      <alignment horizontal="center" wrapText="1"/>
    </xf>
    <xf numFmtId="3" fontId="2" fillId="7" borderId="3" xfId="0" applyNumberFormat="1" applyFont="1" applyFill="1" applyBorder="1" applyAlignment="1">
      <alignment horizontal="center" wrapText="1"/>
    </xf>
    <xf numFmtId="3" fontId="2" fillId="7" borderId="16" xfId="0" applyNumberFormat="1" applyFont="1" applyFill="1" applyBorder="1" applyAlignment="1">
      <alignment horizontal="center" wrapText="1"/>
    </xf>
    <xf numFmtId="3" fontId="2" fillId="6" borderId="3" xfId="0" applyNumberFormat="1" applyFont="1" applyFill="1" applyBorder="1" applyAlignment="1">
      <alignment horizontal="center" wrapText="1"/>
    </xf>
    <xf numFmtId="3" fontId="2" fillId="6" borderId="16" xfId="0" applyNumberFormat="1" applyFont="1" applyFill="1" applyBorder="1" applyAlignment="1">
      <alignment horizontal="center" wrapText="1"/>
    </xf>
    <xf numFmtId="3" fontId="2" fillId="5" borderId="3" xfId="0" applyNumberFormat="1" applyFont="1" applyFill="1" applyBorder="1" applyAlignment="1">
      <alignment horizontal="center" wrapText="1"/>
    </xf>
    <xf numFmtId="3" fontId="2" fillId="5" borderId="16" xfId="0" applyNumberFormat="1" applyFont="1" applyFill="1" applyBorder="1" applyAlignment="1">
      <alignment horizontal="center" wrapText="1"/>
    </xf>
    <xf numFmtId="3" fontId="2" fillId="9" borderId="12" xfId="0" applyNumberFormat="1" applyFont="1" applyFill="1" applyBorder="1" applyAlignment="1">
      <alignment horizontal="center" wrapText="1"/>
    </xf>
    <xf numFmtId="3" fontId="2" fillId="9" borderId="26" xfId="0" applyNumberFormat="1" applyFont="1" applyFill="1" applyBorder="1" applyAlignment="1">
      <alignment horizontal="center" wrapText="1"/>
    </xf>
    <xf numFmtId="3" fontId="2" fillId="9" borderId="41" xfId="0" applyNumberFormat="1" applyFont="1" applyFill="1" applyBorder="1" applyAlignment="1">
      <alignment horizontal="center" wrapText="1"/>
    </xf>
    <xf numFmtId="3" fontId="3" fillId="10" borderId="1" xfId="0" applyNumberFormat="1" applyFont="1" applyFill="1" applyBorder="1" applyAlignment="1">
      <alignment horizontal="center"/>
    </xf>
    <xf numFmtId="10" fontId="3" fillId="11" borderId="13" xfId="0" applyNumberFormat="1" applyFont="1" applyFill="1" applyBorder="1" applyAlignment="1">
      <alignment horizontal="center"/>
    </xf>
    <xf numFmtId="10" fontId="3" fillId="12" borderId="13" xfId="0" applyNumberFormat="1" applyFont="1" applyFill="1" applyBorder="1" applyAlignment="1">
      <alignment horizontal="center"/>
    </xf>
    <xf numFmtId="10" fontId="3" fillId="13" borderId="13" xfId="0" applyNumberFormat="1" applyFont="1" applyFill="1" applyBorder="1" applyAlignment="1">
      <alignment horizontal="center"/>
    </xf>
    <xf numFmtId="10" fontId="3" fillId="14" borderId="13" xfId="0" applyNumberFormat="1" applyFont="1" applyFill="1" applyBorder="1" applyAlignment="1">
      <alignment horizontal="center"/>
    </xf>
    <xf numFmtId="10" fontId="3" fillId="15" borderId="13" xfId="0" applyNumberFormat="1" applyFont="1" applyFill="1" applyBorder="1" applyAlignment="1">
      <alignment horizontal="center"/>
    </xf>
    <xf numFmtId="10" fontId="3" fillId="16" borderId="13" xfId="0" applyNumberFormat="1" applyFont="1" applyFill="1" applyBorder="1" applyAlignment="1">
      <alignment horizontal="center"/>
    </xf>
    <xf numFmtId="10" fontId="3" fillId="17" borderId="13" xfId="0" applyNumberFormat="1" applyFont="1" applyFill="1" applyBorder="1" applyAlignment="1">
      <alignment horizontal="center"/>
    </xf>
    <xf numFmtId="3" fontId="2" fillId="10" borderId="12" xfId="0" applyNumberFormat="1" applyFont="1" applyFill="1" applyBorder="1" applyAlignment="1">
      <alignment horizontal="center"/>
    </xf>
    <xf numFmtId="3" fontId="2" fillId="18" borderId="12" xfId="0" applyNumberFormat="1" applyFont="1" applyFill="1" applyBorder="1" applyAlignment="1">
      <alignment horizontal="center"/>
    </xf>
    <xf numFmtId="10" fontId="2" fillId="18" borderId="26" xfId="0" applyNumberFormat="1" applyFont="1" applyFill="1" applyBorder="1" applyAlignment="1">
      <alignment horizontal="center"/>
    </xf>
    <xf numFmtId="3" fontId="9" fillId="5" borderId="3" xfId="0" applyNumberFormat="1" applyFont="1" applyFill="1" applyBorder="1" applyAlignment="1">
      <alignment horizontal="center" wrapText="1"/>
    </xf>
    <xf numFmtId="3" fontId="9" fillId="5" borderId="16" xfId="0" applyNumberFormat="1" applyFont="1" applyFill="1" applyBorder="1" applyAlignment="1">
      <alignment horizontal="center" wrapText="1"/>
    </xf>
    <xf numFmtId="3" fontId="9" fillId="8" borderId="3" xfId="0" applyNumberFormat="1" applyFont="1" applyFill="1" applyBorder="1" applyAlignment="1">
      <alignment horizontal="center" wrapText="1"/>
    </xf>
    <xf numFmtId="3" fontId="9" fillId="8" borderId="16" xfId="0" applyNumberFormat="1" applyFont="1" applyFill="1" applyBorder="1" applyAlignment="1">
      <alignment horizontal="center" wrapText="1"/>
    </xf>
    <xf numFmtId="3" fontId="9" fillId="9" borderId="3" xfId="0" applyNumberFormat="1" applyFont="1" applyFill="1" applyBorder="1" applyAlignment="1">
      <alignment horizontal="center" wrapText="1"/>
    </xf>
    <xf numFmtId="3" fontId="9" fillId="9" borderId="16" xfId="0" applyNumberFormat="1" applyFont="1" applyFill="1" applyBorder="1" applyAlignment="1">
      <alignment horizontal="center" wrapText="1"/>
    </xf>
    <xf numFmtId="3" fontId="9" fillId="10" borderId="3" xfId="0" applyNumberFormat="1" applyFont="1" applyFill="1" applyBorder="1" applyAlignment="1">
      <alignment horizontal="center" wrapText="1"/>
    </xf>
    <xf numFmtId="3" fontId="9" fillId="10" borderId="16" xfId="0" applyNumberFormat="1" applyFont="1" applyFill="1" applyBorder="1" applyAlignment="1">
      <alignment horizontal="center" wrapText="1"/>
    </xf>
    <xf numFmtId="3" fontId="9" fillId="6" borderId="3" xfId="0" applyNumberFormat="1" applyFont="1" applyFill="1" applyBorder="1" applyAlignment="1">
      <alignment horizontal="center" wrapText="1"/>
    </xf>
    <xf numFmtId="3" fontId="9" fillId="6" borderId="16" xfId="0" applyNumberFormat="1" applyFont="1" applyFill="1" applyBorder="1" applyAlignment="1">
      <alignment horizontal="center" wrapText="1"/>
    </xf>
    <xf numFmtId="3" fontId="9" fillId="13" borderId="3" xfId="0" applyNumberFormat="1" applyFont="1" applyFill="1" applyBorder="1" applyAlignment="1">
      <alignment horizontal="center" wrapText="1"/>
    </xf>
    <xf numFmtId="3" fontId="9" fillId="13" borderId="16" xfId="0" applyNumberFormat="1" applyFont="1" applyFill="1" applyBorder="1" applyAlignment="1">
      <alignment horizontal="center" wrapText="1"/>
    </xf>
    <xf numFmtId="3" fontId="9" fillId="7" borderId="3" xfId="0" applyNumberFormat="1" applyFont="1" applyFill="1" applyBorder="1" applyAlignment="1">
      <alignment horizontal="center" wrapText="1"/>
    </xf>
    <xf numFmtId="3" fontId="9" fillId="7" borderId="16" xfId="0" applyNumberFormat="1" applyFont="1" applyFill="1" applyBorder="1" applyAlignment="1">
      <alignment horizontal="center" wrapText="1"/>
    </xf>
    <xf numFmtId="3" fontId="9" fillId="12" borderId="4" xfId="0" applyNumberFormat="1" applyFont="1" applyFill="1" applyBorder="1" applyAlignment="1">
      <alignment horizontal="center"/>
    </xf>
    <xf numFmtId="3" fontId="2" fillId="16" borderId="3" xfId="0" applyNumberFormat="1" applyFont="1" applyFill="1" applyBorder="1" applyAlignment="1">
      <alignment horizontal="center" wrapText="1"/>
    </xf>
    <xf numFmtId="3" fontId="2" fillId="16" borderId="16" xfId="0" applyNumberFormat="1" applyFont="1" applyFill="1" applyBorder="1" applyAlignment="1">
      <alignment horizontal="center" wrapText="1"/>
    </xf>
    <xf numFmtId="3" fontId="2" fillId="15" borderId="3" xfId="0" applyNumberFormat="1" applyFont="1" applyFill="1" applyBorder="1" applyAlignment="1">
      <alignment horizontal="center" wrapText="1"/>
    </xf>
    <xf numFmtId="3" fontId="2" fillId="15" borderId="16" xfId="0" applyNumberFormat="1" applyFont="1" applyFill="1" applyBorder="1" applyAlignment="1">
      <alignment horizontal="center" wrapText="1"/>
    </xf>
    <xf numFmtId="3" fontId="2" fillId="14" borderId="3" xfId="0" applyNumberFormat="1" applyFont="1" applyFill="1" applyBorder="1" applyAlignment="1">
      <alignment horizontal="center" wrapText="1"/>
    </xf>
    <xf numFmtId="3" fontId="2" fillId="14" borderId="16" xfId="0" applyNumberFormat="1" applyFont="1" applyFill="1" applyBorder="1" applyAlignment="1">
      <alignment horizontal="center" wrapText="1"/>
    </xf>
    <xf numFmtId="3" fontId="2" fillId="17" borderId="0" xfId="0" applyNumberFormat="1" applyFont="1" applyFill="1"/>
    <xf numFmtId="0" fontId="2" fillId="17" borderId="23" xfId="0" applyFont="1" applyFill="1" applyBorder="1"/>
    <xf numFmtId="3" fontId="2" fillId="18" borderId="0" xfId="0" applyNumberFormat="1" applyFont="1" applyFill="1"/>
    <xf numFmtId="3" fontId="2" fillId="5" borderId="12" xfId="0" applyNumberFormat="1" applyFont="1" applyFill="1" applyBorder="1" applyAlignment="1">
      <alignment horizontal="center" wrapText="1"/>
    </xf>
    <xf numFmtId="3" fontId="2" fillId="5" borderId="26" xfId="0" applyNumberFormat="1" applyFont="1" applyFill="1" applyBorder="1" applyAlignment="1">
      <alignment horizontal="center" wrapText="1"/>
    </xf>
    <xf numFmtId="0" fontId="2" fillId="8" borderId="3" xfId="0" applyFont="1" applyFill="1" applyBorder="1" applyAlignment="1">
      <alignment horizontal="center" wrapText="1"/>
    </xf>
    <xf numFmtId="0" fontId="2" fillId="8" borderId="16" xfId="0" applyFont="1" applyFill="1" applyBorder="1" applyAlignment="1">
      <alignment horizontal="center" wrapText="1"/>
    </xf>
    <xf numFmtId="0" fontId="2" fillId="6" borderId="3" xfId="0" applyFont="1" applyFill="1" applyBorder="1" applyAlignment="1">
      <alignment horizontal="center" wrapText="1"/>
    </xf>
    <xf numFmtId="0" fontId="2" fillId="6" borderId="16" xfId="0" applyFont="1" applyFill="1" applyBorder="1" applyAlignment="1">
      <alignment horizontal="center" vertical="top" wrapText="1"/>
    </xf>
    <xf numFmtId="0" fontId="2" fillId="9" borderId="3" xfId="0" applyFont="1" applyFill="1" applyBorder="1" applyAlignment="1">
      <alignment horizontal="center" wrapText="1"/>
    </xf>
    <xf numFmtId="0" fontId="2" fillId="9" borderId="16" xfId="0" applyFont="1" applyFill="1" applyBorder="1" applyAlignment="1">
      <alignment horizontal="center" vertical="top" wrapText="1"/>
    </xf>
    <xf numFmtId="0" fontId="2" fillId="7" borderId="3" xfId="0" applyFont="1" applyFill="1" applyBorder="1" applyAlignment="1">
      <alignment horizontal="center" wrapText="1"/>
    </xf>
    <xf numFmtId="0" fontId="2" fillId="10" borderId="19" xfId="0" applyFont="1" applyFill="1" applyBorder="1" applyAlignment="1">
      <alignment horizontal="center" vertical="top" wrapText="1"/>
    </xf>
    <xf numFmtId="0" fontId="2" fillId="10" borderId="20" xfId="0" applyFont="1" applyFill="1" applyBorder="1" applyAlignment="1">
      <alignment horizontal="center" vertical="top" wrapText="1"/>
    </xf>
    <xf numFmtId="3" fontId="2" fillId="5" borderId="3" xfId="0" applyNumberFormat="1" applyFont="1" applyFill="1" applyBorder="1" applyAlignment="1">
      <alignment horizontal="center" vertical="top" wrapText="1"/>
    </xf>
    <xf numFmtId="3" fontId="2" fillId="7" borderId="1" xfId="0" applyNumberFormat="1" applyFont="1" applyFill="1" applyBorder="1" applyAlignment="1">
      <alignment horizontal="center" wrapText="1"/>
    </xf>
    <xf numFmtId="3" fontId="2" fillId="6" borderId="19" xfId="0" applyNumberFormat="1" applyFont="1" applyFill="1" applyBorder="1" applyAlignment="1">
      <alignment horizontal="center" wrapText="1"/>
    </xf>
    <xf numFmtId="3" fontId="2" fillId="7" borderId="20" xfId="0" applyNumberFormat="1" applyFont="1" applyFill="1" applyBorder="1" applyAlignment="1">
      <alignment horizontal="center" wrapText="1"/>
    </xf>
    <xf numFmtId="3" fontId="2" fillId="5" borderId="19" xfId="0" applyNumberFormat="1" applyFont="1" applyFill="1" applyBorder="1" applyAlignment="1">
      <alignment horizontal="center" wrapText="1"/>
    </xf>
    <xf numFmtId="3" fontId="2" fillId="5" borderId="1" xfId="0" applyNumberFormat="1" applyFont="1" applyFill="1" applyBorder="1" applyAlignment="1">
      <alignment horizontal="center"/>
    </xf>
    <xf numFmtId="3" fontId="2" fillId="5" borderId="13" xfId="0" applyNumberFormat="1" applyFont="1" applyFill="1" applyBorder="1" applyAlignment="1">
      <alignment horizontal="center"/>
    </xf>
    <xf numFmtId="3" fontId="2" fillId="6" borderId="1" xfId="0" applyNumberFormat="1" applyFont="1" applyFill="1" applyBorder="1" applyAlignment="1">
      <alignment horizontal="center"/>
    </xf>
    <xf numFmtId="3" fontId="2" fillId="6" borderId="13" xfId="0" applyNumberFormat="1" applyFont="1" applyFill="1" applyBorder="1" applyAlignment="1">
      <alignment horizontal="center"/>
    </xf>
    <xf numFmtId="3" fontId="2" fillId="8" borderId="1" xfId="0" applyNumberFormat="1" applyFont="1" applyFill="1" applyBorder="1" applyAlignment="1">
      <alignment horizontal="center"/>
    </xf>
    <xf numFmtId="3" fontId="2" fillId="9" borderId="1" xfId="0" applyNumberFormat="1" applyFont="1" applyFill="1" applyBorder="1" applyAlignment="1">
      <alignment horizontal="center"/>
    </xf>
    <xf numFmtId="3" fontId="2" fillId="10" borderId="1" xfId="0" applyNumberFormat="1" applyFont="1" applyFill="1" applyBorder="1" applyAlignment="1">
      <alignment horizontal="center"/>
    </xf>
    <xf numFmtId="3" fontId="2" fillId="10" borderId="13" xfId="0" applyNumberFormat="1" applyFont="1" applyFill="1" applyBorder="1" applyAlignment="1">
      <alignment horizontal="center"/>
    </xf>
    <xf numFmtId="3" fontId="3" fillId="11" borderId="1" xfId="0" applyNumberFormat="1" applyFont="1" applyFill="1" applyBorder="1" applyAlignment="1">
      <alignment horizontal="center" vertical="center"/>
    </xf>
    <xf numFmtId="3" fontId="3" fillId="11" borderId="13" xfId="0" applyNumberFormat="1" applyFont="1" applyFill="1" applyBorder="1" applyAlignment="1">
      <alignment horizontal="center" vertical="center"/>
    </xf>
    <xf numFmtId="3" fontId="3" fillId="12" borderId="13" xfId="0" applyNumberFormat="1" applyFont="1" applyFill="1" applyBorder="1" applyAlignment="1">
      <alignment horizontal="center"/>
    </xf>
    <xf numFmtId="10" fontId="3" fillId="13" borderId="1" xfId="0" applyNumberFormat="1" applyFont="1" applyFill="1" applyBorder="1" applyAlignment="1">
      <alignment horizontal="center"/>
    </xf>
    <xf numFmtId="176" fontId="3" fillId="13" borderId="1" xfId="0" applyNumberFormat="1" applyFont="1" applyFill="1" applyBorder="1" applyAlignment="1">
      <alignment horizontal="center"/>
    </xf>
    <xf numFmtId="176" fontId="3" fillId="13" borderId="13" xfId="0" applyNumberFormat="1" applyFont="1" applyFill="1" applyBorder="1" applyAlignment="1">
      <alignment horizontal="center"/>
    </xf>
    <xf numFmtId="3" fontId="9" fillId="14" borderId="1" xfId="0" applyNumberFormat="1" applyFont="1" applyFill="1" applyBorder="1" applyAlignment="1">
      <alignment horizontal="center"/>
    </xf>
    <xf numFmtId="3" fontId="9" fillId="14" borderId="13" xfId="0" applyNumberFormat="1" applyFont="1" applyFill="1" applyBorder="1" applyAlignment="1">
      <alignment horizontal="center"/>
    </xf>
    <xf numFmtId="3" fontId="2" fillId="15" borderId="1" xfId="0" applyNumberFormat="1" applyFont="1" applyFill="1" applyBorder="1" applyAlignment="1">
      <alignment horizontal="center"/>
    </xf>
    <xf numFmtId="3" fontId="2" fillId="15" borderId="13" xfId="0" applyNumberFormat="1" applyFont="1" applyFill="1" applyBorder="1" applyAlignment="1">
      <alignment horizontal="center"/>
    </xf>
    <xf numFmtId="3" fontId="3" fillId="16" borderId="1" xfId="0" applyNumberFormat="1" applyFont="1" applyFill="1" applyBorder="1" applyAlignment="1">
      <alignment horizontal="center"/>
    </xf>
    <xf numFmtId="3" fontId="3" fillId="16" borderId="13" xfId="0" applyNumberFormat="1" applyFont="1" applyFill="1" applyBorder="1" applyAlignment="1">
      <alignment horizontal="center"/>
    </xf>
    <xf numFmtId="10" fontId="3" fillId="17" borderId="1" xfId="0" applyNumberFormat="1" applyFont="1" applyFill="1" applyBorder="1" applyAlignment="1">
      <alignment horizontal="center"/>
    </xf>
    <xf numFmtId="3" fontId="2" fillId="7" borderId="12" xfId="0" applyNumberFormat="1" applyFont="1" applyFill="1" applyBorder="1" applyAlignment="1">
      <alignment horizontal="center"/>
    </xf>
    <xf numFmtId="3" fontId="2" fillId="7" borderId="26" xfId="0" applyNumberFormat="1" applyFont="1" applyFill="1" applyBorder="1" applyAlignment="1">
      <alignment horizontal="center"/>
    </xf>
    <xf numFmtId="3" fontId="2" fillId="18" borderId="3" xfId="0" applyNumberFormat="1" applyFont="1" applyFill="1" applyBorder="1" applyAlignment="1">
      <alignment horizontal="center" vertical="top" wrapText="1"/>
    </xf>
    <xf numFmtId="3" fontId="2" fillId="18" borderId="16" xfId="0" applyNumberFormat="1" applyFont="1" applyFill="1" applyBorder="1" applyAlignment="1">
      <alignment horizontal="center" vertical="top" wrapText="1"/>
    </xf>
    <xf numFmtId="3" fontId="2" fillId="19" borderId="3" xfId="0" applyNumberFormat="1" applyFont="1" applyFill="1" applyBorder="1" applyAlignment="1">
      <alignment horizontal="center" vertical="top" wrapText="1"/>
    </xf>
    <xf numFmtId="3" fontId="2" fillId="19" borderId="1" xfId="0" applyNumberFormat="1" applyFont="1" applyFill="1" applyBorder="1" applyAlignment="1">
      <alignment horizontal="center" vertical="top" wrapText="1"/>
    </xf>
    <xf numFmtId="3" fontId="2" fillId="22" borderId="17" xfId="0" applyNumberFormat="1" applyFont="1" applyFill="1" applyBorder="1" applyAlignment="1">
      <alignment horizontal="center" vertical="top" wrapText="1"/>
    </xf>
    <xf numFmtId="3" fontId="2" fillId="21" borderId="19" xfId="0" applyNumberFormat="1" applyFont="1" applyFill="1" applyBorder="1" applyAlignment="1">
      <alignment horizontal="center" vertical="top" wrapText="1"/>
    </xf>
    <xf numFmtId="3" fontId="2" fillId="21" borderId="12" xfId="0" applyNumberFormat="1" applyFont="1" applyFill="1" applyBorder="1" applyAlignment="1">
      <alignment horizontal="center" vertical="top" wrapText="1"/>
    </xf>
    <xf numFmtId="3" fontId="2" fillId="21" borderId="21" xfId="0" applyNumberFormat="1" applyFont="1" applyFill="1" applyBorder="1" applyAlignment="1">
      <alignment horizontal="center" vertical="top" wrapText="1"/>
    </xf>
    <xf numFmtId="3" fontId="9" fillId="8" borderId="12" xfId="0" applyNumberFormat="1" applyFont="1" applyFill="1" applyBorder="1"/>
    <xf numFmtId="3" fontId="2" fillId="10" borderId="3" xfId="0" applyNumberFormat="1" applyFont="1" applyFill="1" applyBorder="1" applyAlignment="1">
      <alignment horizontal="center" vertical="top" wrapText="1"/>
    </xf>
    <xf numFmtId="3" fontId="2" fillId="10" borderId="1" xfId="0" applyNumberFormat="1" applyFont="1" applyFill="1" applyBorder="1" applyAlignment="1">
      <alignment horizontal="center" vertical="top" wrapText="1"/>
    </xf>
    <xf numFmtId="3" fontId="2" fillId="10" borderId="17" xfId="0" applyNumberFormat="1" applyFont="1" applyFill="1" applyBorder="1" applyAlignment="1">
      <alignment horizontal="center" vertical="top" wrapText="1"/>
    </xf>
    <xf numFmtId="3" fontId="2" fillId="12" borderId="25" xfId="0" applyNumberFormat="1" applyFont="1" applyFill="1" applyBorder="1" applyAlignment="1">
      <alignment horizontal="center" vertical="top" wrapText="1"/>
    </xf>
    <xf numFmtId="3" fontId="2" fillId="12" borderId="12" xfId="0" applyNumberFormat="1" applyFont="1" applyFill="1" applyBorder="1" applyAlignment="1">
      <alignment horizontal="center" vertical="top" wrapText="1"/>
    </xf>
    <xf numFmtId="3" fontId="2" fillId="12" borderId="21" xfId="0" applyNumberFormat="1" applyFont="1" applyFill="1" applyBorder="1" applyAlignment="1">
      <alignment horizontal="center" vertical="top" wrapText="1"/>
    </xf>
    <xf numFmtId="3" fontId="2" fillId="11" borderId="3" xfId="0" applyNumberFormat="1" applyFont="1" applyFill="1" applyBorder="1" applyAlignment="1">
      <alignment horizontal="center" wrapText="1"/>
    </xf>
    <xf numFmtId="3" fontId="2" fillId="11" borderId="16" xfId="0" applyNumberFormat="1" applyFont="1" applyFill="1" applyBorder="1" applyAlignment="1">
      <alignment horizontal="center" wrapText="1"/>
    </xf>
    <xf numFmtId="3" fontId="2" fillId="13" borderId="0" xfId="0" applyNumberFormat="1" applyFont="1" applyFill="1"/>
    <xf numFmtId="0" fontId="2" fillId="13" borderId="23" xfId="0" applyFont="1" applyFill="1" applyBorder="1"/>
    <xf numFmtId="3" fontId="2" fillId="14" borderId="25" xfId="0" applyNumberFormat="1" applyFont="1" applyFill="1" applyBorder="1"/>
    <xf numFmtId="3" fontId="2" fillId="14" borderId="20" xfId="0" applyNumberFormat="1" applyFont="1" applyFill="1" applyBorder="1"/>
    <xf numFmtId="3" fontId="2" fillId="9" borderId="19" xfId="0" applyNumberFormat="1" applyFont="1" applyFill="1" applyBorder="1" applyAlignment="1">
      <alignment horizontal="center" vertical="top" wrapText="1"/>
    </xf>
    <xf numFmtId="3" fontId="2" fillId="9" borderId="39" xfId="0" applyNumberFormat="1" applyFont="1" applyFill="1" applyBorder="1" applyAlignment="1">
      <alignment horizontal="center" vertical="top" wrapText="1"/>
    </xf>
    <xf numFmtId="3" fontId="2" fillId="9" borderId="20" xfId="0" applyNumberFormat="1" applyFont="1" applyFill="1" applyBorder="1" applyAlignment="1">
      <alignment horizontal="center" vertical="top" wrapText="1"/>
    </xf>
    <xf numFmtId="3" fontId="2" fillId="6" borderId="20" xfId="0" applyNumberFormat="1" applyFont="1" applyFill="1" applyBorder="1" applyAlignment="1">
      <alignment horizontal="center" wrapText="1"/>
    </xf>
    <xf numFmtId="3" fontId="2" fillId="15" borderId="25" xfId="0" applyNumberFormat="1" applyFont="1" applyFill="1" applyBorder="1" applyAlignment="1">
      <alignment horizontal="center"/>
    </xf>
    <xf numFmtId="3" fontId="2" fillId="15" borderId="20" xfId="0" applyNumberFormat="1" applyFont="1" applyFill="1" applyBorder="1" applyAlignment="1">
      <alignment horizontal="center"/>
    </xf>
    <xf numFmtId="3" fontId="2" fillId="5" borderId="16" xfId="0" applyNumberFormat="1" applyFont="1" applyFill="1" applyBorder="1" applyAlignment="1">
      <alignment horizontal="center" vertical="top" wrapText="1"/>
    </xf>
    <xf numFmtId="0" fontId="4" fillId="0" borderId="0" xfId="0" applyFont="1" applyAlignment="1">
      <alignment horizontal="center"/>
    </xf>
    <xf numFmtId="0" fontId="0" fillId="0" borderId="0" xfId="0"/>
    <xf numFmtId="0" fontId="9" fillId="0" borderId="0" xfId="0" applyFont="1"/>
    <xf numFmtId="0" fontId="5" fillId="0" borderId="0" xfId="0" applyFont="1" applyAlignment="1">
      <alignment horizontal="center"/>
    </xf>
    <xf numFmtId="0" fontId="7" fillId="2" borderId="7" xfId="0" applyFont="1" applyFill="1" applyBorder="1" applyAlignment="1">
      <alignment horizontal="center" wrapText="1"/>
    </xf>
    <xf numFmtId="0" fontId="0" fillId="0" borderId="45" xfId="0" applyBorder="1"/>
    <xf numFmtId="0" fontId="0" fillId="0" borderId="28" xfId="0" applyBorder="1"/>
    <xf numFmtId="0" fontId="5" fillId="0" borderId="0" xfId="0" applyFont="1" applyAlignment="1">
      <alignment horizontal="center" wrapText="1"/>
    </xf>
    <xf numFmtId="0" fontId="2" fillId="2" borderId="7" xfId="0" applyFont="1" applyFill="1" applyBorder="1" applyAlignment="1">
      <alignment horizontal="center"/>
    </xf>
    <xf numFmtId="0" fontId="2" fillId="0" borderId="50" xfId="0" applyFont="1" applyBorder="1" applyAlignment="1">
      <alignment horizontal="center" wrapText="1"/>
    </xf>
    <xf numFmtId="0" fontId="0" fillId="0" borderId="46" xfId="0" applyBorder="1"/>
    <xf numFmtId="0" fontId="2" fillId="2" borderId="1" xfId="0" applyFont="1" applyFill="1" applyBorder="1" applyAlignment="1">
      <alignment horizontal="center"/>
    </xf>
    <xf numFmtId="0" fontId="0" fillId="0" borderId="36" xfId="0" applyBorder="1"/>
    <xf numFmtId="0" fontId="0" fillId="0" borderId="2" xfId="0" applyBorder="1"/>
    <xf numFmtId="0" fontId="2" fillId="0" borderId="13" xfId="0" applyFont="1" applyBorder="1" applyAlignment="1">
      <alignment horizontal="center"/>
    </xf>
    <xf numFmtId="0" fontId="0" fillId="0" borderId="30" xfId="0" applyBorder="1"/>
    <xf numFmtId="0" fontId="2" fillId="0" borderId="10" xfId="0" applyFont="1" applyBorder="1" applyAlignment="1">
      <alignment horizontal="center" vertical="top" wrapText="1"/>
    </xf>
    <xf numFmtId="0" fontId="0" fillId="0" borderId="15" xfId="0" applyBorder="1"/>
    <xf numFmtId="0" fontId="2" fillId="2" borderId="54" xfId="0" applyFont="1" applyFill="1" applyBorder="1" applyAlignment="1">
      <alignment horizontal="center"/>
    </xf>
    <xf numFmtId="0" fontId="0" fillId="0" borderId="47" xfId="0" applyBorder="1"/>
    <xf numFmtId="0" fontId="0" fillId="0" borderId="43" xfId="0" applyBorder="1"/>
    <xf numFmtId="0" fontId="2" fillId="2" borderId="55" xfId="0" applyFont="1" applyFill="1" applyBorder="1" applyAlignment="1">
      <alignment horizontal="center" vertical="top"/>
    </xf>
    <xf numFmtId="0" fontId="0" fillId="0" borderId="27" xfId="0" applyBorder="1"/>
    <xf numFmtId="0" fontId="2" fillId="2" borderId="7" xfId="0" applyFont="1" applyFill="1" applyBorder="1" applyAlignment="1">
      <alignment horizontal="center" wrapText="1"/>
    </xf>
    <xf numFmtId="0" fontId="2" fillId="2" borderId="10" xfId="0" applyFont="1" applyFill="1" applyBorder="1" applyAlignment="1">
      <alignment horizontal="left" wrapText="1" indent="1"/>
    </xf>
    <xf numFmtId="0" fontId="3" fillId="0" borderId="10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0" fillId="0" borderId="52" xfId="0" applyBorder="1"/>
    <xf numFmtId="0" fontId="0" fillId="0" borderId="6" xfId="0" applyBorder="1"/>
    <xf numFmtId="0" fontId="8" fillId="0" borderId="1" xfId="0" applyFont="1" applyBorder="1" applyAlignment="1">
      <alignment horizontal="center" vertical="top" wrapText="1"/>
    </xf>
    <xf numFmtId="0" fontId="2" fillId="2" borderId="56" xfId="0" applyFont="1" applyFill="1" applyBorder="1" applyAlignment="1">
      <alignment horizontal="left"/>
    </xf>
    <xf numFmtId="0" fontId="0" fillId="0" borderId="48" xfId="0" applyBorder="1"/>
    <xf numFmtId="0" fontId="0" fillId="0" borderId="49" xfId="0" applyBorder="1"/>
    <xf numFmtId="0" fontId="0" fillId="0" borderId="12" xfId="0" applyBorder="1" applyAlignment="1">
      <alignment horizontal="center"/>
    </xf>
    <xf numFmtId="0" fontId="8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top" wrapText="1"/>
    </xf>
    <xf numFmtId="0" fontId="2" fillId="2" borderId="7" xfId="0" applyFont="1" applyFill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4" fillId="0" borderId="25" xfId="0" applyFont="1" applyBorder="1" applyAlignment="1">
      <alignment horizontal="left" vertical="top" wrapText="1"/>
    </xf>
    <xf numFmtId="0" fontId="0" fillId="0" borderId="25" xfId="0" applyBorder="1"/>
    <xf numFmtId="0" fontId="18" fillId="2" borderId="1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left" vertical="top" wrapText="1"/>
    </xf>
    <xf numFmtId="0" fontId="2" fillId="2" borderId="55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top" wrapText="1"/>
    </xf>
    <xf numFmtId="0" fontId="2" fillId="2" borderId="7" xfId="0" applyFont="1" applyFill="1" applyBorder="1" applyAlignment="1">
      <alignment horizontal="center" vertical="top" wrapText="1"/>
    </xf>
    <xf numFmtId="0" fontId="2" fillId="2" borderId="10" xfId="0" applyFont="1" applyFill="1" applyBorder="1" applyAlignment="1">
      <alignment horizontal="center" vertical="top" wrapText="1"/>
    </xf>
    <xf numFmtId="0" fontId="3" fillId="0" borderId="34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vertical="top" wrapText="1"/>
    </xf>
    <xf numFmtId="0" fontId="2" fillId="0" borderId="51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center"/>
    </xf>
    <xf numFmtId="0" fontId="2" fillId="2" borderId="57" xfId="0" applyFont="1" applyFill="1" applyBorder="1" applyAlignment="1">
      <alignment horizontal="left" vertical="top" wrapText="1"/>
    </xf>
    <xf numFmtId="0" fontId="0" fillId="0" borderId="17" xfId="0" applyBorder="1"/>
    <xf numFmtId="0" fontId="3" fillId="0" borderId="1" xfId="0" applyFont="1" applyBorder="1" applyAlignment="1">
      <alignment horizontal="center" vertical="top" wrapText="1"/>
    </xf>
    <xf numFmtId="0" fontId="2" fillId="2" borderId="58" xfId="0" applyFont="1" applyFill="1" applyBorder="1" applyAlignment="1">
      <alignment horizontal="left" vertical="top" wrapText="1"/>
    </xf>
    <xf numFmtId="0" fontId="0" fillId="0" borderId="21" xfId="0" applyBorder="1"/>
    <xf numFmtId="0" fontId="2" fillId="2" borderId="8" xfId="0" applyFont="1" applyFill="1" applyBorder="1" applyAlignment="1">
      <alignment horizontal="center" vertical="top" wrapText="1"/>
    </xf>
    <xf numFmtId="0" fontId="2" fillId="2" borderId="9" xfId="0" applyFont="1" applyFill="1" applyBorder="1" applyAlignment="1">
      <alignment horizontal="center" vertical="top" wrapText="1"/>
    </xf>
    <xf numFmtId="0" fontId="2" fillId="0" borderId="10" xfId="0" applyFont="1" applyBorder="1" applyAlignment="1">
      <alignment horizontal="left" vertical="top" wrapText="1"/>
    </xf>
    <xf numFmtId="0" fontId="3" fillId="0" borderId="51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0" xfId="0" applyFont="1" applyBorder="1" applyAlignment="1">
      <alignment horizontal="center" vertical="top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0" fontId="3" fillId="0" borderId="10" xfId="0" applyFont="1" applyBorder="1" applyAlignment="1">
      <alignment horizontal="center" vertical="top" wrapText="1" shrinkToFit="1"/>
    </xf>
    <xf numFmtId="0" fontId="2" fillId="0" borderId="1" xfId="0" applyFont="1" applyBorder="1" applyAlignment="1">
      <alignment horizontal="center" wrapText="1"/>
    </xf>
    <xf numFmtId="0" fontId="0" fillId="0" borderId="5" xfId="0" applyBorder="1"/>
    <xf numFmtId="0" fontId="2" fillId="2" borderId="13" xfId="0" applyFont="1" applyFill="1" applyBorder="1" applyAlignment="1">
      <alignment horizontal="center"/>
    </xf>
    <xf numFmtId="0" fontId="2" fillId="2" borderId="55" xfId="0" applyFont="1" applyFill="1" applyBorder="1" applyAlignment="1">
      <alignment horizontal="center" wrapText="1"/>
    </xf>
    <xf numFmtId="0" fontId="2" fillId="2" borderId="54" xfId="0" applyFont="1" applyFill="1" applyBorder="1" applyAlignment="1">
      <alignment horizontal="left" wrapText="1"/>
    </xf>
    <xf numFmtId="0" fontId="2" fillId="2" borderId="55" xfId="0" applyFont="1" applyFill="1" applyBorder="1" applyAlignment="1">
      <alignment horizontal="left" wrapText="1"/>
    </xf>
    <xf numFmtId="0" fontId="3" fillId="0" borderId="58" xfId="0" applyFont="1" applyBorder="1" applyAlignment="1">
      <alignment horizontal="center" wrapText="1"/>
    </xf>
    <xf numFmtId="0" fontId="2" fillId="2" borderId="55" xfId="0" applyFont="1" applyFill="1" applyBorder="1" applyAlignment="1">
      <alignment horizontal="center"/>
    </xf>
    <xf numFmtId="0" fontId="2" fillId="2" borderId="56" xfId="0" applyFont="1" applyFill="1" applyBorder="1" applyAlignment="1">
      <alignment horizontal="center" wrapText="1"/>
    </xf>
    <xf numFmtId="0" fontId="0" fillId="0" borderId="58" xfId="0" applyBorder="1"/>
    <xf numFmtId="0" fontId="18" fillId="2" borderId="56" xfId="0" applyFont="1" applyFill="1" applyBorder="1" applyAlignment="1">
      <alignment horizontal="left"/>
    </xf>
    <xf numFmtId="0" fontId="17" fillId="2" borderId="56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 wrapText="1"/>
    </xf>
    <xf numFmtId="0" fontId="6" fillId="0" borderId="53" xfId="0" applyFont="1" applyBorder="1" applyAlignment="1">
      <alignment vertical="top" wrapText="1"/>
    </xf>
    <xf numFmtId="0" fontId="0" fillId="0" borderId="53" xfId="0" applyBorder="1"/>
    <xf numFmtId="0" fontId="2" fillId="2" borderId="56" xfId="0" applyFont="1" applyFill="1" applyBorder="1" applyAlignment="1">
      <alignment horizontal="center" vertical="top" wrapText="1"/>
    </xf>
    <xf numFmtId="0" fontId="2" fillId="2" borderId="44" xfId="0" applyFont="1" applyFill="1" applyBorder="1" applyAlignment="1">
      <alignment horizontal="center" vertical="top" wrapText="1"/>
    </xf>
    <xf numFmtId="0" fontId="2" fillId="4" borderId="57" xfId="0" applyFont="1" applyFill="1" applyBorder="1" applyAlignment="1">
      <alignment horizontal="center" vertical="top"/>
    </xf>
    <xf numFmtId="0" fontId="2" fillId="4" borderId="57" xfId="0" applyFont="1" applyFill="1" applyBorder="1" applyAlignment="1">
      <alignment horizontal="center" vertical="top" wrapText="1"/>
    </xf>
    <xf numFmtId="0" fontId="7" fillId="2" borderId="54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/>
    </xf>
    <xf numFmtId="0" fontId="2" fillId="2" borderId="13" xfId="0" applyFont="1" applyFill="1" applyBorder="1" applyAlignment="1">
      <alignment horizontal="center" vertical="top"/>
    </xf>
    <xf numFmtId="0" fontId="2" fillId="2" borderId="7" xfId="0" applyFont="1" applyFill="1" applyBorder="1" applyAlignment="1">
      <alignment horizontal="left"/>
    </xf>
    <xf numFmtId="0" fontId="2" fillId="2" borderId="56" xfId="0" applyFont="1" applyFill="1" applyBorder="1" applyAlignment="1">
      <alignment horizontal="left" vertical="top" wrapText="1"/>
    </xf>
    <xf numFmtId="0" fontId="2" fillId="2" borderId="55" xfId="0" applyFont="1" applyFill="1" applyBorder="1" applyAlignment="1">
      <alignment horizontal="left" vertical="top"/>
    </xf>
    <xf numFmtId="0" fontId="9" fillId="2" borderId="55" xfId="0" applyFont="1" applyFill="1" applyBorder="1" applyAlignment="1">
      <alignment horizontal="center"/>
    </xf>
    <xf numFmtId="0" fontId="12" fillId="0" borderId="59" xfId="0" applyFont="1" applyBorder="1"/>
    <xf numFmtId="0" fontId="0" fillId="0" borderId="23" xfId="0" applyBorder="1"/>
    <xf numFmtId="0" fontId="12" fillId="0" borderId="59" xfId="0" applyFont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57"/>
  <sheetViews>
    <sheetView tabSelected="1" zoomScale="75" workbookViewId="0">
      <selection activeCell="B31" sqref="B31"/>
    </sheetView>
  </sheetViews>
  <sheetFormatPr defaultRowHeight="12.75" x14ac:dyDescent="0.2"/>
  <cols>
    <col min="1" max="1" width="39.5703125" style="278" customWidth="1"/>
    <col min="2" max="2" width="23" style="278" customWidth="1"/>
    <col min="3" max="3" width="12.5703125" style="278" customWidth="1"/>
    <col min="4" max="5" width="10.5703125" style="278" bestFit="1" customWidth="1"/>
  </cols>
  <sheetData>
    <row r="1" spans="1:5" ht="18" customHeight="1" x14ac:dyDescent="0.25">
      <c r="A1" s="514" t="s">
        <v>0</v>
      </c>
      <c r="B1" s="515"/>
      <c r="C1" s="515"/>
      <c r="D1" s="515"/>
      <c r="E1" s="515"/>
    </row>
    <row r="2" spans="1:5" s="148" customFormat="1" ht="18.75" customHeight="1" thickBot="1" x14ac:dyDescent="0.3">
      <c r="A2" s="311"/>
      <c r="B2" s="311"/>
      <c r="C2" s="311"/>
      <c r="D2" s="311"/>
      <c r="E2" s="311"/>
    </row>
    <row r="3" spans="1:5" ht="15" customHeight="1" x14ac:dyDescent="0.25">
      <c r="A3" s="61"/>
      <c r="B3" s="107"/>
      <c r="C3" s="315" t="s">
        <v>1</v>
      </c>
      <c r="D3" s="315" t="s">
        <v>2</v>
      </c>
      <c r="E3" s="316" t="s">
        <v>3</v>
      </c>
    </row>
    <row r="4" spans="1:5" ht="15" customHeight="1" thickBot="1" x14ac:dyDescent="0.25">
      <c r="A4" s="64" t="s">
        <v>4</v>
      </c>
      <c r="B4" s="108"/>
      <c r="C4" s="123">
        <v>0</v>
      </c>
      <c r="D4" s="123">
        <v>2</v>
      </c>
      <c r="E4" s="124">
        <v>5</v>
      </c>
    </row>
    <row r="6" spans="1:5" ht="18" customHeight="1" x14ac:dyDescent="0.25">
      <c r="A6" s="514" t="s">
        <v>5</v>
      </c>
      <c r="B6" s="515"/>
      <c r="C6" s="515"/>
      <c r="D6" s="515"/>
      <c r="E6" s="515"/>
    </row>
    <row r="7" spans="1:5" ht="18.75" customHeight="1" thickBot="1" x14ac:dyDescent="0.3">
      <c r="A7" s="311"/>
      <c r="B7" s="311"/>
      <c r="C7" s="311"/>
      <c r="D7" s="311"/>
      <c r="E7" s="311"/>
    </row>
    <row r="8" spans="1:5" s="344" customFormat="1" ht="15" customHeight="1" x14ac:dyDescent="0.25">
      <c r="A8" s="61"/>
      <c r="B8" s="107"/>
      <c r="C8" s="62" t="s">
        <v>1</v>
      </c>
      <c r="D8" s="62" t="s">
        <v>2</v>
      </c>
      <c r="E8" s="341" t="s">
        <v>3</v>
      </c>
    </row>
    <row r="9" spans="1:5" ht="42.75" customHeight="1" x14ac:dyDescent="0.2">
      <c r="A9" s="194" t="s">
        <v>6</v>
      </c>
      <c r="B9" s="109" t="s">
        <v>7</v>
      </c>
      <c r="C9" s="11">
        <v>1</v>
      </c>
      <c r="D9" s="11">
        <v>1</v>
      </c>
      <c r="E9" s="39">
        <v>1</v>
      </c>
    </row>
    <row r="10" spans="1:5" ht="14.25" customHeight="1" x14ac:dyDescent="0.2">
      <c r="A10" s="194" t="s">
        <v>8</v>
      </c>
      <c r="B10" s="109" t="s">
        <v>7</v>
      </c>
      <c r="C10" s="11">
        <v>1</v>
      </c>
      <c r="D10" s="11">
        <v>1</v>
      </c>
      <c r="E10" s="39">
        <v>1</v>
      </c>
    </row>
    <row r="11" spans="1:5" ht="15" customHeight="1" thickBot="1" x14ac:dyDescent="0.25">
      <c r="A11" s="74" t="s">
        <v>9</v>
      </c>
      <c r="B11" s="137" t="s">
        <v>10</v>
      </c>
      <c r="C11" s="330">
        <v>121</v>
      </c>
      <c r="D11" s="330">
        <v>4</v>
      </c>
      <c r="E11" s="239">
        <v>4</v>
      </c>
    </row>
    <row r="12" spans="1:5" ht="14.25" customHeight="1" x14ac:dyDescent="0.2">
      <c r="A12" s="1"/>
      <c r="B12" s="1"/>
    </row>
    <row r="13" spans="1:5" s="344" customFormat="1" ht="18" customHeight="1" x14ac:dyDescent="0.25">
      <c r="A13" s="514" t="s">
        <v>11</v>
      </c>
      <c r="B13" s="516"/>
      <c r="C13" s="516"/>
      <c r="D13" s="516"/>
      <c r="E13" s="516"/>
    </row>
    <row r="14" spans="1:5" ht="18.75" customHeight="1" thickBot="1" x14ac:dyDescent="0.3">
      <c r="A14" s="311"/>
      <c r="B14" s="311"/>
      <c r="C14" s="311"/>
      <c r="D14" s="311"/>
      <c r="E14" s="311"/>
    </row>
    <row r="15" spans="1:5" ht="15" customHeight="1" x14ac:dyDescent="0.25">
      <c r="A15" s="61"/>
      <c r="B15" s="107"/>
      <c r="C15" s="62" t="s">
        <v>1</v>
      </c>
      <c r="D15" s="62" t="s">
        <v>2</v>
      </c>
      <c r="E15" s="341" t="s">
        <v>3</v>
      </c>
    </row>
    <row r="16" spans="1:5" ht="28.5" customHeight="1" x14ac:dyDescent="0.2">
      <c r="A16" s="194" t="s">
        <v>12</v>
      </c>
      <c r="B16" s="11" t="s">
        <v>10</v>
      </c>
      <c r="C16" s="11">
        <v>812</v>
      </c>
      <c r="D16" s="11">
        <v>991</v>
      </c>
      <c r="E16" s="39">
        <v>941</v>
      </c>
    </row>
    <row r="17" spans="1:5" ht="14.25" customHeight="1" x14ac:dyDescent="0.2">
      <c r="A17" s="194" t="s">
        <v>13</v>
      </c>
      <c r="B17" s="11" t="s">
        <v>10</v>
      </c>
      <c r="C17" s="11">
        <v>382</v>
      </c>
      <c r="D17" s="11">
        <v>399</v>
      </c>
      <c r="E17" s="39">
        <v>266</v>
      </c>
    </row>
    <row r="18" spans="1:5" s="344" customFormat="1" ht="14.25" customHeight="1" x14ac:dyDescent="0.2">
      <c r="A18" s="194" t="s">
        <v>9</v>
      </c>
      <c r="B18" s="11" t="s">
        <v>10</v>
      </c>
      <c r="C18" s="11">
        <v>121</v>
      </c>
      <c r="D18" s="11">
        <v>4</v>
      </c>
      <c r="E18" s="39">
        <v>5</v>
      </c>
    </row>
    <row r="19" spans="1:5" ht="14.25" customHeight="1" x14ac:dyDescent="0.2">
      <c r="A19" s="194" t="s">
        <v>14</v>
      </c>
      <c r="B19" s="11" t="s">
        <v>10</v>
      </c>
      <c r="C19" s="11">
        <v>359</v>
      </c>
      <c r="D19" s="11">
        <v>437</v>
      </c>
      <c r="E19" s="39">
        <v>840</v>
      </c>
    </row>
    <row r="20" spans="1:5" ht="15" customHeight="1" thickBot="1" x14ac:dyDescent="0.25">
      <c r="A20" s="63" t="s">
        <v>15</v>
      </c>
      <c r="B20" s="77" t="s">
        <v>10</v>
      </c>
      <c r="C20" s="77">
        <v>6</v>
      </c>
      <c r="D20" s="77">
        <v>8</v>
      </c>
      <c r="E20" s="122">
        <v>11</v>
      </c>
    </row>
    <row r="23" spans="1:5" s="344" customFormat="1" x14ac:dyDescent="0.2"/>
    <row r="28" spans="1:5" s="344" customFormat="1" x14ac:dyDescent="0.2"/>
    <row r="29" spans="1:5" s="344" customFormat="1" x14ac:dyDescent="0.2"/>
    <row r="30" spans="1:5" hidden="1" x14ac:dyDescent="0.2"/>
    <row r="33" hidden="1" x14ac:dyDescent="0.2"/>
    <row r="34" s="344" customFormat="1" x14ac:dyDescent="0.2"/>
    <row r="38" hidden="1" x14ac:dyDescent="0.2"/>
    <row r="39" s="344" customFormat="1" x14ac:dyDescent="0.2"/>
    <row r="40" s="344" customFormat="1" x14ac:dyDescent="0.2"/>
    <row r="41" hidden="1" x14ac:dyDescent="0.2"/>
    <row r="44" s="344" customFormat="1" x14ac:dyDescent="0.2"/>
    <row r="48" ht="13.5" customHeight="1" x14ac:dyDescent="0.2"/>
    <row r="57" ht="44.25" customHeight="1" x14ac:dyDescent="0.2"/>
  </sheetData>
  <mergeCells count="3">
    <mergeCell ref="A1:E1"/>
    <mergeCell ref="A6:E6"/>
    <mergeCell ref="A13:E13"/>
  </mergeCells>
  <phoneticPr fontId="20" type="noConversion"/>
  <pageMargins left="0.25" right="0.75" top="1" bottom="1" header="0.5" footer="0.5"/>
  <pageSetup orientation="portrait" horizontalDpi="300" verticalDpi="300"/>
  <headerFooter alignWithMargins="0">
    <oddHeader>&amp;C&amp;"Arial,Bold"&amp;14 DDAA Historical Workload</oddHeader>
    <oddFooter>&amp;L&amp;12 &amp;D&amp;R&amp;P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E76"/>
  <sheetViews>
    <sheetView zoomScale="75" workbookViewId="0">
      <selection activeCell="H51" sqref="H51"/>
    </sheetView>
  </sheetViews>
  <sheetFormatPr defaultRowHeight="12.75" x14ac:dyDescent="0.2"/>
  <cols>
    <col min="1" max="1" width="29.28515625" style="278" customWidth="1"/>
    <col min="2" max="2" width="19.140625" style="278" customWidth="1"/>
    <col min="3" max="3" width="10.140625" style="278" customWidth="1"/>
    <col min="4" max="4" width="10.42578125" style="278" customWidth="1"/>
    <col min="5" max="5" width="12.28515625" style="278" customWidth="1"/>
  </cols>
  <sheetData>
    <row r="1" spans="1:5" ht="15" customHeight="1" x14ac:dyDescent="0.25">
      <c r="A1" s="587" t="s">
        <v>369</v>
      </c>
      <c r="B1" s="519"/>
      <c r="C1" s="519"/>
      <c r="D1" s="519"/>
      <c r="E1" s="536"/>
    </row>
    <row r="2" spans="1:5" s="158" customFormat="1" ht="17.25" customHeight="1" x14ac:dyDescent="0.2">
      <c r="A2" s="227" t="s">
        <v>370</v>
      </c>
      <c r="B2" s="150" t="s">
        <v>58</v>
      </c>
      <c r="C2" s="150" t="s">
        <v>1</v>
      </c>
      <c r="D2" s="150" t="s">
        <v>2</v>
      </c>
      <c r="E2" s="228" t="s">
        <v>3</v>
      </c>
    </row>
    <row r="3" spans="1:5" s="158" customFormat="1" x14ac:dyDescent="0.2">
      <c r="A3" s="229" t="s">
        <v>371</v>
      </c>
      <c r="B3" s="151">
        <v>22101</v>
      </c>
      <c r="C3" s="151">
        <v>5767</v>
      </c>
      <c r="D3" s="151">
        <v>5605</v>
      </c>
      <c r="E3" s="249">
        <v>6847</v>
      </c>
    </row>
    <row r="4" spans="1:5" s="158" customFormat="1" x14ac:dyDescent="0.2">
      <c r="A4" s="229" t="s">
        <v>372</v>
      </c>
      <c r="B4" s="151">
        <v>22102</v>
      </c>
      <c r="C4" s="151">
        <v>8017</v>
      </c>
      <c r="D4" s="151">
        <v>6854</v>
      </c>
      <c r="E4" s="249">
        <v>11414</v>
      </c>
    </row>
    <row r="5" spans="1:5" s="158" customFormat="1" x14ac:dyDescent="0.2">
      <c r="A5" s="229" t="s">
        <v>373</v>
      </c>
      <c r="B5" s="151">
        <v>22103</v>
      </c>
      <c r="C5" s="151">
        <v>243</v>
      </c>
      <c r="D5" s="151">
        <v>277</v>
      </c>
      <c r="E5" s="249">
        <v>328</v>
      </c>
    </row>
    <row r="6" spans="1:5" s="158" customFormat="1" x14ac:dyDescent="0.2">
      <c r="A6" s="250" t="s">
        <v>128</v>
      </c>
      <c r="B6" s="151">
        <v>22104</v>
      </c>
      <c r="C6" s="152">
        <v>257</v>
      </c>
      <c r="D6" s="152">
        <v>2150</v>
      </c>
      <c r="E6" s="251">
        <v>125</v>
      </c>
    </row>
    <row r="7" spans="1:5" s="158" customFormat="1" x14ac:dyDescent="0.2">
      <c r="A7" s="250" t="s">
        <v>374</v>
      </c>
      <c r="B7" s="153" t="s">
        <v>7</v>
      </c>
      <c r="C7" s="152">
        <v>0</v>
      </c>
      <c r="D7" s="152">
        <v>96</v>
      </c>
      <c r="E7" s="251">
        <v>126</v>
      </c>
    </row>
    <row r="8" spans="1:5" s="158" customFormat="1" x14ac:dyDescent="0.2">
      <c r="A8" s="230" t="s">
        <v>375</v>
      </c>
      <c r="B8" s="154" t="s">
        <v>140</v>
      </c>
      <c r="C8" s="423">
        <f>SUM(C3:C7)</f>
        <v>14284</v>
      </c>
      <c r="D8" s="423">
        <f>SUM(D3:D7)</f>
        <v>14982</v>
      </c>
      <c r="E8" s="424">
        <f>SUM(E3:E7)</f>
        <v>18840</v>
      </c>
    </row>
    <row r="9" spans="1:5" s="158" customFormat="1" ht="17.25" customHeight="1" x14ac:dyDescent="0.2">
      <c r="A9" s="227" t="s">
        <v>376</v>
      </c>
      <c r="B9" s="150" t="s">
        <v>58</v>
      </c>
      <c r="C9" s="150" t="s">
        <v>1</v>
      </c>
      <c r="D9" s="150" t="s">
        <v>2</v>
      </c>
      <c r="E9" s="228" t="s">
        <v>18</v>
      </c>
    </row>
    <row r="10" spans="1:5" s="158" customFormat="1" x14ac:dyDescent="0.2">
      <c r="A10" s="229" t="s">
        <v>371</v>
      </c>
      <c r="B10" s="151">
        <v>22109</v>
      </c>
      <c r="C10" s="151">
        <v>36525</v>
      </c>
      <c r="D10" s="151">
        <v>38122</v>
      </c>
      <c r="E10" s="249">
        <v>40669</v>
      </c>
    </row>
    <row r="11" spans="1:5" s="158" customFormat="1" x14ac:dyDescent="0.2">
      <c r="A11" s="229" t="s">
        <v>372</v>
      </c>
      <c r="B11" s="151">
        <v>22110</v>
      </c>
      <c r="C11" s="151">
        <v>35907</v>
      </c>
      <c r="D11" s="151">
        <v>37303</v>
      </c>
      <c r="E11" s="249">
        <v>62129</v>
      </c>
    </row>
    <row r="12" spans="1:5" s="158" customFormat="1" x14ac:dyDescent="0.2">
      <c r="A12" s="229" t="s">
        <v>373</v>
      </c>
      <c r="B12" s="151">
        <v>22111</v>
      </c>
      <c r="C12" s="151">
        <v>390</v>
      </c>
      <c r="D12" s="151">
        <v>322</v>
      </c>
      <c r="E12" s="249">
        <v>458</v>
      </c>
    </row>
    <row r="13" spans="1:5" s="158" customFormat="1" x14ac:dyDescent="0.2">
      <c r="A13" s="250" t="s">
        <v>128</v>
      </c>
      <c r="B13" s="151">
        <v>22112</v>
      </c>
      <c r="C13" s="152">
        <v>881</v>
      </c>
      <c r="D13" s="152">
        <v>554</v>
      </c>
      <c r="E13" s="251">
        <v>493</v>
      </c>
    </row>
    <row r="14" spans="1:5" s="158" customFormat="1" x14ac:dyDescent="0.2">
      <c r="A14" s="252" t="s">
        <v>377</v>
      </c>
      <c r="B14" s="154" t="s">
        <v>140</v>
      </c>
      <c r="C14" s="425">
        <f>SUM(C10:C13)</f>
        <v>73703</v>
      </c>
      <c r="D14" s="425">
        <f>SUM(D10:D13)</f>
        <v>76301</v>
      </c>
      <c r="E14" s="426">
        <f>SUM(E10:E13)</f>
        <v>103749</v>
      </c>
    </row>
    <row r="15" spans="1:5" s="158" customFormat="1" x14ac:dyDescent="0.2">
      <c r="A15" s="253"/>
      <c r="B15" s="155"/>
      <c r="C15" s="155"/>
      <c r="D15" s="155"/>
      <c r="E15" s="284"/>
    </row>
    <row r="16" spans="1:5" s="158" customFormat="1" ht="17.25" customHeight="1" x14ac:dyDescent="0.2">
      <c r="A16" s="227" t="s">
        <v>378</v>
      </c>
      <c r="B16" s="150" t="s">
        <v>58</v>
      </c>
      <c r="C16" s="150" t="s">
        <v>1</v>
      </c>
      <c r="D16" s="150" t="s">
        <v>2</v>
      </c>
      <c r="E16" s="228" t="s">
        <v>18</v>
      </c>
    </row>
    <row r="17" spans="1:5" s="158" customFormat="1" x14ac:dyDescent="0.2">
      <c r="A17" s="229" t="s">
        <v>371</v>
      </c>
      <c r="B17" s="151">
        <v>21841</v>
      </c>
      <c r="C17" s="151">
        <v>0</v>
      </c>
      <c r="D17" s="151">
        <v>0</v>
      </c>
      <c r="E17" s="249">
        <v>0</v>
      </c>
    </row>
    <row r="18" spans="1:5" s="158" customFormat="1" x14ac:dyDescent="0.2">
      <c r="A18" s="229" t="s">
        <v>372</v>
      </c>
      <c r="B18" s="151">
        <v>21842</v>
      </c>
      <c r="C18" s="151">
        <v>1</v>
      </c>
      <c r="D18" s="151">
        <v>1</v>
      </c>
      <c r="E18" s="249">
        <v>2</v>
      </c>
    </row>
    <row r="19" spans="1:5" s="158" customFormat="1" x14ac:dyDescent="0.2">
      <c r="A19" s="229" t="s">
        <v>373</v>
      </c>
      <c r="B19" s="151">
        <v>21843</v>
      </c>
      <c r="C19" s="151">
        <v>0</v>
      </c>
      <c r="D19" s="151">
        <v>0</v>
      </c>
      <c r="E19" s="249">
        <v>0</v>
      </c>
    </row>
    <row r="20" spans="1:5" s="158" customFormat="1" x14ac:dyDescent="0.2">
      <c r="A20" s="250" t="s">
        <v>128</v>
      </c>
      <c r="B20" s="151">
        <v>21844</v>
      </c>
      <c r="C20" s="152">
        <v>0</v>
      </c>
      <c r="D20" s="152">
        <v>0</v>
      </c>
      <c r="E20" s="251">
        <v>0</v>
      </c>
    </row>
    <row r="21" spans="1:5" s="158" customFormat="1" x14ac:dyDescent="0.2">
      <c r="A21" s="230" t="s">
        <v>379</v>
      </c>
      <c r="B21" s="154" t="s">
        <v>140</v>
      </c>
      <c r="C21" s="427">
        <f>SUM(C17:C20)</f>
        <v>1</v>
      </c>
      <c r="D21" s="427">
        <f>SUM(D17:D20)</f>
        <v>1</v>
      </c>
      <c r="E21" s="428">
        <f>SUM(E17:E20)</f>
        <v>2</v>
      </c>
    </row>
    <row r="22" spans="1:5" s="158" customFormat="1" ht="17.25" customHeight="1" x14ac:dyDescent="0.2">
      <c r="A22" s="227" t="s">
        <v>380</v>
      </c>
      <c r="B22" s="150" t="s">
        <v>58</v>
      </c>
      <c r="C22" s="150" t="s">
        <v>1</v>
      </c>
      <c r="D22" s="150" t="s">
        <v>2</v>
      </c>
      <c r="E22" s="228" t="s">
        <v>18</v>
      </c>
    </row>
    <row r="23" spans="1:5" s="158" customFormat="1" x14ac:dyDescent="0.2">
      <c r="A23" s="229" t="s">
        <v>371</v>
      </c>
      <c r="B23" s="151">
        <v>21845</v>
      </c>
      <c r="C23" s="151">
        <v>1269</v>
      </c>
      <c r="D23" s="151">
        <v>497</v>
      </c>
      <c r="E23" s="249">
        <v>506</v>
      </c>
    </row>
    <row r="24" spans="1:5" s="158" customFormat="1" x14ac:dyDescent="0.2">
      <c r="A24" s="229" t="s">
        <v>372</v>
      </c>
      <c r="B24" s="151">
        <v>21846</v>
      </c>
      <c r="C24" s="151">
        <v>749</v>
      </c>
      <c r="D24" s="151">
        <v>330</v>
      </c>
      <c r="E24" s="249">
        <v>453</v>
      </c>
    </row>
    <row r="25" spans="1:5" s="158" customFormat="1" x14ac:dyDescent="0.2">
      <c r="A25" s="229" t="s">
        <v>373</v>
      </c>
      <c r="B25" s="151">
        <v>21847</v>
      </c>
      <c r="C25" s="151">
        <v>46</v>
      </c>
      <c r="D25" s="151">
        <v>15</v>
      </c>
      <c r="E25" s="249">
        <v>25</v>
      </c>
    </row>
    <row r="26" spans="1:5" s="158" customFormat="1" x14ac:dyDescent="0.2">
      <c r="A26" s="250" t="s">
        <v>128</v>
      </c>
      <c r="B26" s="151">
        <v>21848</v>
      </c>
      <c r="C26" s="152">
        <v>11</v>
      </c>
      <c r="D26" s="152">
        <v>10</v>
      </c>
      <c r="E26" s="251">
        <v>0</v>
      </c>
    </row>
    <row r="27" spans="1:5" s="158" customFormat="1" x14ac:dyDescent="0.2">
      <c r="A27" s="230" t="s">
        <v>381</v>
      </c>
      <c r="B27" s="154" t="s">
        <v>140</v>
      </c>
      <c r="C27" s="429">
        <f>SUM(C23:C26)</f>
        <v>2075</v>
      </c>
      <c r="D27" s="429">
        <f>SUM(D23:D26)</f>
        <v>852</v>
      </c>
      <c r="E27" s="430">
        <f>SUM(E23:E26)</f>
        <v>984</v>
      </c>
    </row>
    <row r="28" spans="1:5" s="158" customFormat="1" ht="25.5" customHeight="1" x14ac:dyDescent="0.2">
      <c r="A28" s="227" t="s">
        <v>382</v>
      </c>
      <c r="B28" s="150" t="s">
        <v>58</v>
      </c>
      <c r="C28" s="150" t="s">
        <v>1</v>
      </c>
      <c r="D28" s="150" t="s">
        <v>2</v>
      </c>
      <c r="E28" s="228" t="s">
        <v>18</v>
      </c>
    </row>
    <row r="29" spans="1:5" s="158" customFormat="1" x14ac:dyDescent="0.2">
      <c r="A29" s="229" t="s">
        <v>371</v>
      </c>
      <c r="B29" s="151">
        <v>21996</v>
      </c>
      <c r="C29" s="151">
        <v>1546</v>
      </c>
      <c r="D29" s="151">
        <v>934</v>
      </c>
      <c r="E29" s="249">
        <v>770</v>
      </c>
    </row>
    <row r="30" spans="1:5" s="158" customFormat="1" x14ac:dyDescent="0.2">
      <c r="A30" s="229" t="s">
        <v>372</v>
      </c>
      <c r="B30" s="151">
        <v>21997</v>
      </c>
      <c r="C30" s="151">
        <v>1392</v>
      </c>
      <c r="D30" s="151">
        <v>915</v>
      </c>
      <c r="E30" s="249">
        <v>718</v>
      </c>
    </row>
    <row r="31" spans="1:5" s="158" customFormat="1" x14ac:dyDescent="0.2">
      <c r="A31" s="229" t="s">
        <v>373</v>
      </c>
      <c r="B31" s="151">
        <v>21998</v>
      </c>
      <c r="C31" s="151">
        <v>69</v>
      </c>
      <c r="D31" s="151">
        <v>53</v>
      </c>
      <c r="E31" s="249">
        <v>29</v>
      </c>
    </row>
    <row r="32" spans="1:5" s="158" customFormat="1" x14ac:dyDescent="0.2">
      <c r="A32" s="250" t="s">
        <v>128</v>
      </c>
      <c r="B32" s="151">
        <v>21999</v>
      </c>
      <c r="C32" s="152">
        <v>62</v>
      </c>
      <c r="D32" s="152">
        <v>9</v>
      </c>
      <c r="E32" s="251">
        <v>0</v>
      </c>
    </row>
    <row r="33" spans="1:5" s="158" customFormat="1" ht="25.5" customHeight="1" x14ac:dyDescent="0.2">
      <c r="A33" s="230" t="s">
        <v>383</v>
      </c>
      <c r="B33" s="154" t="s">
        <v>140</v>
      </c>
      <c r="C33" s="431">
        <f>SUM(C29:C32)</f>
        <v>3069</v>
      </c>
      <c r="D33" s="431">
        <f>SUM(D29:D32)</f>
        <v>1911</v>
      </c>
      <c r="E33" s="432">
        <f>SUM(E29:E32)</f>
        <v>1517</v>
      </c>
    </row>
    <row r="34" spans="1:5" s="158" customFormat="1" x14ac:dyDescent="0.2">
      <c r="A34" s="252" t="s">
        <v>384</v>
      </c>
      <c r="B34" s="154" t="s">
        <v>140</v>
      </c>
      <c r="C34" s="433">
        <f>SUM(C21+C27+C33)</f>
        <v>5145</v>
      </c>
      <c r="D34" s="433">
        <f>SUM(D21+D27+D33)</f>
        <v>2764</v>
      </c>
      <c r="E34" s="434">
        <f>SUM(E21+E27+E33)</f>
        <v>2503</v>
      </c>
    </row>
    <row r="35" spans="1:5" s="158" customFormat="1" x14ac:dyDescent="0.2">
      <c r="A35" s="254" t="s">
        <v>385</v>
      </c>
      <c r="B35" s="156" t="s">
        <v>140</v>
      </c>
      <c r="C35" s="156" t="s">
        <v>140</v>
      </c>
      <c r="D35" s="156" t="s">
        <v>140</v>
      </c>
      <c r="E35" s="283" t="s">
        <v>140</v>
      </c>
    </row>
    <row r="36" spans="1:5" s="158" customFormat="1" ht="17.25" customHeight="1" x14ac:dyDescent="0.2">
      <c r="A36" s="227" t="s">
        <v>287</v>
      </c>
      <c r="B36" s="343" t="s">
        <v>58</v>
      </c>
      <c r="C36" s="343" t="s">
        <v>1</v>
      </c>
      <c r="D36" s="343" t="s">
        <v>2</v>
      </c>
      <c r="E36" s="228" t="s">
        <v>18</v>
      </c>
    </row>
    <row r="37" spans="1:5" s="158" customFormat="1" x14ac:dyDescent="0.2">
      <c r="A37" s="229" t="s">
        <v>371</v>
      </c>
      <c r="B37" s="151">
        <v>22105</v>
      </c>
      <c r="C37" s="151">
        <v>92</v>
      </c>
      <c r="D37" s="151">
        <v>63</v>
      </c>
      <c r="E37" s="249">
        <v>72</v>
      </c>
    </row>
    <row r="38" spans="1:5" s="158" customFormat="1" x14ac:dyDescent="0.2">
      <c r="A38" s="229" t="s">
        <v>372</v>
      </c>
      <c r="B38" s="151">
        <v>22106</v>
      </c>
      <c r="C38" s="151">
        <v>5241</v>
      </c>
      <c r="D38" s="151">
        <v>7686</v>
      </c>
      <c r="E38" s="249">
        <v>4303</v>
      </c>
    </row>
    <row r="39" spans="1:5" s="158" customFormat="1" x14ac:dyDescent="0.2">
      <c r="A39" s="229" t="s">
        <v>373</v>
      </c>
      <c r="B39" s="151">
        <v>22107</v>
      </c>
      <c r="C39" s="151">
        <v>63</v>
      </c>
      <c r="D39" s="151">
        <v>15</v>
      </c>
      <c r="E39" s="249">
        <v>4</v>
      </c>
    </row>
    <row r="40" spans="1:5" s="158" customFormat="1" x14ac:dyDescent="0.2">
      <c r="A40" s="250" t="s">
        <v>128</v>
      </c>
      <c r="B40" s="151">
        <v>22108</v>
      </c>
      <c r="C40" s="151">
        <v>22</v>
      </c>
      <c r="D40" s="151">
        <v>56</v>
      </c>
      <c r="E40" s="249">
        <v>13</v>
      </c>
    </row>
    <row r="41" spans="1:5" s="158" customFormat="1" x14ac:dyDescent="0.2">
      <c r="A41" s="252" t="s">
        <v>386</v>
      </c>
      <c r="B41" s="151" t="s">
        <v>140</v>
      </c>
      <c r="C41" s="435">
        <f>SUM(C37:C40)</f>
        <v>5418</v>
      </c>
      <c r="D41" s="435">
        <f>SUM(D37:D40)</f>
        <v>7820</v>
      </c>
      <c r="E41" s="436">
        <f>SUM(E37:E40)</f>
        <v>4392</v>
      </c>
    </row>
    <row r="42" spans="1:5" s="158" customFormat="1" ht="17.25" customHeight="1" x14ac:dyDescent="0.2">
      <c r="A42" s="255" t="s">
        <v>387</v>
      </c>
      <c r="B42" s="343" t="s">
        <v>58</v>
      </c>
      <c r="C42" s="343" t="s">
        <v>1</v>
      </c>
      <c r="D42" s="343" t="s">
        <v>2</v>
      </c>
      <c r="E42" s="228" t="s">
        <v>3</v>
      </c>
    </row>
    <row r="43" spans="1:5" s="158" customFormat="1" ht="13.5" customHeight="1" thickBot="1" x14ac:dyDescent="0.25">
      <c r="A43" s="252" t="s">
        <v>51</v>
      </c>
      <c r="B43" s="157">
        <v>22602</v>
      </c>
      <c r="C43" s="152">
        <v>1635</v>
      </c>
      <c r="D43" s="157">
        <v>2443</v>
      </c>
      <c r="E43" s="256">
        <v>2151</v>
      </c>
    </row>
    <row r="44" spans="1:5" s="158" customFormat="1" ht="15.75" customHeight="1" x14ac:dyDescent="0.2">
      <c r="A44" s="255" t="s">
        <v>388</v>
      </c>
      <c r="B44" s="343" t="s">
        <v>58</v>
      </c>
      <c r="C44" s="343" t="s">
        <v>1</v>
      </c>
      <c r="D44" s="343" t="s">
        <v>2</v>
      </c>
      <c r="E44" s="228" t="s">
        <v>18</v>
      </c>
    </row>
    <row r="45" spans="1:5" s="158" customFormat="1" ht="18" customHeight="1" x14ac:dyDescent="0.2">
      <c r="A45" s="252" t="s">
        <v>51</v>
      </c>
      <c r="B45" s="151">
        <v>22601</v>
      </c>
      <c r="C45" s="151">
        <v>13</v>
      </c>
      <c r="D45" s="152">
        <v>0</v>
      </c>
      <c r="E45" s="251">
        <v>4</v>
      </c>
    </row>
    <row r="46" spans="1:5" s="158" customFormat="1" ht="5.25" customHeight="1" x14ac:dyDescent="0.2">
      <c r="A46" s="257"/>
      <c r="E46" s="258"/>
    </row>
    <row r="47" spans="1:5" s="158" customFormat="1" ht="12.75" customHeight="1" x14ac:dyDescent="0.2">
      <c r="A47" s="259" t="s">
        <v>389</v>
      </c>
      <c r="B47" s="159"/>
      <c r="C47" s="437">
        <f>SUM(C8+C14+C34+C41+C43+C45)</f>
        <v>100198</v>
      </c>
      <c r="D47" s="437">
        <f>SUM(D8+D14+D34+D41+D43+D45)</f>
        <v>104310</v>
      </c>
      <c r="E47" s="260">
        <f>SUM(E8+E14+G34+E34+E41+E43+E45)</f>
        <v>131639</v>
      </c>
    </row>
    <row r="48" spans="1:5" ht="13.5" customHeight="1" thickBot="1" x14ac:dyDescent="0.25">
      <c r="A48" s="593" t="s">
        <v>390</v>
      </c>
      <c r="B48" s="541"/>
      <c r="C48" s="541"/>
      <c r="D48" s="541"/>
      <c r="E48" s="573"/>
    </row>
    <row r="49" spans="1:5" ht="13.5" customHeight="1" thickBot="1" x14ac:dyDescent="0.25"/>
    <row r="50" spans="1:5" ht="15" customHeight="1" x14ac:dyDescent="0.2">
      <c r="A50" s="535" t="s">
        <v>391</v>
      </c>
      <c r="B50" s="519"/>
      <c r="C50" s="519"/>
      <c r="D50" s="519"/>
      <c r="E50" s="536"/>
    </row>
    <row r="51" spans="1:5" ht="17.25" customHeight="1" x14ac:dyDescent="0.2">
      <c r="A51" s="29" t="s">
        <v>392</v>
      </c>
      <c r="B51" s="5" t="s">
        <v>58</v>
      </c>
      <c r="C51" s="5" t="s">
        <v>1</v>
      </c>
      <c r="D51" s="5" t="s">
        <v>2</v>
      </c>
      <c r="E51" s="30" t="s">
        <v>59</v>
      </c>
    </row>
    <row r="52" spans="1:5" ht="14.25" customHeight="1" x14ac:dyDescent="0.2">
      <c r="A52" s="31" t="s">
        <v>393</v>
      </c>
      <c r="B52" s="11" t="s">
        <v>394</v>
      </c>
      <c r="C52" s="11">
        <v>0</v>
      </c>
      <c r="D52" s="11">
        <v>0</v>
      </c>
      <c r="E52" s="39">
        <v>1</v>
      </c>
    </row>
    <row r="53" spans="1:5" ht="14.25" customHeight="1" x14ac:dyDescent="0.2">
      <c r="A53" s="31" t="s">
        <v>395</v>
      </c>
      <c r="B53" s="11" t="s">
        <v>396</v>
      </c>
      <c r="C53" s="11">
        <v>33</v>
      </c>
      <c r="D53" s="11">
        <v>76</v>
      </c>
      <c r="E53" s="39">
        <v>113</v>
      </c>
    </row>
    <row r="54" spans="1:5" ht="14.25" customHeight="1" x14ac:dyDescent="0.2">
      <c r="A54" s="31" t="s">
        <v>397</v>
      </c>
      <c r="B54" s="11" t="s">
        <v>398</v>
      </c>
      <c r="C54" s="11">
        <v>26</v>
      </c>
      <c r="D54" s="11">
        <v>37</v>
      </c>
      <c r="E54" s="39">
        <v>56</v>
      </c>
    </row>
    <row r="55" spans="1:5" ht="15" customHeight="1" x14ac:dyDescent="0.25">
      <c r="A55" s="35" t="s">
        <v>399</v>
      </c>
      <c r="B55" s="143" t="s">
        <v>140</v>
      </c>
      <c r="C55" s="438">
        <f>SUM(C52:C54)</f>
        <v>59</v>
      </c>
      <c r="D55" s="438">
        <f>SUM(D52:D54)</f>
        <v>113</v>
      </c>
      <c r="E55" s="439">
        <f>SUM(E52:E54)</f>
        <v>170</v>
      </c>
    </row>
    <row r="56" spans="1:5" ht="15" customHeight="1" x14ac:dyDescent="0.2">
      <c r="A56" s="29" t="s">
        <v>400</v>
      </c>
      <c r="B56" s="5" t="s">
        <v>58</v>
      </c>
      <c r="C56" s="5" t="s">
        <v>1</v>
      </c>
      <c r="D56" s="5" t="s">
        <v>2</v>
      </c>
      <c r="E56" s="30" t="s">
        <v>18</v>
      </c>
    </row>
    <row r="57" spans="1:5" ht="14.25" customHeight="1" x14ac:dyDescent="0.2">
      <c r="A57" s="31" t="s">
        <v>393</v>
      </c>
      <c r="B57" s="11" t="s">
        <v>401</v>
      </c>
      <c r="C57" s="11">
        <v>0</v>
      </c>
      <c r="D57" s="11">
        <v>0</v>
      </c>
      <c r="E57" s="39">
        <v>12</v>
      </c>
    </row>
    <row r="58" spans="1:5" ht="14.25" customHeight="1" x14ac:dyDescent="0.2">
      <c r="A58" s="31" t="s">
        <v>402</v>
      </c>
      <c r="B58" s="11" t="s">
        <v>403</v>
      </c>
      <c r="C58" s="11">
        <v>766</v>
      </c>
      <c r="D58" s="11">
        <v>966</v>
      </c>
      <c r="E58" s="39">
        <v>821</v>
      </c>
    </row>
    <row r="59" spans="1:5" ht="14.25" customHeight="1" x14ac:dyDescent="0.2">
      <c r="A59" s="31" t="s">
        <v>397</v>
      </c>
      <c r="B59" s="11" t="s">
        <v>404</v>
      </c>
      <c r="C59" s="11">
        <v>193</v>
      </c>
      <c r="D59" s="11">
        <v>114</v>
      </c>
      <c r="E59" s="39">
        <v>614</v>
      </c>
    </row>
    <row r="60" spans="1:5" ht="15" customHeight="1" x14ac:dyDescent="0.25">
      <c r="A60" s="43" t="s">
        <v>405</v>
      </c>
      <c r="B60" s="143" t="s">
        <v>140</v>
      </c>
      <c r="C60" s="440">
        <f>SUM(C57:C59)</f>
        <v>959</v>
      </c>
      <c r="D60" s="440">
        <f>SUM(D57:D59)</f>
        <v>1080</v>
      </c>
      <c r="E60" s="441">
        <f>SUM(E57:E59)</f>
        <v>1447</v>
      </c>
    </row>
    <row r="61" spans="1:5" ht="15" customHeight="1" x14ac:dyDescent="0.25">
      <c r="A61" s="44" t="s">
        <v>385</v>
      </c>
      <c r="B61" s="2" t="s">
        <v>140</v>
      </c>
      <c r="C61" s="2" t="s">
        <v>140</v>
      </c>
      <c r="D61" s="2" t="s">
        <v>140</v>
      </c>
      <c r="E61" s="45" t="s">
        <v>140</v>
      </c>
    </row>
    <row r="62" spans="1:5" ht="15" customHeight="1" x14ac:dyDescent="0.2">
      <c r="A62" s="29" t="s">
        <v>287</v>
      </c>
      <c r="B62" s="321" t="s">
        <v>58</v>
      </c>
      <c r="C62" s="321" t="s">
        <v>1</v>
      </c>
      <c r="D62" s="321" t="s">
        <v>2</v>
      </c>
      <c r="E62" s="30" t="s">
        <v>59</v>
      </c>
    </row>
    <row r="63" spans="1:5" ht="14.25" customHeight="1" x14ac:dyDescent="0.2">
      <c r="A63" s="46" t="s">
        <v>406</v>
      </c>
      <c r="B63" s="11" t="s">
        <v>407</v>
      </c>
      <c r="C63" s="11">
        <v>0</v>
      </c>
      <c r="D63" s="11">
        <v>1</v>
      </c>
      <c r="E63" s="39">
        <v>15</v>
      </c>
    </row>
    <row r="64" spans="1:5" ht="14.25" customHeight="1" x14ac:dyDescent="0.2">
      <c r="A64" s="46" t="s">
        <v>408</v>
      </c>
      <c r="B64" s="11" t="s">
        <v>409</v>
      </c>
      <c r="C64" s="11">
        <v>44</v>
      </c>
      <c r="D64" s="11">
        <v>338</v>
      </c>
      <c r="E64" s="39">
        <v>62</v>
      </c>
    </row>
    <row r="65" spans="1:5" ht="14.25" customHeight="1" x14ac:dyDescent="0.2">
      <c r="A65" s="46" t="s">
        <v>410</v>
      </c>
      <c r="B65" s="11" t="s">
        <v>411</v>
      </c>
      <c r="C65" s="11">
        <v>2</v>
      </c>
      <c r="D65" s="11">
        <v>8</v>
      </c>
      <c r="E65" s="39">
        <v>20</v>
      </c>
    </row>
    <row r="66" spans="1:5" ht="15" customHeight="1" x14ac:dyDescent="0.25">
      <c r="A66" s="43" t="s">
        <v>51</v>
      </c>
      <c r="B66" s="11" t="s">
        <v>140</v>
      </c>
      <c r="C66" s="442">
        <f>SUM(C63:C65)</f>
        <v>46</v>
      </c>
      <c r="D66" s="442">
        <f>SUM(D63:D65)</f>
        <v>347</v>
      </c>
      <c r="E66" s="443">
        <f>SUM(E63:E65)</f>
        <v>97</v>
      </c>
    </row>
    <row r="67" spans="1:5" ht="30" customHeight="1" x14ac:dyDescent="0.2">
      <c r="A67" s="326" t="s">
        <v>412</v>
      </c>
      <c r="B67" s="321" t="s">
        <v>58</v>
      </c>
      <c r="C67" s="321" t="s">
        <v>1</v>
      </c>
      <c r="D67" s="321" t="s">
        <v>2</v>
      </c>
      <c r="E67" s="30" t="s">
        <v>59</v>
      </c>
    </row>
    <row r="68" spans="1:5" ht="15.75" customHeight="1" thickBot="1" x14ac:dyDescent="0.3">
      <c r="A68" s="43" t="s">
        <v>51</v>
      </c>
      <c r="B68" s="137" t="s">
        <v>413</v>
      </c>
      <c r="C68" s="28">
        <v>119</v>
      </c>
      <c r="D68" s="137">
        <v>0</v>
      </c>
      <c r="E68" s="340">
        <v>0</v>
      </c>
    </row>
    <row r="69" spans="1:5" ht="30" customHeight="1" x14ac:dyDescent="0.2">
      <c r="A69" s="326" t="s">
        <v>414</v>
      </c>
      <c r="B69" s="321" t="s">
        <v>58</v>
      </c>
      <c r="C69" s="321" t="s">
        <v>1</v>
      </c>
      <c r="D69" s="321" t="s">
        <v>2</v>
      </c>
      <c r="E69" s="30" t="s">
        <v>59</v>
      </c>
    </row>
    <row r="70" spans="1:5" ht="15" customHeight="1" x14ac:dyDescent="0.25">
      <c r="A70" s="43" t="s">
        <v>51</v>
      </c>
      <c r="B70" s="11" t="s">
        <v>415</v>
      </c>
      <c r="C70" s="11">
        <v>0</v>
      </c>
      <c r="D70" s="28">
        <v>0</v>
      </c>
      <c r="E70" s="40">
        <v>0</v>
      </c>
    </row>
    <row r="71" spans="1:5" x14ac:dyDescent="0.2">
      <c r="A71" s="47"/>
      <c r="E71" s="163"/>
    </row>
    <row r="72" spans="1:5" ht="15" customHeight="1" x14ac:dyDescent="0.25">
      <c r="A72" s="297" t="s">
        <v>416</v>
      </c>
      <c r="B72" s="78"/>
      <c r="C72" s="444">
        <f>SUM(C55+C60+C66+C68+C70)</f>
        <v>1183</v>
      </c>
      <c r="D72" s="444">
        <f>SUM(D55+D60+D66+D68+D70)</f>
        <v>1540</v>
      </c>
      <c r="E72" s="445">
        <f>SUM(E55+E60+E66+E68+E70)</f>
        <v>1714</v>
      </c>
    </row>
    <row r="73" spans="1:5" ht="15" customHeight="1" thickBot="1" x14ac:dyDescent="0.25">
      <c r="A73" s="223"/>
      <c r="B73" s="55"/>
      <c r="C73" s="55"/>
      <c r="D73" s="55"/>
      <c r="E73" s="261"/>
    </row>
    <row r="75" spans="1:5" ht="15" customHeight="1" x14ac:dyDescent="0.25">
      <c r="A75" s="148" t="s">
        <v>417</v>
      </c>
      <c r="B75" s="148"/>
      <c r="C75" s="446">
        <f>SUM(C47+C72)</f>
        <v>101381</v>
      </c>
      <c r="D75" s="446">
        <f>SUM(D47+D72)</f>
        <v>105850</v>
      </c>
      <c r="E75" s="446">
        <f>SUM(E47+E72)</f>
        <v>133353</v>
      </c>
    </row>
    <row r="76" spans="1:5" x14ac:dyDescent="0.2">
      <c r="A76" t="s">
        <v>55</v>
      </c>
    </row>
  </sheetData>
  <mergeCells count="3">
    <mergeCell ref="A1:E1"/>
    <mergeCell ref="A48:E48"/>
    <mergeCell ref="A50:E50"/>
  </mergeCells>
  <phoneticPr fontId="20" type="noConversion"/>
  <pageMargins left="0.75" right="0.75" top="0.45" bottom="0.46" header="0.27" footer="0.25"/>
  <pageSetup orientation="portrait" horizontalDpi="4294967294"/>
  <rowBreaks count="1" manualBreakCount="1">
    <brk id="49" max="16383" man="1"/>
  </rowBreaks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D43"/>
  <sheetViews>
    <sheetView zoomScale="70" workbookViewId="0">
      <selection activeCell="H14" sqref="H14"/>
    </sheetView>
  </sheetViews>
  <sheetFormatPr defaultRowHeight="12.75" x14ac:dyDescent="0.2"/>
  <cols>
    <col min="1" max="1" width="59" style="278" customWidth="1"/>
    <col min="4" max="4" width="10.42578125" style="278" customWidth="1"/>
  </cols>
  <sheetData>
    <row r="1" spans="1:4" ht="16.5" customHeight="1" thickBot="1" x14ac:dyDescent="0.3">
      <c r="A1" s="594" t="s">
        <v>418</v>
      </c>
      <c r="B1" s="545"/>
      <c r="C1" s="545"/>
      <c r="D1" s="546"/>
    </row>
    <row r="2" spans="1:4" ht="30.75" customHeight="1" x14ac:dyDescent="0.2">
      <c r="A2" s="328" t="s">
        <v>419</v>
      </c>
      <c r="B2" s="335" t="s">
        <v>1</v>
      </c>
      <c r="C2" s="335" t="s">
        <v>2</v>
      </c>
      <c r="D2" s="336" t="s">
        <v>18</v>
      </c>
    </row>
    <row r="3" spans="1:4" ht="14.25" customHeight="1" x14ac:dyDescent="0.2">
      <c r="A3" s="187" t="s">
        <v>420</v>
      </c>
      <c r="B3" s="126">
        <v>18366</v>
      </c>
      <c r="C3" s="126">
        <v>22477</v>
      </c>
      <c r="D3" s="101">
        <v>17396</v>
      </c>
    </row>
    <row r="4" spans="1:4" ht="14.25" customHeight="1" x14ac:dyDescent="0.2">
      <c r="A4" s="187" t="s">
        <v>421</v>
      </c>
      <c r="B4" s="126">
        <v>11429</v>
      </c>
      <c r="C4" s="126">
        <v>22483</v>
      </c>
      <c r="D4" s="101">
        <v>17011</v>
      </c>
    </row>
    <row r="5" spans="1:4" ht="14.25" customHeight="1" x14ac:dyDescent="0.2">
      <c r="A5" s="187" t="s">
        <v>422</v>
      </c>
      <c r="B5" s="126">
        <v>11429</v>
      </c>
      <c r="C5" s="126">
        <v>22483</v>
      </c>
      <c r="D5" s="101">
        <v>17011</v>
      </c>
    </row>
    <row r="6" spans="1:4" ht="14.25" customHeight="1" x14ac:dyDescent="0.2">
      <c r="A6" s="187" t="s">
        <v>423</v>
      </c>
      <c r="B6" s="126">
        <v>8913</v>
      </c>
      <c r="C6" s="126">
        <v>22481</v>
      </c>
      <c r="D6" s="101">
        <v>17054</v>
      </c>
    </row>
    <row r="7" spans="1:4" ht="14.25" customHeight="1" thickBot="1" x14ac:dyDescent="0.3">
      <c r="A7" s="66" t="s">
        <v>424</v>
      </c>
      <c r="B7" s="447">
        <f>SUM(B3:B6)</f>
        <v>50137</v>
      </c>
      <c r="C7" s="447">
        <f>SUM(C3:C6)</f>
        <v>89924</v>
      </c>
      <c r="D7" s="448">
        <f>SUM(D3:D6)</f>
        <v>68472</v>
      </c>
    </row>
    <row r="8" spans="1:4" ht="12" customHeight="1" thickBot="1" x14ac:dyDescent="0.25"/>
    <row r="9" spans="1:4" ht="14.25" customHeight="1" thickBot="1" x14ac:dyDescent="0.3">
      <c r="A9" s="595" t="s">
        <v>425</v>
      </c>
      <c r="B9" s="545"/>
      <c r="C9" s="545"/>
      <c r="D9" s="546"/>
    </row>
    <row r="10" spans="1:4" ht="29.25" customHeight="1" x14ac:dyDescent="0.2">
      <c r="A10" s="86" t="s">
        <v>426</v>
      </c>
      <c r="B10" s="335" t="s">
        <v>1</v>
      </c>
      <c r="C10" s="335" t="s">
        <v>2</v>
      </c>
      <c r="D10" s="336" t="s">
        <v>18</v>
      </c>
    </row>
    <row r="11" spans="1:4" ht="14.25" customHeight="1" x14ac:dyDescent="0.2">
      <c r="A11" s="87" t="s">
        <v>427</v>
      </c>
      <c r="B11" s="322"/>
      <c r="C11" s="113"/>
      <c r="D11" s="160"/>
    </row>
    <row r="12" spans="1:4" ht="14.25" customHeight="1" x14ac:dyDescent="0.2">
      <c r="A12" s="88" t="s">
        <v>428</v>
      </c>
      <c r="B12" s="334" t="s">
        <v>216</v>
      </c>
      <c r="C12" s="142">
        <v>1512</v>
      </c>
      <c r="D12" s="39">
        <v>910</v>
      </c>
    </row>
    <row r="13" spans="1:4" ht="14.25" customHeight="1" x14ac:dyDescent="0.2">
      <c r="A13" s="88" t="s">
        <v>429</v>
      </c>
      <c r="B13" s="334" t="s">
        <v>216</v>
      </c>
      <c r="C13" s="142">
        <v>3000</v>
      </c>
      <c r="D13" s="39">
        <v>702</v>
      </c>
    </row>
    <row r="14" spans="1:4" ht="14.25" customHeight="1" x14ac:dyDescent="0.25">
      <c r="A14" s="89" t="s">
        <v>430</v>
      </c>
      <c r="B14" s="334"/>
      <c r="C14" s="449">
        <f>SUM(C12,C13)</f>
        <v>4512</v>
      </c>
      <c r="D14" s="450">
        <f>SUM(D12,D13)</f>
        <v>1612</v>
      </c>
    </row>
    <row r="15" spans="1:4" ht="14.25" customHeight="1" x14ac:dyDescent="0.2">
      <c r="A15" s="87" t="s">
        <v>431</v>
      </c>
      <c r="B15" s="334"/>
      <c r="C15" s="334"/>
      <c r="D15" s="161"/>
    </row>
    <row r="16" spans="1:4" ht="14.25" customHeight="1" x14ac:dyDescent="0.2">
      <c r="A16" s="88" t="s">
        <v>428</v>
      </c>
      <c r="B16" s="334" t="s">
        <v>216</v>
      </c>
      <c r="C16" s="142">
        <v>0</v>
      </c>
      <c r="D16" s="39">
        <v>0</v>
      </c>
    </row>
    <row r="17" spans="1:4" ht="14.25" customHeight="1" x14ac:dyDescent="0.2">
      <c r="A17" s="88" t="s">
        <v>432</v>
      </c>
      <c r="B17" s="334" t="s">
        <v>216</v>
      </c>
      <c r="C17" s="142">
        <v>0</v>
      </c>
      <c r="D17" s="39">
        <v>0</v>
      </c>
    </row>
    <row r="18" spans="1:4" ht="14.25" customHeight="1" x14ac:dyDescent="0.25">
      <c r="A18" s="89" t="s">
        <v>433</v>
      </c>
      <c r="B18" s="334"/>
      <c r="C18" s="451">
        <f>SUM(C16,C17)</f>
        <v>0</v>
      </c>
      <c r="D18" s="452">
        <f>SUM(D16,D17)</f>
        <v>0</v>
      </c>
    </row>
    <row r="19" spans="1:4" ht="14.25" customHeight="1" x14ac:dyDescent="0.2">
      <c r="A19" s="87" t="s">
        <v>434</v>
      </c>
      <c r="B19" s="334"/>
      <c r="C19" s="142"/>
      <c r="D19" s="162"/>
    </row>
    <row r="20" spans="1:4" ht="14.25" customHeight="1" x14ac:dyDescent="0.2">
      <c r="A20" s="90" t="s">
        <v>435</v>
      </c>
      <c r="B20" s="334" t="s">
        <v>216</v>
      </c>
      <c r="C20" s="142">
        <v>34</v>
      </c>
      <c r="D20" s="60">
        <v>0</v>
      </c>
    </row>
    <row r="21" spans="1:4" ht="14.25" customHeight="1" x14ac:dyDescent="0.2">
      <c r="A21" s="91" t="s">
        <v>436</v>
      </c>
      <c r="B21" s="334" t="s">
        <v>216</v>
      </c>
      <c r="C21" s="142">
        <v>0</v>
      </c>
      <c r="D21" s="32">
        <v>0</v>
      </c>
    </row>
    <row r="22" spans="1:4" ht="14.25" customHeight="1" x14ac:dyDescent="0.25">
      <c r="A22" s="87" t="s">
        <v>437</v>
      </c>
      <c r="B22" s="334"/>
      <c r="C22" s="453">
        <f>SUM(C20,C21)</f>
        <v>34</v>
      </c>
      <c r="D22" s="454">
        <f>SUM(D20,D21)</f>
        <v>0</v>
      </c>
    </row>
    <row r="23" spans="1:4" ht="14.25" customHeight="1" x14ac:dyDescent="0.2">
      <c r="A23" s="87" t="s">
        <v>438</v>
      </c>
      <c r="B23" s="334"/>
      <c r="C23" s="334"/>
      <c r="D23" s="161"/>
    </row>
    <row r="24" spans="1:4" ht="14.25" customHeight="1" x14ac:dyDescent="0.2">
      <c r="A24" s="88" t="s">
        <v>428</v>
      </c>
      <c r="B24" s="334" t="s">
        <v>216</v>
      </c>
      <c r="C24" s="142">
        <v>195</v>
      </c>
      <c r="D24" s="39">
        <v>2490</v>
      </c>
    </row>
    <row r="25" spans="1:4" ht="14.25" customHeight="1" x14ac:dyDescent="0.2">
      <c r="A25" s="88" t="s">
        <v>439</v>
      </c>
      <c r="B25" s="334" t="s">
        <v>216</v>
      </c>
      <c r="C25" s="142">
        <v>1460</v>
      </c>
      <c r="D25" s="39">
        <v>1200</v>
      </c>
    </row>
    <row r="26" spans="1:4" ht="14.25" customHeight="1" x14ac:dyDescent="0.25">
      <c r="A26" s="89" t="s">
        <v>440</v>
      </c>
      <c r="B26" s="334"/>
      <c r="C26" s="455">
        <f>SUM(C24,C25)</f>
        <v>1655</v>
      </c>
      <c r="D26" s="100">
        <v>2800</v>
      </c>
    </row>
    <row r="27" spans="1:4" ht="14.25" customHeight="1" thickBot="1" x14ac:dyDescent="0.25">
      <c r="A27" s="92" t="s">
        <v>441</v>
      </c>
      <c r="B27" s="57"/>
      <c r="C27" s="456">
        <f>SUM(C14,C18,C22,C26)</f>
        <v>6201</v>
      </c>
      <c r="D27" s="457">
        <f>SUM(D14,D18,D22,D26)</f>
        <v>4412</v>
      </c>
    </row>
    <row r="28" spans="1:4" ht="14.25" customHeight="1" thickBot="1" x14ac:dyDescent="0.25"/>
    <row r="29" spans="1:4" ht="18.75" customHeight="1" thickBot="1" x14ac:dyDescent="0.3">
      <c r="A29" s="594" t="s">
        <v>442</v>
      </c>
      <c r="B29" s="545"/>
      <c r="C29" s="545"/>
      <c r="D29" s="546"/>
    </row>
    <row r="30" spans="1:4" ht="27.75" customHeight="1" x14ac:dyDescent="0.2">
      <c r="A30" s="328" t="s">
        <v>426</v>
      </c>
      <c r="B30" s="335" t="s">
        <v>1</v>
      </c>
      <c r="C30" s="335" t="s">
        <v>2</v>
      </c>
      <c r="D30" s="336" t="s">
        <v>18</v>
      </c>
    </row>
    <row r="31" spans="1:4" ht="14.25" customHeight="1" x14ac:dyDescent="0.2">
      <c r="A31" s="187" t="s">
        <v>443</v>
      </c>
      <c r="B31" s="23">
        <v>4188</v>
      </c>
      <c r="C31" s="23">
        <v>3919</v>
      </c>
      <c r="D31" s="33">
        <v>8268</v>
      </c>
    </row>
    <row r="32" spans="1:4" ht="14.25" customHeight="1" x14ac:dyDescent="0.2">
      <c r="A32" s="187" t="s">
        <v>444</v>
      </c>
      <c r="B32" s="23">
        <v>61277</v>
      </c>
      <c r="C32" s="23">
        <v>64673</v>
      </c>
      <c r="D32" s="33">
        <v>36129</v>
      </c>
    </row>
    <row r="33" spans="1:4" ht="14.25" customHeight="1" x14ac:dyDescent="0.2">
      <c r="A33" s="187" t="s">
        <v>445</v>
      </c>
      <c r="B33" s="23">
        <v>70596</v>
      </c>
      <c r="C33" s="23">
        <v>66699</v>
      </c>
      <c r="D33" s="33">
        <v>5545</v>
      </c>
    </row>
    <row r="34" spans="1:4" ht="14.25" customHeight="1" x14ac:dyDescent="0.2">
      <c r="A34" s="187" t="s">
        <v>446</v>
      </c>
      <c r="B34" s="23">
        <v>120109</v>
      </c>
      <c r="C34" s="23">
        <v>121801</v>
      </c>
      <c r="D34" s="33">
        <v>1565</v>
      </c>
    </row>
    <row r="35" spans="1:4" ht="14.25" customHeight="1" x14ac:dyDescent="0.2">
      <c r="A35" s="187" t="s">
        <v>447</v>
      </c>
      <c r="B35" s="23">
        <v>450</v>
      </c>
      <c r="C35" s="23">
        <v>2000</v>
      </c>
      <c r="D35" s="33">
        <v>4660</v>
      </c>
    </row>
    <row r="36" spans="1:4" ht="14.25" customHeight="1" x14ac:dyDescent="0.2">
      <c r="A36" s="187" t="s">
        <v>448</v>
      </c>
      <c r="B36" s="23">
        <v>0</v>
      </c>
      <c r="C36" s="23">
        <v>9</v>
      </c>
      <c r="D36" s="33">
        <v>0</v>
      </c>
    </row>
    <row r="37" spans="1:4" ht="14.25" customHeight="1" x14ac:dyDescent="0.2">
      <c r="A37" s="187" t="s">
        <v>449</v>
      </c>
      <c r="B37" s="23">
        <v>974</v>
      </c>
      <c r="C37" s="23">
        <v>1719</v>
      </c>
      <c r="D37" s="33">
        <v>21</v>
      </c>
    </row>
    <row r="38" spans="1:4" ht="14.25" customHeight="1" x14ac:dyDescent="0.2">
      <c r="A38" s="187" t="s">
        <v>450</v>
      </c>
      <c r="B38" s="23">
        <v>3927</v>
      </c>
      <c r="C38" s="23">
        <v>2945</v>
      </c>
      <c r="D38" s="33">
        <v>4876</v>
      </c>
    </row>
    <row r="39" spans="1:4" ht="14.25" customHeight="1" x14ac:dyDescent="0.2">
      <c r="A39" s="187" t="s">
        <v>451</v>
      </c>
      <c r="B39" s="23">
        <v>1800</v>
      </c>
      <c r="C39" s="23">
        <v>2100</v>
      </c>
      <c r="D39" s="33">
        <v>500</v>
      </c>
    </row>
    <row r="40" spans="1:4" ht="14.25" customHeight="1" x14ac:dyDescent="0.2">
      <c r="A40" s="187" t="s">
        <v>452</v>
      </c>
      <c r="B40" s="23">
        <v>1364</v>
      </c>
      <c r="C40" s="23">
        <v>2256</v>
      </c>
      <c r="D40" s="33">
        <v>581</v>
      </c>
    </row>
    <row r="41" spans="1:4" ht="14.25" customHeight="1" x14ac:dyDescent="0.2">
      <c r="A41" s="187" t="s">
        <v>453</v>
      </c>
      <c r="B41" s="23">
        <v>0</v>
      </c>
      <c r="C41" s="23">
        <v>0</v>
      </c>
      <c r="D41" s="33">
        <v>0</v>
      </c>
    </row>
    <row r="42" spans="1:4" ht="14.25" customHeight="1" thickBot="1" x14ac:dyDescent="0.25">
      <c r="A42" s="64" t="s">
        <v>454</v>
      </c>
      <c r="B42" s="139">
        <v>162</v>
      </c>
      <c r="C42" s="139">
        <v>399</v>
      </c>
      <c r="D42" s="112">
        <v>178</v>
      </c>
    </row>
    <row r="43" spans="1:4" ht="14.25" customHeight="1" x14ac:dyDescent="0.2">
      <c r="A43" t="s">
        <v>55</v>
      </c>
    </row>
  </sheetData>
  <mergeCells count="3">
    <mergeCell ref="A1:D1"/>
    <mergeCell ref="A9:D9"/>
    <mergeCell ref="A29:D29"/>
  </mergeCells>
  <phoneticPr fontId="20" type="noConversion"/>
  <pageMargins left="0.75" right="0.75" top="0.68" bottom="0.43" header="0.32" footer="0.25"/>
  <pageSetup orientation="portrait" horizontalDpi="4294967294"/>
  <headerFooter alignWithMargins="0">
    <oddHeader>&amp;C&amp;"Arial,Bold"&amp;12 DDAA HISTORICAL WORKLOAD</oddHeader>
  </headerFooter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2:C24"/>
  <sheetViews>
    <sheetView zoomScale="75" workbookViewId="0">
      <selection activeCell="F20" sqref="F20"/>
    </sheetView>
  </sheetViews>
  <sheetFormatPr defaultRowHeight="12.75" x14ac:dyDescent="0.2"/>
  <cols>
    <col min="1" max="1" width="25" style="278" customWidth="1"/>
    <col min="2" max="2" width="25.42578125" style="278" customWidth="1"/>
  </cols>
  <sheetData>
    <row r="2" spans="1:3" ht="15" customHeight="1" x14ac:dyDescent="0.2">
      <c r="A2" s="549" t="s">
        <v>455</v>
      </c>
      <c r="B2" s="526"/>
      <c r="C2" s="527"/>
    </row>
    <row r="3" spans="1:3" ht="30" customHeight="1" x14ac:dyDescent="0.2">
      <c r="A3" s="9"/>
      <c r="B3" s="5" t="s">
        <v>456</v>
      </c>
      <c r="C3" s="5" t="s">
        <v>457</v>
      </c>
    </row>
    <row r="4" spans="1:3" ht="31.5" customHeight="1" x14ac:dyDescent="0.2">
      <c r="A4" s="301" t="s">
        <v>458</v>
      </c>
      <c r="B4" s="302" t="s">
        <v>459</v>
      </c>
      <c r="C4" s="23">
        <v>2764</v>
      </c>
    </row>
    <row r="5" spans="1:3" ht="32.25" customHeight="1" x14ac:dyDescent="0.2">
      <c r="A5" s="301" t="s">
        <v>460</v>
      </c>
      <c r="B5" s="302" t="s">
        <v>459</v>
      </c>
      <c r="C5" s="23">
        <v>10625</v>
      </c>
    </row>
    <row r="6" spans="1:3" ht="17.25" customHeight="1" x14ac:dyDescent="0.2">
      <c r="A6" s="303" t="s">
        <v>461</v>
      </c>
      <c r="B6" s="50" t="s">
        <v>140</v>
      </c>
      <c r="C6" s="458">
        <f>SUM(C4:C5)</f>
        <v>13389</v>
      </c>
    </row>
    <row r="7" spans="1:3" ht="36.75" customHeight="1" x14ac:dyDescent="0.2">
      <c r="A7" s="597"/>
      <c r="B7" s="598"/>
      <c r="C7" s="598"/>
    </row>
    <row r="8" spans="1:3" ht="15.75" customHeight="1" x14ac:dyDescent="0.2">
      <c r="A8" s="304"/>
    </row>
    <row r="9" spans="1:3" ht="15" customHeight="1" x14ac:dyDescent="0.25">
      <c r="A9" s="596" t="s">
        <v>462</v>
      </c>
      <c r="B9" s="526"/>
      <c r="C9" s="527"/>
    </row>
    <row r="10" spans="1:3" ht="30" customHeight="1" x14ac:dyDescent="0.25">
      <c r="A10" s="2" t="s">
        <v>140</v>
      </c>
      <c r="B10" s="5" t="s">
        <v>456</v>
      </c>
      <c r="C10" s="5" t="s">
        <v>457</v>
      </c>
    </row>
    <row r="11" spans="1:3" ht="17.25" customHeight="1" x14ac:dyDescent="0.2">
      <c r="A11" s="305" t="s">
        <v>463</v>
      </c>
      <c r="B11" s="22" t="s">
        <v>464</v>
      </c>
      <c r="C11" s="22">
        <v>336</v>
      </c>
    </row>
    <row r="12" spans="1:3" ht="16.5" customHeight="1" x14ac:dyDescent="0.2">
      <c r="A12" s="305" t="s">
        <v>465</v>
      </c>
      <c r="B12" s="22" t="s">
        <v>464</v>
      </c>
      <c r="C12" s="22">
        <v>62</v>
      </c>
    </row>
    <row r="13" spans="1:3" ht="16.5" customHeight="1" x14ac:dyDescent="0.2">
      <c r="A13" s="305" t="s">
        <v>466</v>
      </c>
      <c r="B13" s="22" t="s">
        <v>464</v>
      </c>
      <c r="C13" s="22">
        <v>20</v>
      </c>
    </row>
    <row r="14" spans="1:3" ht="15.75" customHeight="1" x14ac:dyDescent="0.2">
      <c r="A14" s="305" t="s">
        <v>467</v>
      </c>
      <c r="B14" s="22" t="s">
        <v>464</v>
      </c>
      <c r="C14" s="22">
        <v>289</v>
      </c>
    </row>
    <row r="15" spans="1:3" ht="15.75" customHeight="1" x14ac:dyDescent="0.2">
      <c r="A15" s="305" t="s">
        <v>468</v>
      </c>
      <c r="B15" s="22" t="s">
        <v>464</v>
      </c>
      <c r="C15" s="22">
        <v>110</v>
      </c>
    </row>
    <row r="16" spans="1:3" ht="16.5" customHeight="1" x14ac:dyDescent="0.2">
      <c r="A16" s="305" t="s">
        <v>469</v>
      </c>
      <c r="B16" s="22" t="s">
        <v>464</v>
      </c>
      <c r="C16" s="22">
        <v>25</v>
      </c>
    </row>
    <row r="17" spans="1:3" ht="15.75" customHeight="1" x14ac:dyDescent="0.2">
      <c r="A17" s="305" t="s">
        <v>470</v>
      </c>
      <c r="B17" s="22" t="s">
        <v>7</v>
      </c>
      <c r="C17" s="23">
        <v>419</v>
      </c>
    </row>
    <row r="18" spans="1:3" ht="15.75" customHeight="1" x14ac:dyDescent="0.2">
      <c r="A18" s="305" t="s">
        <v>471</v>
      </c>
      <c r="B18" s="22" t="s">
        <v>464</v>
      </c>
      <c r="C18" s="23">
        <v>106</v>
      </c>
    </row>
    <row r="19" spans="1:3" ht="15.75" customHeight="1" x14ac:dyDescent="0.2">
      <c r="A19" s="305" t="s">
        <v>472</v>
      </c>
      <c r="B19" s="22" t="s">
        <v>464</v>
      </c>
      <c r="C19" s="23">
        <v>101</v>
      </c>
    </row>
    <row r="20" spans="1:3" ht="15" customHeight="1" x14ac:dyDescent="0.25">
      <c r="A20" s="306" t="s">
        <v>473</v>
      </c>
      <c r="B20" s="307" t="s">
        <v>140</v>
      </c>
      <c r="C20" s="405">
        <f>SUM(C11:C19)</f>
        <v>1468</v>
      </c>
    </row>
    <row r="21" spans="1:3" ht="15" customHeight="1" x14ac:dyDescent="0.25">
      <c r="A21" s="308"/>
      <c r="B21" s="12"/>
      <c r="C21" s="141"/>
    </row>
    <row r="22" spans="1:3" ht="30" customHeight="1" x14ac:dyDescent="0.25">
      <c r="A22" s="309" t="s">
        <v>474</v>
      </c>
      <c r="B22" s="310" t="s">
        <v>140</v>
      </c>
      <c r="C22" s="459">
        <f>SUM(C6,C20)</f>
        <v>14857</v>
      </c>
    </row>
    <row r="23" spans="1:3" ht="14.25" customHeight="1" x14ac:dyDescent="0.2">
      <c r="C23" s="6"/>
    </row>
    <row r="24" spans="1:3" x14ac:dyDescent="0.2">
      <c r="A24" t="s">
        <v>55</v>
      </c>
    </row>
  </sheetData>
  <mergeCells count="3">
    <mergeCell ref="A2:C2"/>
    <mergeCell ref="A9:C9"/>
    <mergeCell ref="A7:C7"/>
  </mergeCells>
  <phoneticPr fontId="20" type="noConversion"/>
  <pageMargins left="0.75" right="0.75" top="1" bottom="1" header="0.5" footer="0.5"/>
  <pageSetup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G17"/>
  <sheetViews>
    <sheetView zoomScale="75" workbookViewId="0">
      <selection activeCell="K18" sqref="K18"/>
    </sheetView>
  </sheetViews>
  <sheetFormatPr defaultRowHeight="12.75" x14ac:dyDescent="0.2"/>
  <cols>
    <col min="1" max="1" width="21.28515625" style="278" customWidth="1"/>
    <col min="2" max="2" width="20.5703125" style="278" customWidth="1"/>
  </cols>
  <sheetData>
    <row r="1" spans="1:7" ht="20.25" customHeight="1" x14ac:dyDescent="0.25">
      <c r="A1" s="587" t="s">
        <v>475</v>
      </c>
      <c r="B1" s="519"/>
      <c r="C1" s="519"/>
      <c r="D1" s="519"/>
      <c r="E1" s="536"/>
    </row>
    <row r="2" spans="1:7" ht="29.25" customHeight="1" x14ac:dyDescent="0.2">
      <c r="A2" s="29"/>
      <c r="B2" s="321" t="s">
        <v>476</v>
      </c>
      <c r="C2" s="321" t="s">
        <v>1</v>
      </c>
      <c r="D2" s="321" t="s">
        <v>2</v>
      </c>
      <c r="E2" s="30" t="s">
        <v>3</v>
      </c>
    </row>
    <row r="3" spans="1:7" ht="17.25" customHeight="1" x14ac:dyDescent="0.2">
      <c r="A3" s="46" t="s">
        <v>477</v>
      </c>
      <c r="B3" s="11" t="s">
        <v>7</v>
      </c>
      <c r="C3" s="11">
        <v>3581</v>
      </c>
      <c r="D3" s="11">
        <v>1122</v>
      </c>
      <c r="E3" s="39">
        <v>2150</v>
      </c>
    </row>
    <row r="4" spans="1:7" ht="15.75" customHeight="1" x14ac:dyDescent="0.2">
      <c r="A4" s="46" t="s">
        <v>478</v>
      </c>
      <c r="B4" s="11" t="s">
        <v>7</v>
      </c>
      <c r="C4" s="11">
        <v>0</v>
      </c>
      <c r="D4" s="11">
        <v>2</v>
      </c>
      <c r="E4" s="39">
        <v>3</v>
      </c>
    </row>
    <row r="5" spans="1:7" ht="27.75" customHeight="1" x14ac:dyDescent="0.2">
      <c r="A5" s="46" t="s">
        <v>479</v>
      </c>
      <c r="B5" s="11" t="s">
        <v>7</v>
      </c>
      <c r="C5" s="11">
        <v>5</v>
      </c>
      <c r="D5" s="11">
        <v>5</v>
      </c>
      <c r="E5" s="39">
        <v>11</v>
      </c>
    </row>
    <row r="6" spans="1:7" ht="14.25" customHeight="1" x14ac:dyDescent="0.2">
      <c r="A6" s="194"/>
      <c r="B6" s="11"/>
      <c r="C6" s="28"/>
      <c r="D6" s="28"/>
      <c r="E6" s="40"/>
    </row>
    <row r="7" spans="1:7" ht="15.75" customHeight="1" thickBot="1" x14ac:dyDescent="0.3">
      <c r="A7" s="262" t="s">
        <v>51</v>
      </c>
      <c r="B7" s="77"/>
      <c r="C7" s="460">
        <f>SUM(C3:C6)</f>
        <v>3586</v>
      </c>
      <c r="D7" s="460">
        <f>SUM(D3:D6)</f>
        <v>1129</v>
      </c>
      <c r="E7" s="461">
        <f>SUM(C7:D7)</f>
        <v>4715</v>
      </c>
    </row>
    <row r="9" spans="1:7" ht="13.5" customHeight="1" thickBot="1" x14ac:dyDescent="0.25"/>
    <row r="10" spans="1:7" ht="13.5" customHeight="1" x14ac:dyDescent="0.25">
      <c r="A10" s="587" t="s">
        <v>480</v>
      </c>
      <c r="B10" s="519"/>
      <c r="C10" s="519"/>
      <c r="D10" s="519"/>
      <c r="E10" s="536"/>
    </row>
    <row r="11" spans="1:7" ht="29.25" customHeight="1" x14ac:dyDescent="0.2">
      <c r="A11" s="29"/>
      <c r="B11" s="321" t="s">
        <v>476</v>
      </c>
      <c r="C11" s="321" t="s">
        <v>1</v>
      </c>
      <c r="D11" s="321" t="s">
        <v>2</v>
      </c>
      <c r="E11" s="30" t="s">
        <v>3</v>
      </c>
    </row>
    <row r="12" spans="1:7" ht="16.5" customHeight="1" x14ac:dyDescent="0.2">
      <c r="A12" s="46" t="s">
        <v>477</v>
      </c>
      <c r="B12" s="11" t="s">
        <v>7</v>
      </c>
      <c r="C12" s="11">
        <v>74</v>
      </c>
      <c r="D12" s="11">
        <v>70</v>
      </c>
      <c r="E12" s="39">
        <v>80</v>
      </c>
    </row>
    <row r="13" spans="1:7" ht="16.5" customHeight="1" x14ac:dyDescent="0.2">
      <c r="A13" s="46" t="s">
        <v>478</v>
      </c>
      <c r="B13" s="11" t="s">
        <v>7</v>
      </c>
      <c r="C13" s="11">
        <v>0</v>
      </c>
      <c r="D13" s="11">
        <v>1</v>
      </c>
      <c r="E13" s="39">
        <v>5</v>
      </c>
    </row>
    <row r="14" spans="1:7" ht="28.5" customHeight="1" x14ac:dyDescent="0.2">
      <c r="A14" s="46" t="s">
        <v>479</v>
      </c>
      <c r="B14" s="11" t="s">
        <v>7</v>
      </c>
      <c r="C14" s="11">
        <v>3</v>
      </c>
      <c r="D14" s="11">
        <v>2</v>
      </c>
      <c r="E14" s="39">
        <v>2</v>
      </c>
      <c r="G14" t="s">
        <v>140</v>
      </c>
    </row>
    <row r="15" spans="1:7" ht="14.25" customHeight="1" x14ac:dyDescent="0.2">
      <c r="A15" s="194"/>
      <c r="B15" s="11"/>
      <c r="C15" s="28"/>
      <c r="D15" s="28"/>
      <c r="E15" s="40"/>
    </row>
    <row r="16" spans="1:7" ht="15.75" customHeight="1" thickBot="1" x14ac:dyDescent="0.3">
      <c r="A16" s="262" t="s">
        <v>51</v>
      </c>
      <c r="B16" s="77"/>
      <c r="C16" s="462">
        <f>SUM(C12:C15)</f>
        <v>77</v>
      </c>
      <c r="D16" s="462">
        <f>SUM(D12:D15)</f>
        <v>73</v>
      </c>
      <c r="E16" s="461">
        <f>SUM(C16:D16)</f>
        <v>150</v>
      </c>
    </row>
    <row r="17" spans="1:1" x14ac:dyDescent="0.2">
      <c r="A17" t="s">
        <v>55</v>
      </c>
    </row>
  </sheetData>
  <mergeCells count="2">
    <mergeCell ref="A1:E1"/>
    <mergeCell ref="A10:E10"/>
  </mergeCells>
  <phoneticPr fontId="20" type="noConversion"/>
  <pageMargins left="0.75" right="0.75" top="1" bottom="1" header="0.5" footer="0.5"/>
  <pageSetup orientation="portrait" horizontalDpi="4294967294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E96"/>
  <sheetViews>
    <sheetView zoomScale="75" workbookViewId="0">
      <selection activeCell="B15" sqref="B15"/>
    </sheetView>
  </sheetViews>
  <sheetFormatPr defaultRowHeight="12.75" x14ac:dyDescent="0.2"/>
  <cols>
    <col min="1" max="1" width="42.7109375" style="278" customWidth="1"/>
    <col min="2" max="2" width="19.5703125" style="278" customWidth="1"/>
    <col min="3" max="4" width="11.28515625" style="278" customWidth="1"/>
    <col min="5" max="5" width="11.140625" style="278" customWidth="1"/>
  </cols>
  <sheetData>
    <row r="1" spans="1:5" ht="13.5" customHeight="1" thickBot="1" x14ac:dyDescent="0.25"/>
    <row r="2" spans="1:5" ht="15.75" customHeight="1" thickBot="1" x14ac:dyDescent="0.3">
      <c r="A2" s="603" t="s">
        <v>481</v>
      </c>
      <c r="B2" s="533"/>
      <c r="C2" s="533"/>
      <c r="D2" s="533"/>
      <c r="E2" s="534"/>
    </row>
    <row r="3" spans="1:5" x14ac:dyDescent="0.2">
      <c r="A3" s="607" t="s">
        <v>482</v>
      </c>
      <c r="B3" s="604" t="s">
        <v>17</v>
      </c>
      <c r="C3" s="605" t="s">
        <v>1</v>
      </c>
      <c r="D3" s="605" t="s">
        <v>2</v>
      </c>
      <c r="E3" s="606" t="s">
        <v>3</v>
      </c>
    </row>
    <row r="4" spans="1:5" x14ac:dyDescent="0.2">
      <c r="A4" s="531"/>
      <c r="B4" s="585"/>
      <c r="C4" s="585"/>
      <c r="D4" s="585"/>
      <c r="E4" s="529"/>
    </row>
    <row r="5" spans="1:5" ht="14.25" customHeight="1" x14ac:dyDescent="0.2">
      <c r="A5" s="220" t="s">
        <v>483</v>
      </c>
      <c r="B5" s="3" t="s">
        <v>484</v>
      </c>
      <c r="C5" s="140">
        <v>189653</v>
      </c>
      <c r="D5" s="140">
        <v>274187</v>
      </c>
      <c r="E5" s="175">
        <v>222971</v>
      </c>
    </row>
    <row r="6" spans="1:5" ht="14.25" customHeight="1" x14ac:dyDescent="0.2">
      <c r="A6" s="220" t="s">
        <v>485</v>
      </c>
      <c r="B6" s="3" t="s">
        <v>484</v>
      </c>
      <c r="C6" s="140">
        <v>49</v>
      </c>
      <c r="D6" s="140">
        <v>6</v>
      </c>
      <c r="E6" s="175">
        <v>16</v>
      </c>
    </row>
    <row r="7" spans="1:5" ht="14.25" customHeight="1" x14ac:dyDescent="0.2">
      <c r="A7" s="220" t="s">
        <v>486</v>
      </c>
      <c r="B7" s="3" t="s">
        <v>484</v>
      </c>
      <c r="C7" s="140">
        <v>255</v>
      </c>
      <c r="D7" s="140">
        <v>1417</v>
      </c>
      <c r="E7" s="175">
        <v>157</v>
      </c>
    </row>
    <row r="8" spans="1:5" ht="15" customHeight="1" x14ac:dyDescent="0.25">
      <c r="A8" s="296" t="s">
        <v>51</v>
      </c>
      <c r="B8" s="51"/>
      <c r="C8" s="463">
        <f>SUM(C5:C7)</f>
        <v>189957</v>
      </c>
      <c r="D8" s="463">
        <f>SUM(D5:D7)</f>
        <v>275610</v>
      </c>
      <c r="E8" s="464">
        <f>SUM(E5:E7)</f>
        <v>223144</v>
      </c>
    </row>
    <row r="9" spans="1:5" ht="15" customHeight="1" x14ac:dyDescent="0.2">
      <c r="A9" s="103" t="s">
        <v>487</v>
      </c>
      <c r="B9" s="105"/>
      <c r="C9" s="118"/>
      <c r="D9" s="118"/>
      <c r="E9" s="119"/>
    </row>
    <row r="10" spans="1:5" ht="14.25" customHeight="1" x14ac:dyDescent="0.2">
      <c r="A10" s="220" t="s">
        <v>483</v>
      </c>
      <c r="B10" s="3" t="s">
        <v>484</v>
      </c>
      <c r="C10" s="140">
        <v>672</v>
      </c>
      <c r="D10" s="140">
        <v>297</v>
      </c>
      <c r="E10" s="175">
        <v>703</v>
      </c>
    </row>
    <row r="11" spans="1:5" ht="14.25" customHeight="1" x14ac:dyDescent="0.2">
      <c r="A11" s="220" t="s">
        <v>485</v>
      </c>
      <c r="B11" s="3" t="s">
        <v>484</v>
      </c>
      <c r="C11" s="140">
        <v>0</v>
      </c>
      <c r="D11" s="140">
        <v>0</v>
      </c>
      <c r="E11" s="175">
        <v>0</v>
      </c>
    </row>
    <row r="12" spans="1:5" ht="14.25" customHeight="1" x14ac:dyDescent="0.2">
      <c r="A12" s="220" t="s">
        <v>486</v>
      </c>
      <c r="B12" s="3" t="s">
        <v>484</v>
      </c>
      <c r="C12" s="140">
        <v>0</v>
      </c>
      <c r="D12" s="140">
        <v>0</v>
      </c>
      <c r="E12" s="175">
        <v>0</v>
      </c>
    </row>
    <row r="13" spans="1:5" ht="15" customHeight="1" x14ac:dyDescent="0.25">
      <c r="A13" s="297" t="s">
        <v>51</v>
      </c>
      <c r="B13" s="51"/>
      <c r="C13" s="465">
        <f>SUM(C10:C12)</f>
        <v>672</v>
      </c>
      <c r="D13" s="465">
        <f>SUM(D10:D12)</f>
        <v>297</v>
      </c>
      <c r="E13" s="466">
        <f>SUM(E10:E12)</f>
        <v>703</v>
      </c>
    </row>
    <row r="14" spans="1:5" ht="15" customHeight="1" x14ac:dyDescent="0.2">
      <c r="A14" s="103" t="s">
        <v>488</v>
      </c>
      <c r="B14" s="105"/>
      <c r="C14" s="118"/>
      <c r="D14" s="118"/>
      <c r="E14" s="119" t="s">
        <v>140</v>
      </c>
    </row>
    <row r="15" spans="1:5" ht="14.25" customHeight="1" x14ac:dyDescent="0.2">
      <c r="A15" s="220" t="s">
        <v>483</v>
      </c>
      <c r="B15" s="3" t="s">
        <v>484</v>
      </c>
      <c r="C15" s="140">
        <v>8</v>
      </c>
      <c r="D15" s="140">
        <v>6</v>
      </c>
      <c r="E15" s="175">
        <v>27</v>
      </c>
    </row>
    <row r="16" spans="1:5" ht="14.25" customHeight="1" x14ac:dyDescent="0.2">
      <c r="A16" s="220" t="s">
        <v>485</v>
      </c>
      <c r="B16" s="3" t="s">
        <v>484</v>
      </c>
      <c r="C16" s="140">
        <v>0</v>
      </c>
      <c r="D16" s="140">
        <v>0</v>
      </c>
      <c r="E16" s="175">
        <v>0</v>
      </c>
    </row>
    <row r="17" spans="1:5" ht="14.25" customHeight="1" x14ac:dyDescent="0.2">
      <c r="A17" s="220" t="s">
        <v>486</v>
      </c>
      <c r="B17" s="3" t="s">
        <v>484</v>
      </c>
      <c r="C17" s="140">
        <v>0</v>
      </c>
      <c r="D17" s="140">
        <v>0</v>
      </c>
      <c r="E17" s="175">
        <v>0</v>
      </c>
    </row>
    <row r="18" spans="1:5" ht="15" customHeight="1" x14ac:dyDescent="0.25">
      <c r="A18" s="297" t="s">
        <v>51</v>
      </c>
      <c r="B18" s="51"/>
      <c r="C18" s="467">
        <f>SUM(C15:C17)</f>
        <v>8</v>
      </c>
      <c r="D18" s="467">
        <f>SUM(D15:D17)</f>
        <v>6</v>
      </c>
      <c r="E18" s="398">
        <f>SUM(E15:E17)</f>
        <v>27</v>
      </c>
    </row>
    <row r="19" spans="1:5" ht="15" customHeight="1" x14ac:dyDescent="0.2">
      <c r="A19" s="103" t="s">
        <v>489</v>
      </c>
      <c r="B19" s="105"/>
      <c r="C19" s="118"/>
      <c r="D19" s="118"/>
      <c r="E19" s="119"/>
    </row>
    <row r="20" spans="1:5" ht="14.25" customHeight="1" x14ac:dyDescent="0.2">
      <c r="A20" s="220" t="s">
        <v>483</v>
      </c>
      <c r="B20" s="3" t="s">
        <v>484</v>
      </c>
      <c r="C20" s="140">
        <v>542</v>
      </c>
      <c r="D20" s="140">
        <v>348</v>
      </c>
      <c r="E20" s="175">
        <v>846</v>
      </c>
    </row>
    <row r="21" spans="1:5" ht="14.25" customHeight="1" x14ac:dyDescent="0.2">
      <c r="A21" s="220" t="s">
        <v>485</v>
      </c>
      <c r="B21" s="3" t="s">
        <v>484</v>
      </c>
      <c r="C21" s="140">
        <v>0</v>
      </c>
      <c r="D21" s="140">
        <v>0</v>
      </c>
      <c r="E21" s="175">
        <v>0</v>
      </c>
    </row>
    <row r="22" spans="1:5" ht="14.25" customHeight="1" x14ac:dyDescent="0.2">
      <c r="A22" s="220" t="s">
        <v>486</v>
      </c>
      <c r="B22" s="3" t="s">
        <v>484</v>
      </c>
      <c r="C22" s="140">
        <v>0</v>
      </c>
      <c r="D22" s="140">
        <v>0</v>
      </c>
      <c r="E22" s="175">
        <v>0</v>
      </c>
    </row>
    <row r="23" spans="1:5" ht="15" customHeight="1" x14ac:dyDescent="0.25">
      <c r="A23" s="297" t="s">
        <v>51</v>
      </c>
      <c r="B23" s="51"/>
      <c r="C23" s="468">
        <f>SUM(C20:C22)</f>
        <v>542</v>
      </c>
      <c r="D23" s="468">
        <f>SUM(D20:D22)</f>
        <v>348</v>
      </c>
      <c r="E23" s="400">
        <f>SUM(E20:E22)</f>
        <v>846</v>
      </c>
    </row>
    <row r="24" spans="1:5" ht="15" customHeight="1" x14ac:dyDescent="0.2">
      <c r="A24" s="103" t="s">
        <v>490</v>
      </c>
      <c r="B24" s="105"/>
      <c r="C24" s="118"/>
      <c r="D24" s="118"/>
      <c r="E24" s="119"/>
    </row>
    <row r="25" spans="1:5" ht="14.25" customHeight="1" x14ac:dyDescent="0.2">
      <c r="A25" s="220" t="s">
        <v>483</v>
      </c>
      <c r="B25" s="3" t="s">
        <v>484</v>
      </c>
      <c r="C25" s="140">
        <v>560</v>
      </c>
      <c r="D25" s="140">
        <v>1795</v>
      </c>
      <c r="E25" s="175">
        <v>4776</v>
      </c>
    </row>
    <row r="26" spans="1:5" ht="14.25" customHeight="1" x14ac:dyDescent="0.2">
      <c r="A26" s="220" t="s">
        <v>485</v>
      </c>
      <c r="B26" s="3" t="s">
        <v>484</v>
      </c>
      <c r="C26" s="140">
        <v>0</v>
      </c>
      <c r="D26" s="140">
        <v>0</v>
      </c>
      <c r="E26" s="175">
        <v>0</v>
      </c>
    </row>
    <row r="27" spans="1:5" ht="14.25" customHeight="1" x14ac:dyDescent="0.2">
      <c r="A27" s="220" t="s">
        <v>486</v>
      </c>
      <c r="B27" s="3" t="s">
        <v>484</v>
      </c>
      <c r="C27" s="140">
        <v>0</v>
      </c>
      <c r="D27" s="140">
        <v>0</v>
      </c>
      <c r="E27" s="175">
        <v>0</v>
      </c>
    </row>
    <row r="28" spans="1:5" ht="15" customHeight="1" x14ac:dyDescent="0.25">
      <c r="A28" s="297" t="s">
        <v>51</v>
      </c>
      <c r="B28" s="51"/>
      <c r="C28" s="469">
        <f>SUM(C25:C27)</f>
        <v>560</v>
      </c>
      <c r="D28" s="469">
        <f>SUM(D25:D27)</f>
        <v>1795</v>
      </c>
      <c r="E28" s="470">
        <f>SUM(E25:E27)</f>
        <v>4776</v>
      </c>
    </row>
    <row r="29" spans="1:5" ht="15" customHeight="1" x14ac:dyDescent="0.2">
      <c r="A29" s="103" t="s">
        <v>491</v>
      </c>
      <c r="B29" s="105"/>
      <c r="C29" s="184"/>
      <c r="D29" s="184"/>
      <c r="E29" s="185"/>
    </row>
    <row r="30" spans="1:5" ht="14.25" customHeight="1" x14ac:dyDescent="0.2">
      <c r="A30" s="220" t="s">
        <v>492</v>
      </c>
      <c r="B30" s="3" t="s">
        <v>484</v>
      </c>
      <c r="C30" s="471">
        <f>SUM(C34)</f>
        <v>898380</v>
      </c>
      <c r="D30" s="471">
        <f>SUM(D34)</f>
        <v>890938</v>
      </c>
      <c r="E30" s="472">
        <f>SUM(E34)</f>
        <v>611564</v>
      </c>
    </row>
    <row r="31" spans="1:5" ht="14.25" customHeight="1" x14ac:dyDescent="0.2">
      <c r="A31" s="220" t="s">
        <v>492</v>
      </c>
      <c r="B31" s="3" t="s">
        <v>484</v>
      </c>
      <c r="C31" s="140">
        <v>897804</v>
      </c>
      <c r="D31" s="140">
        <v>890916</v>
      </c>
      <c r="E31" s="473">
        <f>SUM(611525+D32)</f>
        <v>611547</v>
      </c>
    </row>
    <row r="32" spans="1:5" ht="14.25" customHeight="1" x14ac:dyDescent="0.2">
      <c r="A32" s="220" t="s">
        <v>493</v>
      </c>
      <c r="B32" s="3" t="s">
        <v>484</v>
      </c>
      <c r="C32" s="140">
        <v>576</v>
      </c>
      <c r="D32" s="140">
        <v>22</v>
      </c>
      <c r="E32" s="175">
        <v>17</v>
      </c>
    </row>
    <row r="33" spans="1:5" ht="14.25" customHeight="1" x14ac:dyDescent="0.2">
      <c r="A33" s="220" t="s">
        <v>494</v>
      </c>
      <c r="B33" s="3" t="s">
        <v>484</v>
      </c>
      <c r="C33" s="474">
        <f>SUM(C31/C34)</f>
        <v>0.99935884592266078</v>
      </c>
      <c r="D33" s="475">
        <f>SUM(D31/D34)</f>
        <v>0.99997530692371406</v>
      </c>
      <c r="E33" s="476">
        <f>SUM(E31/E34)</f>
        <v>0.99997220241871665</v>
      </c>
    </row>
    <row r="34" spans="1:5" x14ac:dyDescent="0.2">
      <c r="A34" s="298" t="s">
        <v>51</v>
      </c>
      <c r="C34" s="477">
        <f>SUM(C31:C32)</f>
        <v>898380</v>
      </c>
      <c r="D34" s="477">
        <f>SUM(D31:D32)</f>
        <v>890938</v>
      </c>
      <c r="E34" s="478">
        <f>SUM(E31:E32)</f>
        <v>611564</v>
      </c>
    </row>
    <row r="35" spans="1:5" ht="15" customHeight="1" x14ac:dyDescent="0.2">
      <c r="A35" s="103" t="s">
        <v>495</v>
      </c>
      <c r="B35" s="105"/>
      <c r="C35" s="184"/>
      <c r="D35" s="184"/>
      <c r="E35" s="185"/>
    </row>
    <row r="36" spans="1:5" ht="14.25" customHeight="1" x14ac:dyDescent="0.2">
      <c r="A36" s="220" t="s">
        <v>492</v>
      </c>
      <c r="B36" s="3" t="s">
        <v>484</v>
      </c>
      <c r="C36" s="140">
        <v>30</v>
      </c>
      <c r="D36" s="140">
        <v>55</v>
      </c>
      <c r="E36" s="175">
        <v>71</v>
      </c>
    </row>
    <row r="37" spans="1:5" ht="14.25" customHeight="1" x14ac:dyDescent="0.2">
      <c r="A37" s="220" t="s">
        <v>493</v>
      </c>
      <c r="B37" s="3" t="s">
        <v>484</v>
      </c>
      <c r="C37" s="140">
        <v>0</v>
      </c>
      <c r="D37" s="140">
        <v>0</v>
      </c>
      <c r="E37" s="175">
        <v>0</v>
      </c>
    </row>
    <row r="38" spans="1:5" ht="14.25" customHeight="1" x14ac:dyDescent="0.2">
      <c r="A38" s="220" t="s">
        <v>494</v>
      </c>
      <c r="B38" s="3" t="s">
        <v>484</v>
      </c>
      <c r="C38" s="146">
        <v>1</v>
      </c>
      <c r="D38" s="146">
        <v>1</v>
      </c>
      <c r="E38" s="147">
        <v>1</v>
      </c>
    </row>
    <row r="39" spans="1:5" ht="15" customHeight="1" x14ac:dyDescent="0.25">
      <c r="A39" s="297" t="s">
        <v>51</v>
      </c>
      <c r="B39" s="51"/>
      <c r="C39" s="479">
        <f>SUM(C36:C37)</f>
        <v>30</v>
      </c>
      <c r="D39" s="479">
        <f>SUM(D36:D37)</f>
        <v>55</v>
      </c>
      <c r="E39" s="480">
        <f>SUM(E36:E37)</f>
        <v>71</v>
      </c>
    </row>
    <row r="40" spans="1:5" ht="15" customHeight="1" x14ac:dyDescent="0.2">
      <c r="A40" s="103" t="s">
        <v>496</v>
      </c>
      <c r="B40" s="105"/>
      <c r="C40" s="184"/>
      <c r="D40" s="184"/>
      <c r="E40" s="185"/>
    </row>
    <row r="41" spans="1:5" ht="14.25" customHeight="1" x14ac:dyDescent="0.2">
      <c r="A41" s="220" t="s">
        <v>492</v>
      </c>
      <c r="B41" s="3" t="s">
        <v>484</v>
      </c>
      <c r="C41" s="481">
        <f>SUM(C42:C43)</f>
        <v>4009</v>
      </c>
      <c r="D41" s="481">
        <f>SUM(D42:D43)</f>
        <v>2096</v>
      </c>
      <c r="E41" s="482">
        <f>SUM(E42:E43)</f>
        <v>694</v>
      </c>
    </row>
    <row r="42" spans="1:5" ht="14.25" customHeight="1" x14ac:dyDescent="0.2">
      <c r="A42" s="220" t="s">
        <v>492</v>
      </c>
      <c r="B42" s="3" t="s">
        <v>484</v>
      </c>
      <c r="C42" s="140">
        <v>3851</v>
      </c>
      <c r="D42" s="140">
        <v>1963</v>
      </c>
      <c r="E42" s="175">
        <v>593</v>
      </c>
    </row>
    <row r="43" spans="1:5" ht="14.25" customHeight="1" x14ac:dyDescent="0.2">
      <c r="A43" s="220" t="s">
        <v>493</v>
      </c>
      <c r="B43" s="3" t="s">
        <v>484</v>
      </c>
      <c r="C43" s="140">
        <v>158</v>
      </c>
      <c r="D43" s="140">
        <v>133</v>
      </c>
      <c r="E43" s="175">
        <v>101</v>
      </c>
    </row>
    <row r="44" spans="1:5" ht="14.25" customHeight="1" x14ac:dyDescent="0.2">
      <c r="A44" s="220" t="s">
        <v>494</v>
      </c>
      <c r="B44" s="3" t="s">
        <v>484</v>
      </c>
      <c r="C44" s="483">
        <f>SUM(C42/C41)</f>
        <v>0.96058867548016957</v>
      </c>
      <c r="D44" s="483">
        <f>SUM(D42/D41)</f>
        <v>0.93654580152671751</v>
      </c>
      <c r="E44" s="419">
        <f>SUM(E42/E41)</f>
        <v>0.85446685878962536</v>
      </c>
    </row>
    <row r="45" spans="1:5" x14ac:dyDescent="0.2">
      <c r="A45" s="104" t="s">
        <v>497</v>
      </c>
      <c r="B45" s="106"/>
      <c r="C45" s="120"/>
      <c r="D45" s="120"/>
      <c r="E45" s="121"/>
    </row>
    <row r="46" spans="1:5" ht="14.25" customHeight="1" x14ac:dyDescent="0.2">
      <c r="A46" s="220" t="s">
        <v>498</v>
      </c>
      <c r="B46" s="3" t="s">
        <v>484</v>
      </c>
      <c r="C46" s="140">
        <v>38</v>
      </c>
      <c r="D46" s="140">
        <v>160</v>
      </c>
      <c r="E46" s="175">
        <v>26</v>
      </c>
    </row>
    <row r="47" spans="1:5" ht="14.25" customHeight="1" x14ac:dyDescent="0.2">
      <c r="A47" s="220" t="s">
        <v>499</v>
      </c>
      <c r="B47" s="3" t="s">
        <v>484</v>
      </c>
      <c r="C47" s="140">
        <v>88104</v>
      </c>
      <c r="D47" s="140">
        <v>90419</v>
      </c>
      <c r="E47" s="175">
        <v>113228</v>
      </c>
    </row>
    <row r="48" spans="1:5" ht="14.25" customHeight="1" x14ac:dyDescent="0.2">
      <c r="A48" s="220" t="s">
        <v>500</v>
      </c>
      <c r="B48" s="3" t="s">
        <v>484</v>
      </c>
      <c r="C48" s="140">
        <v>0</v>
      </c>
      <c r="D48" s="140">
        <v>168</v>
      </c>
      <c r="E48" s="175">
        <v>78</v>
      </c>
    </row>
    <row r="49" spans="1:5" ht="15.75" customHeight="1" thickBot="1" x14ac:dyDescent="0.3">
      <c r="A49" s="19" t="s">
        <v>501</v>
      </c>
      <c r="B49" s="183"/>
      <c r="C49" s="484">
        <f>SUM(C46:C48)</f>
        <v>88142</v>
      </c>
      <c r="D49" s="484">
        <f>SUM(D46:D48)</f>
        <v>90747</v>
      </c>
      <c r="E49" s="485">
        <f>SUM(E46:E48)</f>
        <v>113332</v>
      </c>
    </row>
    <row r="51" spans="1:5" ht="13.5" customHeight="1" thickBot="1" x14ac:dyDescent="0.25"/>
    <row r="52" spans="1:5" ht="15" customHeight="1" x14ac:dyDescent="0.2">
      <c r="A52" s="600" t="s">
        <v>502</v>
      </c>
      <c r="B52" s="519"/>
      <c r="C52" s="519"/>
      <c r="D52" s="519"/>
      <c r="E52" s="79"/>
    </row>
    <row r="53" spans="1:5" x14ac:dyDescent="0.2">
      <c r="A53" s="602" t="s">
        <v>503</v>
      </c>
      <c r="B53" s="526"/>
      <c r="C53" s="526"/>
      <c r="D53" s="526"/>
      <c r="E53" s="570"/>
    </row>
    <row r="54" spans="1:5" ht="15" customHeight="1" x14ac:dyDescent="0.2">
      <c r="A54" s="29" t="s">
        <v>504</v>
      </c>
      <c r="B54" s="5" t="s">
        <v>58</v>
      </c>
      <c r="C54" s="5" t="s">
        <v>1</v>
      </c>
      <c r="D54" s="5" t="s">
        <v>2</v>
      </c>
      <c r="E54" s="30" t="s">
        <v>18</v>
      </c>
    </row>
    <row r="55" spans="1:5" ht="14.25" customHeight="1" x14ac:dyDescent="0.2">
      <c r="A55" s="31" t="s">
        <v>505</v>
      </c>
      <c r="B55" s="22" t="s">
        <v>506</v>
      </c>
      <c r="C55" s="23">
        <v>15745</v>
      </c>
      <c r="D55" s="23">
        <v>15181</v>
      </c>
      <c r="E55" s="33">
        <v>23383</v>
      </c>
    </row>
    <row r="56" spans="1:5" ht="14.25" customHeight="1" x14ac:dyDescent="0.2">
      <c r="A56" s="31" t="s">
        <v>507</v>
      </c>
      <c r="B56" s="22" t="s">
        <v>212</v>
      </c>
      <c r="C56" s="23">
        <v>3</v>
      </c>
      <c r="D56" s="23">
        <v>95</v>
      </c>
      <c r="E56" s="33">
        <v>212</v>
      </c>
    </row>
    <row r="57" spans="1:5" ht="15" customHeight="1" x14ac:dyDescent="0.2">
      <c r="A57" s="29" t="s">
        <v>508</v>
      </c>
      <c r="B57" s="286" t="s">
        <v>140</v>
      </c>
      <c r="C57" s="286" t="s">
        <v>140</v>
      </c>
      <c r="D57" s="286" t="s">
        <v>140</v>
      </c>
      <c r="E57" s="287" t="s">
        <v>140</v>
      </c>
    </row>
    <row r="58" spans="1:5" ht="14.25" customHeight="1" x14ac:dyDescent="0.2">
      <c r="A58" s="187" t="s">
        <v>509</v>
      </c>
      <c r="B58" s="22" t="s">
        <v>510</v>
      </c>
      <c r="C58" s="23">
        <v>35961</v>
      </c>
      <c r="D58" s="23">
        <v>69059</v>
      </c>
      <c r="E58" s="33">
        <v>50526</v>
      </c>
    </row>
    <row r="59" spans="1:5" ht="14.25" customHeight="1" x14ac:dyDescent="0.2">
      <c r="A59" s="187" t="s">
        <v>511</v>
      </c>
      <c r="B59" s="22" t="s">
        <v>212</v>
      </c>
      <c r="C59" s="23">
        <v>6</v>
      </c>
      <c r="D59" s="23">
        <v>434</v>
      </c>
      <c r="E59" s="33">
        <v>459</v>
      </c>
    </row>
    <row r="60" spans="1:5" ht="15" customHeight="1" x14ac:dyDescent="0.2">
      <c r="A60" s="35" t="s">
        <v>512</v>
      </c>
      <c r="B60" s="22"/>
      <c r="C60" s="486">
        <f>SUM(C55:C59)</f>
        <v>51715</v>
      </c>
      <c r="D60" s="486">
        <f>SUM(D55:D59)</f>
        <v>84769</v>
      </c>
      <c r="E60" s="487">
        <f>SUM(E55:E59)</f>
        <v>74580</v>
      </c>
    </row>
    <row r="61" spans="1:5" ht="15.75" customHeight="1" thickBot="1" x14ac:dyDescent="0.25">
      <c r="A61" s="37"/>
      <c r="B61" s="285"/>
      <c r="C61" s="295"/>
      <c r="D61" s="295"/>
      <c r="E61" s="36"/>
    </row>
    <row r="62" spans="1:5" ht="15.75" customHeight="1" thickBot="1" x14ac:dyDescent="0.25">
      <c r="A62" s="599" t="s">
        <v>513</v>
      </c>
      <c r="B62" s="545"/>
      <c r="C62" s="545"/>
      <c r="D62" s="545"/>
      <c r="E62" s="546"/>
    </row>
    <row r="63" spans="1:5" ht="30" customHeight="1" x14ac:dyDescent="0.2">
      <c r="A63" s="328"/>
      <c r="B63" s="335" t="s">
        <v>514</v>
      </c>
      <c r="C63" s="335" t="s">
        <v>1</v>
      </c>
      <c r="D63" s="335" t="s">
        <v>2</v>
      </c>
      <c r="E63" s="336" t="s">
        <v>18</v>
      </c>
    </row>
    <row r="64" spans="1:5" ht="15" customHeight="1" thickBot="1" x14ac:dyDescent="0.25">
      <c r="A64" s="235" t="s">
        <v>515</v>
      </c>
      <c r="B64" s="236" t="s">
        <v>212</v>
      </c>
      <c r="C64" s="269" t="s">
        <v>216</v>
      </c>
      <c r="D64" s="269">
        <v>289</v>
      </c>
      <c r="E64" s="211">
        <v>356</v>
      </c>
    </row>
    <row r="65" spans="1:5" ht="15" customHeight="1" x14ac:dyDescent="0.2">
      <c r="A65" s="37"/>
      <c r="B65" s="285"/>
      <c r="C65" s="295"/>
      <c r="D65" s="295"/>
      <c r="E65" s="36"/>
    </row>
    <row r="66" spans="1:5" ht="15" customHeight="1" x14ac:dyDescent="0.2">
      <c r="A66" s="37"/>
      <c r="B66" s="285"/>
      <c r="C66" s="295"/>
      <c r="D66" s="295"/>
      <c r="E66" s="36"/>
    </row>
    <row r="67" spans="1:5" ht="15" customHeight="1" x14ac:dyDescent="0.2">
      <c r="A67" s="37"/>
      <c r="B67" s="285"/>
      <c r="C67" s="295"/>
      <c r="D67" s="295"/>
      <c r="E67" s="36"/>
    </row>
    <row r="68" spans="1:5" ht="15" customHeight="1" x14ac:dyDescent="0.2">
      <c r="A68" s="601" t="s">
        <v>516</v>
      </c>
      <c r="B68" s="526"/>
      <c r="C68" s="526"/>
      <c r="D68" s="526"/>
      <c r="E68" s="570"/>
    </row>
    <row r="69" spans="1:5" ht="15" customHeight="1" x14ac:dyDescent="0.2">
      <c r="A69" s="29" t="s">
        <v>517</v>
      </c>
      <c r="B69" s="5" t="s">
        <v>58</v>
      </c>
      <c r="C69" s="5" t="s">
        <v>1</v>
      </c>
      <c r="D69" s="5" t="s">
        <v>2</v>
      </c>
      <c r="E69" s="30" t="s">
        <v>18</v>
      </c>
    </row>
    <row r="70" spans="1:5" ht="14.25" customHeight="1" x14ac:dyDescent="0.2">
      <c r="A70" s="234" t="s">
        <v>505</v>
      </c>
      <c r="B70" s="332" t="s">
        <v>518</v>
      </c>
      <c r="C70" s="24">
        <v>44017</v>
      </c>
      <c r="D70" s="24">
        <v>59913</v>
      </c>
      <c r="E70" s="34">
        <v>65292</v>
      </c>
    </row>
    <row r="71" spans="1:5" ht="14.25" customHeight="1" x14ac:dyDescent="0.2">
      <c r="A71" s="234" t="s">
        <v>507</v>
      </c>
      <c r="B71" s="22" t="s">
        <v>212</v>
      </c>
      <c r="C71" s="23">
        <v>13</v>
      </c>
      <c r="D71" s="23">
        <v>562</v>
      </c>
      <c r="E71" s="33">
        <v>141</v>
      </c>
    </row>
    <row r="72" spans="1:5" ht="15" customHeight="1" x14ac:dyDescent="0.2">
      <c r="A72" s="29" t="s">
        <v>519</v>
      </c>
      <c r="B72" s="286" t="s">
        <v>140</v>
      </c>
      <c r="C72" s="286" t="s">
        <v>140</v>
      </c>
      <c r="D72" s="286" t="s">
        <v>140</v>
      </c>
      <c r="E72" s="287" t="s">
        <v>140</v>
      </c>
    </row>
    <row r="73" spans="1:5" ht="14.25" customHeight="1" x14ac:dyDescent="0.2">
      <c r="A73" s="187" t="s">
        <v>509</v>
      </c>
      <c r="B73" s="22" t="s">
        <v>520</v>
      </c>
      <c r="C73" s="23">
        <v>37668</v>
      </c>
      <c r="D73" s="23">
        <v>42350</v>
      </c>
      <c r="E73" s="33">
        <v>97140</v>
      </c>
    </row>
    <row r="74" spans="1:5" ht="14.25" customHeight="1" x14ac:dyDescent="0.2">
      <c r="A74" s="187" t="s">
        <v>521</v>
      </c>
      <c r="B74" s="22" t="s">
        <v>212</v>
      </c>
      <c r="C74" s="23">
        <v>11</v>
      </c>
      <c r="D74" s="23">
        <v>398</v>
      </c>
      <c r="E74" s="33">
        <v>210</v>
      </c>
    </row>
    <row r="75" spans="1:5" ht="15" customHeight="1" x14ac:dyDescent="0.2">
      <c r="A75" s="601" t="s">
        <v>522</v>
      </c>
      <c r="B75" s="526"/>
      <c r="C75" s="526"/>
      <c r="D75" s="526"/>
      <c r="E75" s="570"/>
    </row>
    <row r="76" spans="1:5" ht="15" customHeight="1" x14ac:dyDescent="0.2">
      <c r="A76" s="29" t="s">
        <v>523</v>
      </c>
      <c r="B76" s="5" t="s">
        <v>58</v>
      </c>
      <c r="C76" s="5" t="s">
        <v>1</v>
      </c>
      <c r="D76" s="5" t="s">
        <v>2</v>
      </c>
      <c r="E76" s="30" t="s">
        <v>18</v>
      </c>
    </row>
    <row r="77" spans="1:5" ht="14.25" customHeight="1" x14ac:dyDescent="0.2">
      <c r="A77" s="31" t="s">
        <v>524</v>
      </c>
      <c r="B77" s="22" t="s">
        <v>525</v>
      </c>
      <c r="C77" s="23">
        <v>484</v>
      </c>
      <c r="D77" s="23">
        <v>6254</v>
      </c>
      <c r="E77" s="33">
        <v>128536</v>
      </c>
    </row>
    <row r="78" spans="1:5" ht="14.25" customHeight="1" x14ac:dyDescent="0.2">
      <c r="A78" s="31" t="s">
        <v>526</v>
      </c>
      <c r="B78" s="22" t="s">
        <v>212</v>
      </c>
      <c r="C78" s="23">
        <v>1</v>
      </c>
      <c r="D78" s="23">
        <v>59</v>
      </c>
      <c r="E78" s="33">
        <v>277</v>
      </c>
    </row>
    <row r="79" spans="1:5" ht="15" customHeight="1" x14ac:dyDescent="0.2">
      <c r="A79" s="29" t="s">
        <v>527</v>
      </c>
      <c r="B79" s="5" t="s">
        <v>58</v>
      </c>
      <c r="C79" s="5" t="s">
        <v>1</v>
      </c>
      <c r="D79" s="5" t="s">
        <v>2</v>
      </c>
      <c r="E79" s="30" t="s">
        <v>18</v>
      </c>
    </row>
    <row r="80" spans="1:5" ht="14.25" customHeight="1" x14ac:dyDescent="0.2">
      <c r="A80" s="234" t="s">
        <v>528</v>
      </c>
      <c r="B80" s="22">
        <v>60400</v>
      </c>
      <c r="C80" s="23">
        <v>0</v>
      </c>
      <c r="D80" s="23">
        <v>0</v>
      </c>
      <c r="E80" s="33">
        <v>0</v>
      </c>
    </row>
    <row r="81" spans="1:5" ht="14.25" customHeight="1" x14ac:dyDescent="0.2">
      <c r="A81" s="187" t="s">
        <v>529</v>
      </c>
      <c r="B81" s="22">
        <v>60405</v>
      </c>
      <c r="C81" s="23">
        <v>0</v>
      </c>
      <c r="D81" s="23">
        <v>0</v>
      </c>
      <c r="E81" s="33">
        <v>0</v>
      </c>
    </row>
    <row r="82" spans="1:5" ht="14.25" customHeight="1" x14ac:dyDescent="0.2">
      <c r="A82" s="187"/>
      <c r="B82" s="22"/>
      <c r="C82" s="23"/>
      <c r="D82" s="23"/>
      <c r="E82" s="33"/>
    </row>
    <row r="83" spans="1:5" ht="15" customHeight="1" x14ac:dyDescent="0.2">
      <c r="A83" s="35" t="s">
        <v>530</v>
      </c>
      <c r="B83" s="49"/>
      <c r="C83" s="488">
        <f>SUM(C69:C81)</f>
        <v>82194</v>
      </c>
      <c r="D83" s="489">
        <f>SUM(D69:D81)</f>
        <v>109536</v>
      </c>
      <c r="E83" s="490">
        <f>SUM(E70:E81)</f>
        <v>291596</v>
      </c>
    </row>
    <row r="84" spans="1:5" ht="9.75" customHeight="1" x14ac:dyDescent="0.2">
      <c r="A84" s="37"/>
      <c r="B84" s="4"/>
      <c r="C84" s="295"/>
      <c r="D84" s="38"/>
      <c r="E84" s="80"/>
    </row>
    <row r="85" spans="1:5" ht="18" customHeight="1" thickBot="1" x14ac:dyDescent="0.25">
      <c r="A85" s="66" t="s">
        <v>531</v>
      </c>
      <c r="B85" s="144"/>
      <c r="C85" s="491">
        <f>SUM(C60+C83)</f>
        <v>133909</v>
      </c>
      <c r="D85" s="492">
        <f>SUM(D60+D83)</f>
        <v>194305</v>
      </c>
      <c r="E85" s="493">
        <f>SUM(E60+E83)</f>
        <v>366176</v>
      </c>
    </row>
    <row r="86" spans="1:5" ht="13.5" customHeight="1" thickBot="1" x14ac:dyDescent="0.25"/>
    <row r="87" spans="1:5" ht="13.5" customHeight="1" thickBot="1" x14ac:dyDescent="0.25">
      <c r="A87" s="599" t="s">
        <v>532</v>
      </c>
      <c r="B87" s="545"/>
      <c r="C87" s="545"/>
      <c r="D87" s="545"/>
      <c r="E87" s="546"/>
    </row>
    <row r="88" spans="1:5" ht="30" customHeight="1" x14ac:dyDescent="0.2">
      <c r="A88" s="328"/>
      <c r="B88" s="335" t="s">
        <v>514</v>
      </c>
      <c r="C88" s="335" t="s">
        <v>1</v>
      </c>
      <c r="D88" s="335" t="s">
        <v>2</v>
      </c>
      <c r="E88" s="336" t="s">
        <v>59</v>
      </c>
    </row>
    <row r="89" spans="1:5" ht="15" customHeight="1" thickBot="1" x14ac:dyDescent="0.25">
      <c r="A89" s="64" t="s">
        <v>533</v>
      </c>
      <c r="B89" s="213" t="s">
        <v>212</v>
      </c>
      <c r="C89" s="263" t="s">
        <v>216</v>
      </c>
      <c r="D89" s="263">
        <v>3</v>
      </c>
      <c r="E89" s="264">
        <v>31</v>
      </c>
    </row>
    <row r="90" spans="1:5" ht="14.25" customHeight="1" x14ac:dyDescent="0.2">
      <c r="A90" s="208"/>
      <c r="B90" s="202"/>
      <c r="C90" s="209"/>
      <c r="D90" s="209"/>
      <c r="E90" s="202"/>
    </row>
    <row r="91" spans="1:5" ht="14.25" customHeight="1" x14ac:dyDescent="0.2">
      <c r="A91" s="208"/>
      <c r="B91" s="202"/>
      <c r="C91" s="209"/>
      <c r="D91" s="209"/>
      <c r="E91" s="202"/>
    </row>
    <row r="92" spans="1:5" ht="13.5" customHeight="1" thickBot="1" x14ac:dyDescent="0.25"/>
    <row r="93" spans="1:5" ht="15.75" customHeight="1" thickBot="1" x14ac:dyDescent="0.25">
      <c r="A93" s="599" t="s">
        <v>534</v>
      </c>
      <c r="B93" s="545"/>
      <c r="C93" s="545"/>
      <c r="D93" s="545"/>
      <c r="E93" s="546"/>
    </row>
    <row r="94" spans="1:5" ht="30" customHeight="1" x14ac:dyDescent="0.2">
      <c r="A94" s="328"/>
      <c r="B94" s="335" t="s">
        <v>514</v>
      </c>
      <c r="C94" s="335" t="s">
        <v>1</v>
      </c>
      <c r="D94" s="335" t="s">
        <v>2</v>
      </c>
      <c r="E94" s="336" t="s">
        <v>59</v>
      </c>
    </row>
    <row r="95" spans="1:5" ht="15" customHeight="1" thickBot="1" x14ac:dyDescent="0.25">
      <c r="A95" s="64" t="s">
        <v>533</v>
      </c>
      <c r="B95" s="213" t="s">
        <v>7</v>
      </c>
      <c r="C95" s="263">
        <v>14</v>
      </c>
      <c r="D95" s="263">
        <v>9</v>
      </c>
      <c r="E95" s="264">
        <v>7</v>
      </c>
    </row>
    <row r="96" spans="1:5" x14ac:dyDescent="0.2">
      <c r="A96" t="s">
        <v>535</v>
      </c>
    </row>
  </sheetData>
  <mergeCells count="13">
    <mergeCell ref="A2:E2"/>
    <mergeCell ref="B3:B4"/>
    <mergeCell ref="C3:C4"/>
    <mergeCell ref="D3:D4"/>
    <mergeCell ref="E3:E4"/>
    <mergeCell ref="A3:A4"/>
    <mergeCell ref="A62:E62"/>
    <mergeCell ref="A87:E87"/>
    <mergeCell ref="A93:E93"/>
    <mergeCell ref="A52:D52"/>
    <mergeCell ref="A75:E75"/>
    <mergeCell ref="A68:E68"/>
    <mergeCell ref="A53:E53"/>
  </mergeCells>
  <phoneticPr fontId="20" type="noConversion"/>
  <pageMargins left="0.83" right="0.43" top="1" bottom="1" header="0.5" footer="0.5"/>
  <pageSetup scale="85" orientation="portrait" horizontalDpi="4294967294"/>
  <headerFooter alignWithMargins="0">
    <oddHeader>&amp;C&amp;"Arial,Bold"&amp;12 DDAA HISTORICAL WORKLOAD</oddHeader>
  </headerFooter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F48"/>
  <sheetViews>
    <sheetView zoomScale="75" workbookViewId="0">
      <selection activeCell="F50" sqref="F50"/>
    </sheetView>
  </sheetViews>
  <sheetFormatPr defaultRowHeight="12.75" x14ac:dyDescent="0.2"/>
  <cols>
    <col min="2" max="2" width="10.28515625" style="278" customWidth="1"/>
    <col min="3" max="3" width="10" style="278" customWidth="1"/>
    <col min="4" max="5" width="10.28515625" style="278" customWidth="1"/>
    <col min="6" max="6" width="14.140625" style="278" customWidth="1"/>
  </cols>
  <sheetData>
    <row r="1" spans="1:6" x14ac:dyDescent="0.2">
      <c r="A1" s="13" t="s">
        <v>536</v>
      </c>
      <c r="B1" s="14"/>
      <c r="C1" s="14"/>
      <c r="D1" s="14"/>
      <c r="E1" s="14"/>
      <c r="F1" s="15"/>
    </row>
    <row r="2" spans="1:6" ht="38.25" customHeight="1" x14ac:dyDescent="0.2">
      <c r="A2" s="16" t="s">
        <v>33</v>
      </c>
      <c r="B2" s="343" t="s">
        <v>537</v>
      </c>
      <c r="C2" s="343" t="s">
        <v>538</v>
      </c>
      <c r="D2" s="343" t="s">
        <v>539</v>
      </c>
      <c r="E2" s="343" t="s">
        <v>37</v>
      </c>
      <c r="F2" s="48" t="s">
        <v>38</v>
      </c>
    </row>
    <row r="3" spans="1:6" x14ac:dyDescent="0.2">
      <c r="A3" s="17" t="s">
        <v>39</v>
      </c>
      <c r="B3" s="136">
        <v>9101</v>
      </c>
      <c r="C3" s="136">
        <v>15499</v>
      </c>
      <c r="D3" s="136">
        <v>0</v>
      </c>
      <c r="E3" s="345">
        <f t="shared" ref="E3:E14" si="0">SUM(C3:D3)</f>
        <v>15499</v>
      </c>
      <c r="F3" s="346">
        <f t="shared" ref="F3:F14" si="1">SUM(B3+E3)</f>
        <v>24600</v>
      </c>
    </row>
    <row r="4" spans="1:6" x14ac:dyDescent="0.2">
      <c r="A4" s="18" t="s">
        <v>40</v>
      </c>
      <c r="B4" s="117">
        <v>5458</v>
      </c>
      <c r="C4" s="117">
        <v>8017</v>
      </c>
      <c r="D4" s="117">
        <v>0</v>
      </c>
      <c r="E4" s="345">
        <f t="shared" si="0"/>
        <v>8017</v>
      </c>
      <c r="F4" s="346">
        <f t="shared" si="1"/>
        <v>13475</v>
      </c>
    </row>
    <row r="5" spans="1:6" x14ac:dyDescent="0.2">
      <c r="A5" s="18" t="s">
        <v>41</v>
      </c>
      <c r="B5" s="117">
        <v>3501</v>
      </c>
      <c r="C5" s="117">
        <v>7150</v>
      </c>
      <c r="D5" s="117">
        <v>0</v>
      </c>
      <c r="E5" s="345">
        <f t="shared" si="0"/>
        <v>7150</v>
      </c>
      <c r="F5" s="346">
        <f t="shared" si="1"/>
        <v>10651</v>
      </c>
    </row>
    <row r="6" spans="1:6" x14ac:dyDescent="0.2">
      <c r="A6" s="18" t="s">
        <v>42</v>
      </c>
      <c r="B6" s="117">
        <v>4883</v>
      </c>
      <c r="C6" s="117">
        <v>7643</v>
      </c>
      <c r="D6" s="117">
        <v>484</v>
      </c>
      <c r="E6" s="345">
        <f t="shared" si="0"/>
        <v>8127</v>
      </c>
      <c r="F6" s="346">
        <f t="shared" si="1"/>
        <v>13010</v>
      </c>
    </row>
    <row r="7" spans="1:6" x14ac:dyDescent="0.2">
      <c r="A7" s="18" t="s">
        <v>43</v>
      </c>
      <c r="B7" s="117">
        <v>2149</v>
      </c>
      <c r="C7" s="117">
        <v>9312</v>
      </c>
      <c r="D7" s="117">
        <v>0</v>
      </c>
      <c r="E7" s="345">
        <f t="shared" si="0"/>
        <v>9312</v>
      </c>
      <c r="F7" s="346">
        <f t="shared" si="1"/>
        <v>11461</v>
      </c>
    </row>
    <row r="8" spans="1:6" x14ac:dyDescent="0.2">
      <c r="A8" s="18" t="s">
        <v>44</v>
      </c>
      <c r="B8" s="117">
        <v>8283</v>
      </c>
      <c r="C8" s="117">
        <v>3574</v>
      </c>
      <c r="D8" s="117">
        <v>0</v>
      </c>
      <c r="E8" s="345">
        <f t="shared" si="0"/>
        <v>3574</v>
      </c>
      <c r="F8" s="346">
        <f t="shared" si="1"/>
        <v>11857</v>
      </c>
    </row>
    <row r="9" spans="1:6" x14ac:dyDescent="0.2">
      <c r="A9" s="18" t="s">
        <v>45</v>
      </c>
      <c r="B9" s="117">
        <v>2099</v>
      </c>
      <c r="C9" s="117">
        <v>3254</v>
      </c>
      <c r="D9" s="117">
        <v>0</v>
      </c>
      <c r="E9" s="345">
        <f t="shared" si="0"/>
        <v>3254</v>
      </c>
      <c r="F9" s="346">
        <f t="shared" si="1"/>
        <v>5353</v>
      </c>
    </row>
    <row r="10" spans="1:6" x14ac:dyDescent="0.2">
      <c r="A10" s="18" t="s">
        <v>46</v>
      </c>
      <c r="B10" s="117">
        <v>1498</v>
      </c>
      <c r="C10" s="117">
        <v>3859</v>
      </c>
      <c r="D10" s="117">
        <v>0</v>
      </c>
      <c r="E10" s="345">
        <f t="shared" si="0"/>
        <v>3859</v>
      </c>
      <c r="F10" s="346">
        <f t="shared" si="1"/>
        <v>5357</v>
      </c>
    </row>
    <row r="11" spans="1:6" x14ac:dyDescent="0.2">
      <c r="A11" s="18" t="s">
        <v>47</v>
      </c>
      <c r="B11" s="117">
        <v>2432</v>
      </c>
      <c r="C11" s="117">
        <v>5488</v>
      </c>
      <c r="D11" s="117">
        <v>0</v>
      </c>
      <c r="E11" s="345">
        <f t="shared" si="0"/>
        <v>5488</v>
      </c>
      <c r="F11" s="346">
        <f t="shared" si="1"/>
        <v>7920</v>
      </c>
    </row>
    <row r="12" spans="1:6" x14ac:dyDescent="0.2">
      <c r="A12" s="18" t="s">
        <v>48</v>
      </c>
      <c r="B12" s="117">
        <v>3120</v>
      </c>
      <c r="C12" s="117">
        <v>7596</v>
      </c>
      <c r="D12" s="117">
        <v>0</v>
      </c>
      <c r="E12" s="345">
        <f t="shared" si="0"/>
        <v>7596</v>
      </c>
      <c r="F12" s="346">
        <f t="shared" si="1"/>
        <v>10716</v>
      </c>
    </row>
    <row r="13" spans="1:6" x14ac:dyDescent="0.2">
      <c r="A13" s="18" t="s">
        <v>49</v>
      </c>
      <c r="B13" s="117">
        <v>4655</v>
      </c>
      <c r="C13" s="117">
        <v>5128</v>
      </c>
      <c r="D13" s="117">
        <v>0</v>
      </c>
      <c r="E13" s="345">
        <f t="shared" si="0"/>
        <v>5128</v>
      </c>
      <c r="F13" s="346">
        <f t="shared" si="1"/>
        <v>9783</v>
      </c>
    </row>
    <row r="14" spans="1:6" x14ac:dyDescent="0.2">
      <c r="A14" s="18" t="s">
        <v>50</v>
      </c>
      <c r="B14" s="117">
        <v>4536</v>
      </c>
      <c r="C14" s="117">
        <v>5190</v>
      </c>
      <c r="D14" s="117">
        <v>0</v>
      </c>
      <c r="E14" s="345">
        <f t="shared" si="0"/>
        <v>5190</v>
      </c>
      <c r="F14" s="346">
        <f t="shared" si="1"/>
        <v>9726</v>
      </c>
    </row>
    <row r="15" spans="1:6" ht="15.75" customHeight="1" thickBot="1" x14ac:dyDescent="0.3">
      <c r="A15" s="19" t="s">
        <v>51</v>
      </c>
      <c r="B15" s="347">
        <f>SUM(B3:B14)</f>
        <v>51715</v>
      </c>
      <c r="C15" s="347">
        <f>SUM(C3:C14)</f>
        <v>81710</v>
      </c>
      <c r="D15" s="347">
        <f>SUM(D3:D14)</f>
        <v>484</v>
      </c>
      <c r="E15" s="347">
        <f>SUM(E3:E14)</f>
        <v>82194</v>
      </c>
      <c r="F15" s="348">
        <f>SUM(F3:F14)</f>
        <v>133909</v>
      </c>
    </row>
    <row r="16" spans="1:6" ht="13.5" customHeight="1" thickBot="1" x14ac:dyDescent="0.25"/>
    <row r="17" spans="1:6" x14ac:dyDescent="0.2">
      <c r="A17" s="13" t="s">
        <v>540</v>
      </c>
      <c r="B17" s="14"/>
      <c r="C17" s="14"/>
      <c r="D17" s="14"/>
      <c r="E17" s="14"/>
      <c r="F17" s="15"/>
    </row>
    <row r="18" spans="1:6" ht="38.25" customHeight="1" x14ac:dyDescent="0.2">
      <c r="A18" s="16" t="s">
        <v>33</v>
      </c>
      <c r="B18" s="343" t="s">
        <v>537</v>
      </c>
      <c r="C18" s="343" t="s">
        <v>541</v>
      </c>
      <c r="D18" s="343" t="s">
        <v>539</v>
      </c>
      <c r="E18" s="343" t="s">
        <v>37</v>
      </c>
      <c r="F18" s="48" t="s">
        <v>38</v>
      </c>
    </row>
    <row r="19" spans="1:6" x14ac:dyDescent="0.2">
      <c r="A19" s="17" t="s">
        <v>39</v>
      </c>
      <c r="B19" s="136">
        <v>9276</v>
      </c>
      <c r="C19" s="136">
        <v>5228</v>
      </c>
      <c r="D19" s="136">
        <v>59</v>
      </c>
      <c r="E19" s="345">
        <f t="shared" ref="E19:E30" si="2">SUM(C19:D19)</f>
        <v>5287</v>
      </c>
      <c r="F19" s="346">
        <f t="shared" ref="F19:F30" si="3">SUM(B19+E19)</f>
        <v>14563</v>
      </c>
    </row>
    <row r="20" spans="1:6" x14ac:dyDescent="0.2">
      <c r="A20" s="18" t="s">
        <v>40</v>
      </c>
      <c r="B20" s="117">
        <v>11254</v>
      </c>
      <c r="C20" s="117">
        <v>8208</v>
      </c>
      <c r="D20" s="117">
        <v>0</v>
      </c>
      <c r="E20" s="345">
        <f t="shared" si="2"/>
        <v>8208</v>
      </c>
      <c r="F20" s="346">
        <f t="shared" si="3"/>
        <v>19462</v>
      </c>
    </row>
    <row r="21" spans="1:6" x14ac:dyDescent="0.2">
      <c r="A21" s="18" t="s">
        <v>41</v>
      </c>
      <c r="B21" s="117">
        <v>15783</v>
      </c>
      <c r="C21" s="117">
        <v>2863</v>
      </c>
      <c r="D21" s="117">
        <v>0</v>
      </c>
      <c r="E21" s="345">
        <f t="shared" si="2"/>
        <v>2863</v>
      </c>
      <c r="F21" s="346">
        <f t="shared" si="3"/>
        <v>18646</v>
      </c>
    </row>
    <row r="22" spans="1:6" x14ac:dyDescent="0.2">
      <c r="A22" s="18" t="s">
        <v>42</v>
      </c>
      <c r="B22" s="117">
        <v>3424</v>
      </c>
      <c r="C22" s="117">
        <v>7676</v>
      </c>
      <c r="D22" s="117">
        <v>1</v>
      </c>
      <c r="E22" s="345">
        <f t="shared" si="2"/>
        <v>7677</v>
      </c>
      <c r="F22" s="346">
        <f t="shared" si="3"/>
        <v>11101</v>
      </c>
    </row>
    <row r="23" spans="1:6" x14ac:dyDescent="0.2">
      <c r="A23" s="18" t="s">
        <v>43</v>
      </c>
      <c r="B23" s="117">
        <v>8347</v>
      </c>
      <c r="C23" s="117">
        <v>8787</v>
      </c>
      <c r="D23" s="117">
        <v>29</v>
      </c>
      <c r="E23" s="345">
        <f t="shared" si="2"/>
        <v>8816</v>
      </c>
      <c r="F23" s="346">
        <f t="shared" si="3"/>
        <v>17163</v>
      </c>
    </row>
    <row r="24" spans="1:6" x14ac:dyDescent="0.2">
      <c r="A24" s="18" t="s">
        <v>44</v>
      </c>
      <c r="B24" s="117">
        <v>6079</v>
      </c>
      <c r="C24" s="117">
        <v>5361</v>
      </c>
      <c r="D24" s="117">
        <v>9</v>
      </c>
      <c r="E24" s="345">
        <f t="shared" si="2"/>
        <v>5370</v>
      </c>
      <c r="F24" s="346">
        <f t="shared" si="3"/>
        <v>11449</v>
      </c>
    </row>
    <row r="25" spans="1:6" x14ac:dyDescent="0.2">
      <c r="A25" s="18" t="s">
        <v>45</v>
      </c>
      <c r="B25" s="117">
        <v>4166</v>
      </c>
      <c r="C25" s="117">
        <v>37343</v>
      </c>
      <c r="D25" s="117">
        <v>115</v>
      </c>
      <c r="E25" s="345">
        <f t="shared" si="2"/>
        <v>37458</v>
      </c>
      <c r="F25" s="346">
        <f t="shared" si="3"/>
        <v>41624</v>
      </c>
    </row>
    <row r="26" spans="1:6" x14ac:dyDescent="0.2">
      <c r="A26" s="18" t="s">
        <v>46</v>
      </c>
      <c r="B26" s="117">
        <v>3796</v>
      </c>
      <c r="C26" s="117">
        <v>4716</v>
      </c>
      <c r="D26" s="117">
        <v>0</v>
      </c>
      <c r="E26" s="345">
        <f t="shared" si="2"/>
        <v>4716</v>
      </c>
      <c r="F26" s="346">
        <f t="shared" si="3"/>
        <v>8512</v>
      </c>
    </row>
    <row r="27" spans="1:6" x14ac:dyDescent="0.2">
      <c r="A27" s="18" t="s">
        <v>47</v>
      </c>
      <c r="B27" s="117">
        <v>5996</v>
      </c>
      <c r="C27" s="117">
        <v>4395</v>
      </c>
      <c r="D27" s="117">
        <v>0</v>
      </c>
      <c r="E27" s="345">
        <f t="shared" si="2"/>
        <v>4395</v>
      </c>
      <c r="F27" s="346">
        <f t="shared" si="3"/>
        <v>10391</v>
      </c>
    </row>
    <row r="28" spans="1:6" x14ac:dyDescent="0.2">
      <c r="A28" s="18" t="s">
        <v>48</v>
      </c>
      <c r="B28" s="117">
        <v>6067</v>
      </c>
      <c r="C28" s="117">
        <v>6504</v>
      </c>
      <c r="D28" s="117">
        <v>0</v>
      </c>
      <c r="E28" s="345">
        <f t="shared" si="2"/>
        <v>6504</v>
      </c>
      <c r="F28" s="346">
        <f t="shared" si="3"/>
        <v>12571</v>
      </c>
    </row>
    <row r="29" spans="1:6" x14ac:dyDescent="0.2">
      <c r="A29" s="18" t="s">
        <v>49</v>
      </c>
      <c r="B29" s="117">
        <v>7661</v>
      </c>
      <c r="C29" s="117">
        <v>7083</v>
      </c>
      <c r="D29" s="117">
        <v>0</v>
      </c>
      <c r="E29" s="345">
        <f t="shared" si="2"/>
        <v>7083</v>
      </c>
      <c r="F29" s="346">
        <f t="shared" si="3"/>
        <v>14744</v>
      </c>
    </row>
    <row r="30" spans="1:6" x14ac:dyDescent="0.2">
      <c r="A30" s="18" t="s">
        <v>50</v>
      </c>
      <c r="B30" s="117">
        <v>2920</v>
      </c>
      <c r="C30" s="117">
        <v>5059</v>
      </c>
      <c r="D30" s="117">
        <v>6100</v>
      </c>
      <c r="E30" s="345">
        <f t="shared" si="2"/>
        <v>11159</v>
      </c>
      <c r="F30" s="346">
        <f t="shared" si="3"/>
        <v>14079</v>
      </c>
    </row>
    <row r="31" spans="1:6" ht="15.75" customHeight="1" thickBot="1" x14ac:dyDescent="0.3">
      <c r="A31" s="19" t="s">
        <v>51</v>
      </c>
      <c r="B31" s="349">
        <f>SUM(B19:B30)</f>
        <v>84769</v>
      </c>
      <c r="C31" s="349">
        <f>SUM(C19:C30)</f>
        <v>103223</v>
      </c>
      <c r="D31" s="349">
        <f>SUM(D19:D30)</f>
        <v>6313</v>
      </c>
      <c r="E31" s="349">
        <f>SUM(E19:E30)</f>
        <v>109536</v>
      </c>
      <c r="F31" s="350">
        <f>SUM(F19:F30)</f>
        <v>194305</v>
      </c>
    </row>
    <row r="32" spans="1:6" ht="13.5" customHeight="1" thickBot="1" x14ac:dyDescent="0.25"/>
    <row r="33" spans="1:6" x14ac:dyDescent="0.2">
      <c r="A33" s="13" t="s">
        <v>542</v>
      </c>
      <c r="B33" s="14"/>
      <c r="C33" s="14"/>
      <c r="D33" s="14"/>
      <c r="E33" s="14"/>
      <c r="F33" s="15"/>
    </row>
    <row r="34" spans="1:6" ht="38.25" customHeight="1" x14ac:dyDescent="0.2">
      <c r="A34" s="16" t="s">
        <v>33</v>
      </c>
      <c r="B34" s="343" t="s">
        <v>543</v>
      </c>
      <c r="C34" s="343" t="s">
        <v>541</v>
      </c>
      <c r="D34" s="343" t="s">
        <v>544</v>
      </c>
      <c r="E34" s="343" t="s">
        <v>37</v>
      </c>
      <c r="F34" s="48" t="s">
        <v>38</v>
      </c>
    </row>
    <row r="35" spans="1:6" x14ac:dyDescent="0.2">
      <c r="A35" s="17" t="s">
        <v>39</v>
      </c>
      <c r="B35" s="136">
        <v>3972</v>
      </c>
      <c r="C35" s="136">
        <v>49878</v>
      </c>
      <c r="D35" s="136">
        <v>128590</v>
      </c>
      <c r="E35" s="345">
        <f t="shared" ref="E35:E46" si="4">SUM(C35:D35)</f>
        <v>178468</v>
      </c>
      <c r="F35" s="346">
        <f t="shared" ref="F35:F46" si="5">SUM(B35+E35)</f>
        <v>182440</v>
      </c>
    </row>
    <row r="36" spans="1:6" x14ac:dyDescent="0.2">
      <c r="A36" s="18" t="s">
        <v>40</v>
      </c>
      <c r="B36" s="117">
        <v>3413</v>
      </c>
      <c r="C36" s="117">
        <v>4039</v>
      </c>
      <c r="D36" s="117">
        <v>0</v>
      </c>
      <c r="E36" s="345">
        <f t="shared" si="4"/>
        <v>4039</v>
      </c>
      <c r="F36" s="346">
        <f t="shared" si="5"/>
        <v>7452</v>
      </c>
    </row>
    <row r="37" spans="1:6" x14ac:dyDescent="0.2">
      <c r="A37" s="18" t="s">
        <v>41</v>
      </c>
      <c r="B37" s="117">
        <v>6025</v>
      </c>
      <c r="C37" s="117">
        <v>3163</v>
      </c>
      <c r="D37" s="117">
        <v>0</v>
      </c>
      <c r="E37" s="345">
        <f t="shared" si="4"/>
        <v>3163</v>
      </c>
      <c r="F37" s="346">
        <f t="shared" si="5"/>
        <v>9188</v>
      </c>
    </row>
    <row r="38" spans="1:6" x14ac:dyDescent="0.2">
      <c r="A38" s="18" t="s">
        <v>42</v>
      </c>
      <c r="B38" s="117">
        <v>6402</v>
      </c>
      <c r="C38" s="117">
        <v>36228</v>
      </c>
      <c r="D38" s="117">
        <v>0</v>
      </c>
      <c r="E38" s="345">
        <f t="shared" si="4"/>
        <v>36228</v>
      </c>
      <c r="F38" s="346">
        <f t="shared" si="5"/>
        <v>42630</v>
      </c>
    </row>
    <row r="39" spans="1:6" x14ac:dyDescent="0.2">
      <c r="A39" s="18" t="s">
        <v>43</v>
      </c>
      <c r="B39" s="117">
        <v>6722</v>
      </c>
      <c r="C39" s="117">
        <v>9314</v>
      </c>
      <c r="D39" s="117">
        <v>0</v>
      </c>
      <c r="E39" s="345">
        <f t="shared" si="4"/>
        <v>9314</v>
      </c>
      <c r="F39" s="346">
        <f t="shared" si="5"/>
        <v>16036</v>
      </c>
    </row>
    <row r="40" spans="1:6" x14ac:dyDescent="0.2">
      <c r="A40" s="18" t="s">
        <v>44</v>
      </c>
      <c r="B40" s="117">
        <v>10208</v>
      </c>
      <c r="C40" s="117">
        <v>15587</v>
      </c>
      <c r="D40" s="117">
        <v>34</v>
      </c>
      <c r="E40" s="345">
        <f t="shared" si="4"/>
        <v>15621</v>
      </c>
      <c r="F40" s="346">
        <f t="shared" si="5"/>
        <v>25829</v>
      </c>
    </row>
    <row r="41" spans="1:6" x14ac:dyDescent="0.2">
      <c r="A41" s="18" t="s">
        <v>45</v>
      </c>
      <c r="B41" s="117">
        <v>8399</v>
      </c>
      <c r="C41" s="117">
        <v>6800</v>
      </c>
      <c r="D41" s="117">
        <v>0</v>
      </c>
      <c r="E41" s="345">
        <f t="shared" si="4"/>
        <v>6800</v>
      </c>
      <c r="F41" s="346">
        <f t="shared" si="5"/>
        <v>15199</v>
      </c>
    </row>
    <row r="42" spans="1:6" x14ac:dyDescent="0.2">
      <c r="A42" s="18" t="s">
        <v>46</v>
      </c>
      <c r="B42" s="117">
        <v>7512</v>
      </c>
      <c r="C42" s="117">
        <v>5662</v>
      </c>
      <c r="D42" s="117">
        <v>0</v>
      </c>
      <c r="E42" s="345">
        <f t="shared" si="4"/>
        <v>5662</v>
      </c>
      <c r="F42" s="346">
        <f t="shared" si="5"/>
        <v>13174</v>
      </c>
    </row>
    <row r="43" spans="1:6" x14ac:dyDescent="0.2">
      <c r="A43" s="18" t="s">
        <v>47</v>
      </c>
      <c r="B43" s="117">
        <v>7392</v>
      </c>
      <c r="C43" s="117">
        <v>15806</v>
      </c>
      <c r="D43" s="117">
        <v>77</v>
      </c>
      <c r="E43" s="345">
        <f t="shared" si="4"/>
        <v>15883</v>
      </c>
      <c r="F43" s="346">
        <f t="shared" si="5"/>
        <v>23275</v>
      </c>
    </row>
    <row r="44" spans="1:6" x14ac:dyDescent="0.2">
      <c r="A44" s="18" t="s">
        <v>48</v>
      </c>
      <c r="B44" s="117">
        <v>3275</v>
      </c>
      <c r="C44" s="117">
        <v>5695</v>
      </c>
      <c r="D44" s="117">
        <v>109</v>
      </c>
      <c r="E44" s="345">
        <f t="shared" si="4"/>
        <v>5804</v>
      </c>
      <c r="F44" s="346">
        <f t="shared" si="5"/>
        <v>9079</v>
      </c>
    </row>
    <row r="45" spans="1:6" x14ac:dyDescent="0.2">
      <c r="A45" s="18" t="s">
        <v>49</v>
      </c>
      <c r="B45" s="117">
        <v>6329</v>
      </c>
      <c r="C45" s="117">
        <v>6362</v>
      </c>
      <c r="D45" s="117">
        <v>3</v>
      </c>
      <c r="E45" s="345">
        <f t="shared" si="4"/>
        <v>6365</v>
      </c>
      <c r="F45" s="346">
        <f t="shared" si="5"/>
        <v>12694</v>
      </c>
    </row>
    <row r="46" spans="1:6" x14ac:dyDescent="0.2">
      <c r="A46" s="18" t="s">
        <v>50</v>
      </c>
      <c r="B46" s="117">
        <v>4931</v>
      </c>
      <c r="C46" s="117">
        <v>4249</v>
      </c>
      <c r="D46" s="117">
        <v>0</v>
      </c>
      <c r="E46" s="345">
        <f t="shared" si="4"/>
        <v>4249</v>
      </c>
      <c r="F46" s="346">
        <f t="shared" si="5"/>
        <v>9180</v>
      </c>
    </row>
    <row r="47" spans="1:6" ht="15.75" customHeight="1" thickBot="1" x14ac:dyDescent="0.3">
      <c r="A47" s="19" t="s">
        <v>51</v>
      </c>
      <c r="B47" s="494">
        <f>SUM(B35:B46)</f>
        <v>74580</v>
      </c>
      <c r="C47" s="494">
        <f>SUM(C35:C46)</f>
        <v>162783</v>
      </c>
      <c r="D47" s="494">
        <f>SUM(D35:D46)</f>
        <v>128813</v>
      </c>
      <c r="E47" s="494">
        <f>SUM(E35:E46)</f>
        <v>291596</v>
      </c>
      <c r="F47" s="354">
        <f>SUM(F35:F46)</f>
        <v>366176</v>
      </c>
    </row>
    <row r="48" spans="1:6" x14ac:dyDescent="0.2">
      <c r="A48" t="s">
        <v>55</v>
      </c>
    </row>
  </sheetData>
  <phoneticPr fontId="20" type="noConversion"/>
  <pageMargins left="0.75" right="0.75" top="0.67" bottom="0.69" header="0.5" footer="0.5"/>
  <pageSetup orientation="portrait" horizontalDpi="4294967294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G76"/>
  <sheetViews>
    <sheetView topLeftCell="B1" zoomScale="75" workbookViewId="0">
      <selection activeCell="I28" sqref="I28"/>
    </sheetView>
  </sheetViews>
  <sheetFormatPr defaultRowHeight="12.75" x14ac:dyDescent="0.2"/>
  <cols>
    <col min="1" max="1" width="34.85546875" style="278" customWidth="1"/>
    <col min="2" max="2" width="20.140625" style="278" customWidth="1"/>
    <col min="3" max="4" width="9.28515625" style="278" bestFit="1" customWidth="1"/>
    <col min="5" max="5" width="9.28515625" style="278" customWidth="1"/>
    <col min="6" max="7" width="9.28515625" style="278" bestFit="1" customWidth="1"/>
  </cols>
  <sheetData>
    <row r="1" spans="1:5" ht="13.5" customHeight="1" thickBot="1" x14ac:dyDescent="0.25"/>
    <row r="2" spans="1:5" ht="15" customHeight="1" x14ac:dyDescent="0.2">
      <c r="A2" s="609" t="s">
        <v>545</v>
      </c>
      <c r="B2" s="519"/>
      <c r="C2" s="519"/>
      <c r="D2" s="519"/>
      <c r="E2" s="536"/>
    </row>
    <row r="3" spans="1:5" ht="30.75" customHeight="1" x14ac:dyDescent="0.2">
      <c r="A3" s="29" t="s">
        <v>132</v>
      </c>
      <c r="B3" s="5" t="s">
        <v>58</v>
      </c>
      <c r="C3" s="5" t="s">
        <v>1</v>
      </c>
      <c r="D3" s="5" t="s">
        <v>2</v>
      </c>
      <c r="E3" s="30" t="s">
        <v>59</v>
      </c>
    </row>
    <row r="4" spans="1:5" ht="14.25" customHeight="1" x14ac:dyDescent="0.2">
      <c r="A4" s="187" t="s">
        <v>546</v>
      </c>
      <c r="B4" s="22" t="s">
        <v>547</v>
      </c>
      <c r="C4" s="23">
        <v>438</v>
      </c>
      <c r="D4" s="23">
        <v>365</v>
      </c>
      <c r="E4" s="33">
        <v>285</v>
      </c>
    </row>
    <row r="5" spans="1:5" ht="14.25" customHeight="1" x14ac:dyDescent="0.2">
      <c r="A5" s="187" t="s">
        <v>548</v>
      </c>
      <c r="B5" s="22" t="s">
        <v>549</v>
      </c>
      <c r="C5" s="23">
        <v>0</v>
      </c>
      <c r="D5" s="23">
        <v>0</v>
      </c>
      <c r="E5" s="33">
        <v>0</v>
      </c>
    </row>
    <row r="6" spans="1:5" ht="14.25" customHeight="1" x14ac:dyDescent="0.2">
      <c r="A6" s="187" t="s">
        <v>550</v>
      </c>
      <c r="B6" s="22" t="s">
        <v>551</v>
      </c>
      <c r="C6" s="23">
        <v>0</v>
      </c>
      <c r="D6" s="23">
        <v>3</v>
      </c>
      <c r="E6" s="33">
        <v>0</v>
      </c>
    </row>
    <row r="7" spans="1:5" ht="14.25" customHeight="1" x14ac:dyDescent="0.2">
      <c r="A7" s="234" t="s">
        <v>552</v>
      </c>
      <c r="B7" s="332" t="s">
        <v>553</v>
      </c>
      <c r="C7" s="24">
        <v>5</v>
      </c>
      <c r="D7" s="24">
        <v>29</v>
      </c>
      <c r="E7" s="34">
        <v>69</v>
      </c>
    </row>
    <row r="8" spans="1:5" ht="14.25" customHeight="1" thickBot="1" x14ac:dyDescent="0.25">
      <c r="A8" s="235" t="s">
        <v>554</v>
      </c>
      <c r="B8" s="10" t="s">
        <v>555</v>
      </c>
      <c r="C8" s="25">
        <v>39</v>
      </c>
      <c r="D8" s="25">
        <v>23</v>
      </c>
      <c r="E8" s="164">
        <v>113</v>
      </c>
    </row>
    <row r="9" spans="1:5" ht="14.25" customHeight="1" x14ac:dyDescent="0.2">
      <c r="A9" s="35" t="s">
        <v>556</v>
      </c>
      <c r="B9" s="49" t="s">
        <v>140</v>
      </c>
      <c r="C9" s="361">
        <f>SUM(C4:C8)</f>
        <v>482</v>
      </c>
      <c r="D9" s="361">
        <f>SUM(D4:D8)</f>
        <v>420</v>
      </c>
      <c r="E9" s="362">
        <f>SUM(E4:E8)</f>
        <v>467</v>
      </c>
    </row>
    <row r="10" spans="1:5" ht="30.75" customHeight="1" x14ac:dyDescent="0.2">
      <c r="A10" s="29" t="s">
        <v>141</v>
      </c>
      <c r="B10" s="5" t="s">
        <v>58</v>
      </c>
      <c r="C10" s="5" t="s">
        <v>1</v>
      </c>
      <c r="D10" s="5" t="s">
        <v>2</v>
      </c>
      <c r="E10" s="30" t="s">
        <v>59</v>
      </c>
    </row>
    <row r="11" spans="1:5" ht="14.25" customHeight="1" x14ac:dyDescent="0.2">
      <c r="A11" s="187" t="s">
        <v>546</v>
      </c>
      <c r="B11" s="22" t="s">
        <v>557</v>
      </c>
      <c r="C11" s="23">
        <v>453</v>
      </c>
      <c r="D11" s="23">
        <v>695</v>
      </c>
      <c r="E11" s="33">
        <v>509</v>
      </c>
    </row>
    <row r="12" spans="1:5" ht="14.25" customHeight="1" x14ac:dyDescent="0.2">
      <c r="A12" s="187" t="s">
        <v>548</v>
      </c>
      <c r="B12" s="22" t="s">
        <v>558</v>
      </c>
      <c r="C12" s="23">
        <v>1</v>
      </c>
      <c r="D12" s="23">
        <v>0</v>
      </c>
      <c r="E12" s="33">
        <v>0</v>
      </c>
    </row>
    <row r="13" spans="1:5" ht="14.25" customHeight="1" x14ac:dyDescent="0.2">
      <c r="A13" s="187" t="s">
        <v>550</v>
      </c>
      <c r="B13" s="22" t="s">
        <v>559</v>
      </c>
      <c r="C13" s="23">
        <v>0</v>
      </c>
      <c r="D13" s="23">
        <v>0</v>
      </c>
      <c r="E13" s="33">
        <v>0</v>
      </c>
    </row>
    <row r="14" spans="1:5" ht="14.25" customHeight="1" x14ac:dyDescent="0.2">
      <c r="A14" s="234" t="s">
        <v>552</v>
      </c>
      <c r="B14" s="332" t="s">
        <v>560</v>
      </c>
      <c r="C14" s="24">
        <v>28</v>
      </c>
      <c r="D14" s="24">
        <v>32</v>
      </c>
      <c r="E14" s="34">
        <v>61</v>
      </c>
    </row>
    <row r="15" spans="1:5" ht="14.25" customHeight="1" thickBot="1" x14ac:dyDescent="0.25">
      <c r="A15" s="235" t="s">
        <v>554</v>
      </c>
      <c r="B15" s="10" t="s">
        <v>561</v>
      </c>
      <c r="C15" s="25">
        <v>13</v>
      </c>
      <c r="D15" s="114">
        <v>15</v>
      </c>
      <c r="E15" s="190">
        <v>131</v>
      </c>
    </row>
    <row r="16" spans="1:5" ht="14.25" customHeight="1" x14ac:dyDescent="0.2">
      <c r="A16" s="35" t="s">
        <v>562</v>
      </c>
      <c r="B16" s="49"/>
      <c r="C16" s="495">
        <f>SUM(C11:C15)</f>
        <v>495</v>
      </c>
      <c r="D16" s="496">
        <f>SUM(D11:D15)</f>
        <v>742</v>
      </c>
      <c r="E16" s="497">
        <f>SUM(E11:E15)</f>
        <v>701</v>
      </c>
    </row>
    <row r="17" spans="1:5" ht="5.25" customHeight="1" x14ac:dyDescent="0.2">
      <c r="A17" s="37"/>
      <c r="B17" s="4"/>
      <c r="C17" s="295"/>
      <c r="D17" s="38"/>
      <c r="E17" s="80"/>
    </row>
    <row r="18" spans="1:5" ht="15.75" customHeight="1" thickBot="1" x14ac:dyDescent="0.25">
      <c r="A18" s="271" t="s">
        <v>563</v>
      </c>
      <c r="B18" s="272"/>
      <c r="C18" s="498">
        <f>SUM(C9+C16)</f>
        <v>977</v>
      </c>
      <c r="D18" s="499">
        <f>SUM(D9+D16)</f>
        <v>1162</v>
      </c>
      <c r="E18" s="500">
        <f>SUM(E9+E16)</f>
        <v>1168</v>
      </c>
    </row>
    <row r="19" spans="1:5" ht="15.75" customHeight="1" thickBot="1" x14ac:dyDescent="0.25">
      <c r="A19" s="26"/>
      <c r="B19" s="290"/>
      <c r="C19" s="38"/>
      <c r="D19" s="38"/>
      <c r="E19" s="38"/>
    </row>
    <row r="20" spans="1:5" ht="16.5" customHeight="1" x14ac:dyDescent="0.2">
      <c r="A20" s="609" t="s">
        <v>564</v>
      </c>
      <c r="B20" s="519"/>
      <c r="C20" s="519"/>
      <c r="D20" s="519"/>
      <c r="E20" s="536"/>
    </row>
    <row r="21" spans="1:5" ht="31.5" customHeight="1" x14ac:dyDescent="0.2">
      <c r="A21" s="29" t="s">
        <v>392</v>
      </c>
      <c r="B21" s="5" t="s">
        <v>58</v>
      </c>
      <c r="C21" s="5" t="s">
        <v>1</v>
      </c>
      <c r="D21" s="5" t="s">
        <v>2</v>
      </c>
      <c r="E21" s="30" t="s">
        <v>59</v>
      </c>
    </row>
    <row r="22" spans="1:5" ht="14.25" customHeight="1" x14ac:dyDescent="0.2">
      <c r="A22" s="187" t="s">
        <v>546</v>
      </c>
      <c r="B22" s="11" t="s">
        <v>565</v>
      </c>
      <c r="C22" s="28">
        <v>601</v>
      </c>
      <c r="D22" s="28">
        <v>740</v>
      </c>
      <c r="E22" s="40">
        <v>599</v>
      </c>
    </row>
    <row r="23" spans="1:5" ht="14.25" customHeight="1" x14ac:dyDescent="0.2">
      <c r="A23" s="187" t="s">
        <v>548</v>
      </c>
      <c r="B23" s="11" t="s">
        <v>566</v>
      </c>
      <c r="C23" s="28">
        <v>116</v>
      </c>
      <c r="D23" s="28">
        <v>0</v>
      </c>
      <c r="E23" s="40">
        <v>28</v>
      </c>
    </row>
    <row r="24" spans="1:5" ht="14.25" customHeight="1" x14ac:dyDescent="0.2">
      <c r="A24" s="187" t="s">
        <v>550</v>
      </c>
      <c r="B24" s="11" t="s">
        <v>567</v>
      </c>
      <c r="C24" s="28">
        <v>11</v>
      </c>
      <c r="D24" s="28">
        <v>15</v>
      </c>
      <c r="E24" s="40">
        <v>0</v>
      </c>
    </row>
    <row r="25" spans="1:5" ht="14.25" customHeight="1" x14ac:dyDescent="0.2">
      <c r="A25" s="234" t="s">
        <v>552</v>
      </c>
      <c r="B25" s="11" t="s">
        <v>568</v>
      </c>
      <c r="C25" s="28">
        <v>24</v>
      </c>
      <c r="D25" s="28">
        <v>43</v>
      </c>
      <c r="E25" s="40">
        <v>83</v>
      </c>
    </row>
    <row r="26" spans="1:5" ht="14.25" customHeight="1" thickBot="1" x14ac:dyDescent="0.25">
      <c r="A26" s="235" t="s">
        <v>554</v>
      </c>
      <c r="B26" s="137" t="s">
        <v>569</v>
      </c>
      <c r="C26" s="145">
        <v>68</v>
      </c>
      <c r="D26" s="145">
        <v>36</v>
      </c>
      <c r="E26" s="41">
        <v>195</v>
      </c>
    </row>
    <row r="27" spans="1:5" ht="14.25" customHeight="1" x14ac:dyDescent="0.25">
      <c r="A27" s="35" t="s">
        <v>570</v>
      </c>
      <c r="B27" s="143" t="s">
        <v>140</v>
      </c>
      <c r="C27" s="501">
        <f>SUM(C22:C26)</f>
        <v>820</v>
      </c>
      <c r="D27" s="501">
        <f>SUM(D22:D26)</f>
        <v>834</v>
      </c>
      <c r="E27" s="502">
        <f>SUM(E22:E26)</f>
        <v>905</v>
      </c>
    </row>
    <row r="28" spans="1:5" ht="32.25" customHeight="1" x14ac:dyDescent="0.2">
      <c r="A28" s="29" t="s">
        <v>400</v>
      </c>
      <c r="B28" s="5" t="s">
        <v>58</v>
      </c>
      <c r="C28" s="5" t="s">
        <v>1</v>
      </c>
      <c r="D28" s="5" t="s">
        <v>2</v>
      </c>
      <c r="E28" s="30" t="s">
        <v>18</v>
      </c>
    </row>
    <row r="29" spans="1:5" ht="14.25" customHeight="1" x14ac:dyDescent="0.2">
      <c r="A29" s="187" t="s">
        <v>546</v>
      </c>
      <c r="B29" s="11" t="s">
        <v>571</v>
      </c>
      <c r="C29" s="28">
        <v>272</v>
      </c>
      <c r="D29" s="28">
        <v>173</v>
      </c>
      <c r="E29" s="40">
        <v>183</v>
      </c>
    </row>
    <row r="30" spans="1:5" ht="14.25" customHeight="1" x14ac:dyDescent="0.2">
      <c r="A30" s="187" t="s">
        <v>548</v>
      </c>
      <c r="B30" s="11" t="s">
        <v>572</v>
      </c>
      <c r="C30" s="28">
        <v>9</v>
      </c>
      <c r="D30" s="28">
        <v>4</v>
      </c>
      <c r="E30" s="40">
        <v>13</v>
      </c>
    </row>
    <row r="31" spans="1:5" ht="14.25" customHeight="1" x14ac:dyDescent="0.2">
      <c r="A31" s="187" t="s">
        <v>550</v>
      </c>
      <c r="B31" s="11" t="s">
        <v>573</v>
      </c>
      <c r="C31" s="28">
        <v>40</v>
      </c>
      <c r="D31" s="28">
        <v>10</v>
      </c>
      <c r="E31" s="40">
        <v>9</v>
      </c>
    </row>
    <row r="32" spans="1:5" ht="14.25" customHeight="1" x14ac:dyDescent="0.2">
      <c r="A32" s="234" t="s">
        <v>552</v>
      </c>
      <c r="B32" s="11" t="s">
        <v>574</v>
      </c>
      <c r="C32" s="28">
        <v>2</v>
      </c>
      <c r="D32" s="28">
        <v>13</v>
      </c>
      <c r="E32" s="40">
        <v>106</v>
      </c>
    </row>
    <row r="33" spans="1:5" ht="14.25" customHeight="1" thickBot="1" x14ac:dyDescent="0.25">
      <c r="A33" s="235" t="s">
        <v>554</v>
      </c>
      <c r="B33" s="137" t="s">
        <v>575</v>
      </c>
      <c r="C33" s="145">
        <v>122</v>
      </c>
      <c r="D33" s="145">
        <v>91</v>
      </c>
      <c r="E33" s="41">
        <v>332</v>
      </c>
    </row>
    <row r="34" spans="1:5" ht="14.25" customHeight="1" x14ac:dyDescent="0.25">
      <c r="A34" s="43" t="s">
        <v>576</v>
      </c>
      <c r="B34" s="143" t="s">
        <v>140</v>
      </c>
      <c r="C34" s="407">
        <f>SUM(C29:C33)</f>
        <v>445</v>
      </c>
      <c r="D34" s="407">
        <f>SUM(D29:D33)</f>
        <v>291</v>
      </c>
      <c r="E34" s="408">
        <f>SUM(E29:E33)</f>
        <v>643</v>
      </c>
    </row>
    <row r="35" spans="1:5" ht="15" customHeight="1" x14ac:dyDescent="0.25">
      <c r="A35" s="44" t="s">
        <v>385</v>
      </c>
      <c r="B35" s="2" t="s">
        <v>140</v>
      </c>
      <c r="C35" s="2" t="s">
        <v>140</v>
      </c>
      <c r="D35" s="2" t="s">
        <v>140</v>
      </c>
      <c r="E35" s="45" t="s">
        <v>140</v>
      </c>
    </row>
    <row r="36" spans="1:5" ht="33" customHeight="1" x14ac:dyDescent="0.2">
      <c r="A36" s="29" t="s">
        <v>287</v>
      </c>
      <c r="B36" s="321" t="s">
        <v>58</v>
      </c>
      <c r="C36" s="321" t="s">
        <v>1</v>
      </c>
      <c r="D36" s="321" t="s">
        <v>2</v>
      </c>
      <c r="E36" s="30" t="s">
        <v>59</v>
      </c>
    </row>
    <row r="37" spans="1:5" ht="14.25" customHeight="1" x14ac:dyDescent="0.2">
      <c r="A37" s="46" t="s">
        <v>577</v>
      </c>
      <c r="B37" s="11" t="s">
        <v>578</v>
      </c>
      <c r="C37" s="11">
        <v>2</v>
      </c>
      <c r="D37" s="11">
        <v>0</v>
      </c>
      <c r="E37" s="39">
        <v>10</v>
      </c>
    </row>
    <row r="38" spans="1:5" ht="14.25" customHeight="1" x14ac:dyDescent="0.2">
      <c r="A38" s="46" t="s">
        <v>579</v>
      </c>
      <c r="B38" s="11" t="s">
        <v>580</v>
      </c>
      <c r="C38" s="11">
        <v>1</v>
      </c>
      <c r="D38" s="11">
        <v>0</v>
      </c>
      <c r="E38" s="39">
        <v>0</v>
      </c>
    </row>
    <row r="39" spans="1:5" ht="14.25" customHeight="1" x14ac:dyDescent="0.2">
      <c r="A39" s="46" t="s">
        <v>581</v>
      </c>
      <c r="B39" s="11" t="s">
        <v>582</v>
      </c>
      <c r="C39" s="11">
        <v>0</v>
      </c>
      <c r="D39" s="11">
        <v>0</v>
      </c>
      <c r="E39" s="39">
        <v>0</v>
      </c>
    </row>
    <row r="40" spans="1:5" ht="14.25" customHeight="1" x14ac:dyDescent="0.2">
      <c r="A40" s="194" t="s">
        <v>552</v>
      </c>
      <c r="B40" s="11" t="s">
        <v>583</v>
      </c>
      <c r="C40" s="28">
        <v>0</v>
      </c>
      <c r="D40" s="28">
        <v>10</v>
      </c>
      <c r="E40" s="40">
        <v>0</v>
      </c>
    </row>
    <row r="41" spans="1:5" ht="14.25" customHeight="1" x14ac:dyDescent="0.2">
      <c r="A41" s="194" t="s">
        <v>584</v>
      </c>
      <c r="B41" s="11" t="s">
        <v>585</v>
      </c>
      <c r="C41" s="28">
        <v>0</v>
      </c>
      <c r="D41" s="28">
        <v>0</v>
      </c>
      <c r="E41" s="40">
        <v>0</v>
      </c>
    </row>
    <row r="42" spans="1:5" ht="15" customHeight="1" x14ac:dyDescent="0.25">
      <c r="A42" s="43" t="s">
        <v>51</v>
      </c>
      <c r="B42" s="11" t="s">
        <v>140</v>
      </c>
      <c r="C42" s="401">
        <f>SUM(C37:C41)</f>
        <v>3</v>
      </c>
      <c r="D42" s="401">
        <f>SUM(D37:D41)</f>
        <v>10</v>
      </c>
      <c r="E42" s="402">
        <f>SUM(E37:E41)</f>
        <v>10</v>
      </c>
    </row>
    <row r="43" spans="1:5" ht="31.5" customHeight="1" x14ac:dyDescent="0.2">
      <c r="A43" s="326" t="s">
        <v>412</v>
      </c>
      <c r="B43" s="321" t="s">
        <v>58</v>
      </c>
      <c r="C43" s="321" t="s">
        <v>1</v>
      </c>
      <c r="D43" s="321" t="s">
        <v>2</v>
      </c>
      <c r="E43" s="30" t="s">
        <v>59</v>
      </c>
    </row>
    <row r="44" spans="1:5" ht="16.5" customHeight="1" thickBot="1" x14ac:dyDescent="0.3">
      <c r="A44" s="43" t="s">
        <v>51</v>
      </c>
      <c r="B44" s="137" t="s">
        <v>413</v>
      </c>
      <c r="C44" s="28">
        <v>119</v>
      </c>
      <c r="D44" s="137">
        <v>0</v>
      </c>
      <c r="E44" s="340">
        <v>0</v>
      </c>
    </row>
    <row r="45" spans="1:5" ht="28.5" customHeight="1" x14ac:dyDescent="0.2">
      <c r="A45" s="326" t="s">
        <v>414</v>
      </c>
      <c r="B45" s="321" t="s">
        <v>58</v>
      </c>
      <c r="C45" s="321" t="s">
        <v>1</v>
      </c>
      <c r="D45" s="321" t="s">
        <v>2</v>
      </c>
      <c r="E45" s="30" t="s">
        <v>59</v>
      </c>
    </row>
    <row r="46" spans="1:5" ht="17.25" customHeight="1" x14ac:dyDescent="0.25">
      <c r="A46" s="43" t="s">
        <v>51</v>
      </c>
      <c r="B46" s="11" t="s">
        <v>415</v>
      </c>
      <c r="C46" s="11">
        <v>0</v>
      </c>
      <c r="D46" s="28">
        <v>0</v>
      </c>
      <c r="E46" s="40">
        <v>0</v>
      </c>
    </row>
    <row r="47" spans="1:5" ht="4.5" customHeight="1" x14ac:dyDescent="0.2">
      <c r="A47" s="47"/>
      <c r="E47" s="163"/>
    </row>
    <row r="48" spans="1:5" ht="15" customHeight="1" x14ac:dyDescent="0.25">
      <c r="A48" s="297" t="s">
        <v>586</v>
      </c>
      <c r="B48" s="78"/>
      <c r="C48" s="503">
        <f>SUM(C27+C34+C42+C44+C46)</f>
        <v>1387</v>
      </c>
      <c r="D48" s="503">
        <f>SUM(D27+D34+D42+D44+D46)</f>
        <v>1135</v>
      </c>
      <c r="E48" s="504">
        <f>SUM(E27+E34+E42+E44+E46)</f>
        <v>1558</v>
      </c>
    </row>
    <row r="49" spans="1:5" ht="3.75" customHeight="1" x14ac:dyDescent="0.2">
      <c r="A49" s="52"/>
      <c r="B49" s="51"/>
      <c r="C49" s="51"/>
      <c r="D49" s="51"/>
      <c r="E49" s="53"/>
    </row>
    <row r="50" spans="1:5" ht="15.75" customHeight="1" thickBot="1" x14ac:dyDescent="0.3">
      <c r="A50" s="54" t="s">
        <v>587</v>
      </c>
      <c r="B50" s="55"/>
      <c r="C50" s="505">
        <f>SUM(C18+C48)</f>
        <v>2364</v>
      </c>
      <c r="D50" s="505">
        <f>SUM(D18+D48)</f>
        <v>2297</v>
      </c>
      <c r="E50" s="506">
        <f>SUM(E18+E48)</f>
        <v>2726</v>
      </c>
    </row>
    <row r="51" spans="1:5" ht="15.75" customHeight="1" thickBot="1" x14ac:dyDescent="0.3">
      <c r="A51" s="148"/>
      <c r="B51" s="51"/>
      <c r="C51" s="274"/>
      <c r="D51" s="274"/>
      <c r="E51" s="274"/>
    </row>
    <row r="52" spans="1:5" ht="15" customHeight="1" x14ac:dyDescent="0.2">
      <c r="A52" s="609" t="s">
        <v>588</v>
      </c>
      <c r="B52" s="519"/>
      <c r="C52" s="519"/>
      <c r="D52" s="519"/>
      <c r="E52" s="536"/>
    </row>
    <row r="53" spans="1:5" ht="15" customHeight="1" x14ac:dyDescent="0.2">
      <c r="A53" s="29" t="s">
        <v>589</v>
      </c>
      <c r="B53" s="5" t="s">
        <v>58</v>
      </c>
      <c r="C53" s="5" t="s">
        <v>1</v>
      </c>
      <c r="D53" s="5" t="s">
        <v>2</v>
      </c>
      <c r="E53" s="30" t="s">
        <v>18</v>
      </c>
    </row>
    <row r="54" spans="1:5" ht="14.25" customHeight="1" x14ac:dyDescent="0.2">
      <c r="A54" s="187" t="s">
        <v>546</v>
      </c>
      <c r="B54" s="22" t="s">
        <v>212</v>
      </c>
      <c r="C54" s="23">
        <v>0</v>
      </c>
      <c r="D54" s="23">
        <v>29</v>
      </c>
      <c r="E54" s="33">
        <v>50</v>
      </c>
    </row>
    <row r="55" spans="1:5" ht="28.5" customHeight="1" x14ac:dyDescent="0.2">
      <c r="A55" s="187" t="s">
        <v>548</v>
      </c>
      <c r="B55" s="22" t="s">
        <v>212</v>
      </c>
      <c r="C55" s="23">
        <v>15</v>
      </c>
      <c r="D55" s="23">
        <v>54</v>
      </c>
      <c r="E55" s="33">
        <v>63</v>
      </c>
    </row>
    <row r="56" spans="1:5" ht="14.25" customHeight="1" x14ac:dyDescent="0.2">
      <c r="A56" s="187" t="s">
        <v>550</v>
      </c>
      <c r="B56" s="22" t="s">
        <v>212</v>
      </c>
      <c r="C56" s="23">
        <v>0</v>
      </c>
      <c r="D56" s="23">
        <v>10</v>
      </c>
      <c r="E56" s="33">
        <v>21</v>
      </c>
    </row>
    <row r="57" spans="1:5" ht="14.25" customHeight="1" x14ac:dyDescent="0.2">
      <c r="A57" s="234" t="s">
        <v>552</v>
      </c>
      <c r="B57" s="22" t="s">
        <v>212</v>
      </c>
      <c r="C57" s="24">
        <v>0</v>
      </c>
      <c r="D57" s="24">
        <v>41</v>
      </c>
      <c r="E57" s="34">
        <v>48</v>
      </c>
    </row>
    <row r="58" spans="1:5" ht="15" customHeight="1" thickBot="1" x14ac:dyDescent="0.25">
      <c r="A58" s="235" t="s">
        <v>554</v>
      </c>
      <c r="B58" s="236" t="s">
        <v>212</v>
      </c>
      <c r="C58" s="25">
        <v>0</v>
      </c>
      <c r="D58" s="25">
        <v>29</v>
      </c>
      <c r="E58" s="164">
        <v>40</v>
      </c>
    </row>
    <row r="59" spans="1:5" ht="15.75" customHeight="1" thickBot="1" x14ac:dyDescent="0.25">
      <c r="A59" s="66" t="s">
        <v>590</v>
      </c>
      <c r="B59" s="144"/>
      <c r="C59" s="507">
        <f>SUM(C54:C58)</f>
        <v>15</v>
      </c>
      <c r="D59" s="508">
        <f>SUM(D54:D58)</f>
        <v>163</v>
      </c>
      <c r="E59" s="509">
        <f>SUM(E54:E58)</f>
        <v>222</v>
      </c>
    </row>
    <row r="60" spans="1:5" ht="15.75" customHeight="1" thickBot="1" x14ac:dyDescent="0.25">
      <c r="A60" s="95"/>
      <c r="B60" s="290"/>
      <c r="C60" s="38"/>
      <c r="D60" s="266"/>
      <c r="E60" s="267"/>
    </row>
    <row r="61" spans="1:5" ht="15" customHeight="1" x14ac:dyDescent="0.2">
      <c r="A61" s="609" t="s">
        <v>591</v>
      </c>
      <c r="B61" s="519"/>
      <c r="C61" s="519"/>
      <c r="D61" s="519"/>
      <c r="E61" s="536"/>
    </row>
    <row r="62" spans="1:5" ht="15" customHeight="1" x14ac:dyDescent="0.2">
      <c r="A62" s="29" t="s">
        <v>592</v>
      </c>
      <c r="B62" s="5" t="s">
        <v>58</v>
      </c>
      <c r="C62" s="5" t="s">
        <v>1</v>
      </c>
      <c r="D62" s="5" t="s">
        <v>2</v>
      </c>
      <c r="E62" s="30" t="s">
        <v>59</v>
      </c>
    </row>
    <row r="63" spans="1:5" ht="14.25" customHeight="1" x14ac:dyDescent="0.2">
      <c r="A63" s="187" t="s">
        <v>546</v>
      </c>
      <c r="B63" s="11" t="s">
        <v>212</v>
      </c>
      <c r="C63" s="28">
        <v>0</v>
      </c>
      <c r="D63" s="28">
        <v>104</v>
      </c>
      <c r="E63" s="40">
        <v>110</v>
      </c>
    </row>
    <row r="64" spans="1:5" ht="28.5" customHeight="1" x14ac:dyDescent="0.2">
      <c r="A64" s="187" t="s">
        <v>548</v>
      </c>
      <c r="B64" s="11" t="s">
        <v>212</v>
      </c>
      <c r="C64" s="28">
        <v>1</v>
      </c>
      <c r="D64" s="28">
        <v>108</v>
      </c>
      <c r="E64" s="40">
        <v>61</v>
      </c>
    </row>
    <row r="65" spans="1:5" ht="14.25" customHeight="1" x14ac:dyDescent="0.2">
      <c r="A65" s="187" t="s">
        <v>550</v>
      </c>
      <c r="B65" s="11" t="s">
        <v>212</v>
      </c>
      <c r="C65" s="28">
        <v>0</v>
      </c>
      <c r="D65" s="28">
        <v>41</v>
      </c>
      <c r="E65" s="40">
        <v>67</v>
      </c>
    </row>
    <row r="66" spans="1:5" ht="14.25" customHeight="1" x14ac:dyDescent="0.2">
      <c r="A66" s="234" t="s">
        <v>552</v>
      </c>
      <c r="B66" s="11" t="s">
        <v>212</v>
      </c>
      <c r="C66" s="28">
        <v>0</v>
      </c>
      <c r="D66" s="28">
        <v>0</v>
      </c>
      <c r="E66" s="40">
        <v>5</v>
      </c>
    </row>
    <row r="67" spans="1:5" ht="15" customHeight="1" thickBot="1" x14ac:dyDescent="0.25">
      <c r="A67" s="235" t="s">
        <v>554</v>
      </c>
      <c r="B67" s="137" t="s">
        <v>212</v>
      </c>
      <c r="C67" s="145">
        <v>0</v>
      </c>
      <c r="D67" s="145">
        <v>55</v>
      </c>
      <c r="E67" s="41">
        <v>50</v>
      </c>
    </row>
    <row r="68" spans="1:5" ht="15.75" customHeight="1" thickBot="1" x14ac:dyDescent="0.3">
      <c r="A68" s="262" t="s">
        <v>593</v>
      </c>
      <c r="B68" s="265" t="s">
        <v>140</v>
      </c>
      <c r="C68" s="460">
        <f>SUM(C63:C67)</f>
        <v>1</v>
      </c>
      <c r="D68" s="460">
        <f>SUM(D63:D67)</f>
        <v>308</v>
      </c>
      <c r="E68" s="510">
        <f>SUM(E63:E67)</f>
        <v>293</v>
      </c>
    </row>
    <row r="69" spans="1:5" x14ac:dyDescent="0.2">
      <c r="A69" s="47"/>
      <c r="E69" s="163"/>
    </row>
    <row r="70" spans="1:5" ht="15.75" customHeight="1" thickBot="1" x14ac:dyDescent="0.3">
      <c r="A70" s="54" t="s">
        <v>594</v>
      </c>
      <c r="B70" s="55"/>
      <c r="C70" s="511">
        <f>SUM(C59+C68)</f>
        <v>16</v>
      </c>
      <c r="D70" s="511">
        <f>SUM(D59+D68)</f>
        <v>471</v>
      </c>
      <c r="E70" s="512">
        <f>SUM(E59+E68)</f>
        <v>515</v>
      </c>
    </row>
    <row r="71" spans="1:5" ht="13.5" customHeight="1" thickBot="1" x14ac:dyDescent="0.25"/>
    <row r="72" spans="1:5" ht="13.5" customHeight="1" thickBot="1" x14ac:dyDescent="0.25">
      <c r="A72" s="608" t="s">
        <v>595</v>
      </c>
      <c r="B72" s="545"/>
      <c r="C72" s="545"/>
      <c r="D72" s="545"/>
      <c r="E72" s="546"/>
    </row>
    <row r="73" spans="1:5" ht="15" customHeight="1" x14ac:dyDescent="0.2">
      <c r="A73" s="328"/>
      <c r="B73" s="335"/>
      <c r="C73" s="335" t="s">
        <v>1</v>
      </c>
      <c r="D73" s="335" t="s">
        <v>2</v>
      </c>
      <c r="E73" s="336" t="s">
        <v>59</v>
      </c>
    </row>
    <row r="74" spans="1:5" ht="14.25" customHeight="1" x14ac:dyDescent="0.2">
      <c r="A74" s="187" t="s">
        <v>596</v>
      </c>
      <c r="B74" s="22" t="s">
        <v>212</v>
      </c>
      <c r="C74" s="201" t="s">
        <v>216</v>
      </c>
      <c r="D74" s="201">
        <v>77</v>
      </c>
      <c r="E74" s="299">
        <v>96</v>
      </c>
    </row>
    <row r="75" spans="1:5" ht="15" customHeight="1" thickBot="1" x14ac:dyDescent="0.25">
      <c r="A75" s="64"/>
      <c r="B75" s="213"/>
      <c r="C75" s="139"/>
      <c r="D75" s="139"/>
      <c r="E75" s="300"/>
    </row>
    <row r="76" spans="1:5" x14ac:dyDescent="0.2">
      <c r="A76" t="s">
        <v>55</v>
      </c>
    </row>
  </sheetData>
  <mergeCells count="5">
    <mergeCell ref="A72:E72"/>
    <mergeCell ref="A2:E2"/>
    <mergeCell ref="A20:E20"/>
    <mergeCell ref="A52:E52"/>
    <mergeCell ref="A61:E61"/>
  </mergeCells>
  <phoneticPr fontId="20" type="noConversion"/>
  <pageMargins left="0.75" right="0.75" top="1" bottom="1" header="0.5" footer="0.5"/>
  <pageSetup scale="75" orientation="portrait" horizontalDpi="4294967294"/>
  <headerFooter alignWithMargins="0">
    <oddHeader>&amp;C&amp;"Arial,Bold"&amp;12 DDAA HISTORICAL WORKLOAD</oddHeader>
  </headerFooter>
  <rowBreaks count="1" manualBreakCount="1">
    <brk id="19" max="16383" man="1"/>
  </rowBreaks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F48"/>
  <sheetViews>
    <sheetView zoomScale="75" workbookViewId="0">
      <selection activeCell="K31" sqref="K31"/>
    </sheetView>
  </sheetViews>
  <sheetFormatPr defaultRowHeight="12.75" x14ac:dyDescent="0.2"/>
  <cols>
    <col min="2" max="2" width="10.85546875" style="278" customWidth="1"/>
    <col min="6" max="6" width="15.85546875" style="278" customWidth="1"/>
  </cols>
  <sheetData>
    <row r="1" spans="1:6" x14ac:dyDescent="0.2">
      <c r="A1" s="13" t="s">
        <v>597</v>
      </c>
      <c r="B1" s="14"/>
      <c r="C1" s="14"/>
      <c r="D1" s="14"/>
      <c r="E1" s="14"/>
      <c r="F1" s="15"/>
    </row>
    <row r="2" spans="1:6" ht="38.25" customHeight="1" x14ac:dyDescent="0.2">
      <c r="A2" s="16" t="s">
        <v>33</v>
      </c>
      <c r="B2" s="343" t="s">
        <v>543</v>
      </c>
      <c r="C2" s="343" t="s">
        <v>538</v>
      </c>
      <c r="D2" s="343" t="s">
        <v>539</v>
      </c>
      <c r="E2" s="343" t="s">
        <v>37</v>
      </c>
      <c r="F2" s="48" t="s">
        <v>38</v>
      </c>
    </row>
    <row r="3" spans="1:6" x14ac:dyDescent="0.2">
      <c r="A3" s="17" t="s">
        <v>39</v>
      </c>
      <c r="B3" s="136">
        <v>310</v>
      </c>
      <c r="C3" s="136">
        <v>156</v>
      </c>
      <c r="D3" s="136">
        <v>3</v>
      </c>
      <c r="E3" s="345">
        <f t="shared" ref="E3:E14" si="0">SUM(C3:D3)</f>
        <v>159</v>
      </c>
      <c r="F3" s="346">
        <f t="shared" ref="F3:F14" si="1">SUM(B3+E3)</f>
        <v>469</v>
      </c>
    </row>
    <row r="4" spans="1:6" x14ac:dyDescent="0.2">
      <c r="A4" s="18" t="s">
        <v>40</v>
      </c>
      <c r="B4" s="117">
        <v>165</v>
      </c>
      <c r="C4" s="117">
        <v>195</v>
      </c>
      <c r="D4" s="117">
        <v>0</v>
      </c>
      <c r="E4" s="345">
        <f t="shared" si="0"/>
        <v>195</v>
      </c>
      <c r="F4" s="346">
        <f t="shared" si="1"/>
        <v>360</v>
      </c>
    </row>
    <row r="5" spans="1:6" x14ac:dyDescent="0.2">
      <c r="A5" s="18" t="s">
        <v>41</v>
      </c>
      <c r="B5" s="117">
        <v>71</v>
      </c>
      <c r="C5" s="117">
        <v>84</v>
      </c>
      <c r="D5" s="117">
        <v>0</v>
      </c>
      <c r="E5" s="345">
        <f t="shared" si="0"/>
        <v>84</v>
      </c>
      <c r="F5" s="346">
        <f t="shared" si="1"/>
        <v>155</v>
      </c>
    </row>
    <row r="6" spans="1:6" x14ac:dyDescent="0.2">
      <c r="A6" s="18" t="s">
        <v>42</v>
      </c>
      <c r="B6" s="117">
        <v>79</v>
      </c>
      <c r="C6" s="117">
        <v>23</v>
      </c>
      <c r="D6" s="117">
        <v>0</v>
      </c>
      <c r="E6" s="345">
        <f t="shared" si="0"/>
        <v>23</v>
      </c>
      <c r="F6" s="346">
        <f t="shared" si="1"/>
        <v>102</v>
      </c>
    </row>
    <row r="7" spans="1:6" x14ac:dyDescent="0.2">
      <c r="A7" s="18" t="s">
        <v>43</v>
      </c>
      <c r="B7" s="117">
        <v>9</v>
      </c>
      <c r="C7" s="117">
        <v>66</v>
      </c>
      <c r="D7" s="117">
        <v>0</v>
      </c>
      <c r="E7" s="345">
        <f t="shared" si="0"/>
        <v>66</v>
      </c>
      <c r="F7" s="346">
        <f t="shared" si="1"/>
        <v>75</v>
      </c>
    </row>
    <row r="8" spans="1:6" x14ac:dyDescent="0.2">
      <c r="A8" s="18" t="s">
        <v>44</v>
      </c>
      <c r="B8" s="117">
        <v>41</v>
      </c>
      <c r="C8" s="117">
        <v>168</v>
      </c>
      <c r="D8" s="117">
        <v>0</v>
      </c>
      <c r="E8" s="345">
        <f t="shared" si="0"/>
        <v>168</v>
      </c>
      <c r="F8" s="346">
        <f t="shared" si="1"/>
        <v>209</v>
      </c>
    </row>
    <row r="9" spans="1:6" x14ac:dyDescent="0.2">
      <c r="A9" s="18" t="s">
        <v>45</v>
      </c>
      <c r="B9" s="117">
        <v>19</v>
      </c>
      <c r="C9" s="117">
        <v>156</v>
      </c>
      <c r="D9" s="117">
        <v>0</v>
      </c>
      <c r="E9" s="345">
        <f t="shared" si="0"/>
        <v>156</v>
      </c>
      <c r="F9" s="346">
        <f t="shared" si="1"/>
        <v>175</v>
      </c>
    </row>
    <row r="10" spans="1:6" x14ac:dyDescent="0.2">
      <c r="A10" s="18" t="s">
        <v>46</v>
      </c>
      <c r="B10" s="117">
        <v>59</v>
      </c>
      <c r="C10" s="117">
        <v>96</v>
      </c>
      <c r="D10" s="117">
        <v>0</v>
      </c>
      <c r="E10" s="345">
        <f t="shared" si="0"/>
        <v>96</v>
      </c>
      <c r="F10" s="346">
        <f t="shared" si="1"/>
        <v>155</v>
      </c>
    </row>
    <row r="11" spans="1:6" x14ac:dyDescent="0.2">
      <c r="A11" s="18" t="s">
        <v>47</v>
      </c>
      <c r="B11" s="117">
        <v>56</v>
      </c>
      <c r="C11" s="117">
        <v>82</v>
      </c>
      <c r="D11" s="117">
        <v>0</v>
      </c>
      <c r="E11" s="345">
        <f t="shared" si="0"/>
        <v>82</v>
      </c>
      <c r="F11" s="346">
        <f t="shared" si="1"/>
        <v>138</v>
      </c>
    </row>
    <row r="12" spans="1:6" x14ac:dyDescent="0.2">
      <c r="A12" s="18" t="s">
        <v>48</v>
      </c>
      <c r="B12" s="117">
        <v>4</v>
      </c>
      <c r="C12" s="117">
        <v>103</v>
      </c>
      <c r="D12" s="117">
        <v>0</v>
      </c>
      <c r="E12" s="345">
        <f t="shared" si="0"/>
        <v>103</v>
      </c>
      <c r="F12" s="346">
        <f t="shared" si="1"/>
        <v>107</v>
      </c>
    </row>
    <row r="13" spans="1:6" x14ac:dyDescent="0.2">
      <c r="A13" s="18" t="s">
        <v>49</v>
      </c>
      <c r="B13" s="117">
        <v>53</v>
      </c>
      <c r="C13" s="117">
        <v>190</v>
      </c>
      <c r="D13" s="117">
        <v>0</v>
      </c>
      <c r="E13" s="345">
        <f t="shared" si="0"/>
        <v>190</v>
      </c>
      <c r="F13" s="346">
        <f t="shared" si="1"/>
        <v>243</v>
      </c>
    </row>
    <row r="14" spans="1:6" x14ac:dyDescent="0.2">
      <c r="A14" s="18" t="s">
        <v>50</v>
      </c>
      <c r="B14" s="117">
        <v>111</v>
      </c>
      <c r="C14" s="117">
        <v>65</v>
      </c>
      <c r="D14" s="117">
        <v>0</v>
      </c>
      <c r="E14" s="345">
        <f t="shared" si="0"/>
        <v>65</v>
      </c>
      <c r="F14" s="346">
        <f t="shared" si="1"/>
        <v>176</v>
      </c>
    </row>
    <row r="15" spans="1:6" ht="15.75" customHeight="1" thickBot="1" x14ac:dyDescent="0.3">
      <c r="A15" s="19" t="s">
        <v>51</v>
      </c>
      <c r="B15" s="347">
        <f>SUM(B3:B14)</f>
        <v>977</v>
      </c>
      <c r="C15" s="347">
        <f>SUM(C3:C14)</f>
        <v>1384</v>
      </c>
      <c r="D15" s="347">
        <f>SUM(D3:D14)</f>
        <v>3</v>
      </c>
      <c r="E15" s="347">
        <f>SUM(E3:E14)</f>
        <v>1387</v>
      </c>
      <c r="F15" s="348">
        <f>SUM(F3:F14)</f>
        <v>2364</v>
      </c>
    </row>
    <row r="16" spans="1:6" ht="13.5" customHeight="1" thickBot="1" x14ac:dyDescent="0.25"/>
    <row r="17" spans="1:6" x14ac:dyDescent="0.2">
      <c r="A17" s="13" t="s">
        <v>598</v>
      </c>
      <c r="B17" s="14"/>
      <c r="C17" s="14"/>
      <c r="D17" s="14"/>
      <c r="E17" s="14"/>
      <c r="F17" s="15"/>
    </row>
    <row r="18" spans="1:6" ht="37.5" customHeight="1" x14ac:dyDescent="0.2">
      <c r="A18" s="16" t="s">
        <v>33</v>
      </c>
      <c r="B18" s="343" t="s">
        <v>537</v>
      </c>
      <c r="C18" s="343" t="s">
        <v>599</v>
      </c>
      <c r="D18" s="343" t="s">
        <v>600</v>
      </c>
      <c r="E18" s="343" t="s">
        <v>37</v>
      </c>
      <c r="F18" s="48" t="s">
        <v>38</v>
      </c>
    </row>
    <row r="19" spans="1:6" x14ac:dyDescent="0.2">
      <c r="A19" s="17" t="s">
        <v>39</v>
      </c>
      <c r="B19" s="136">
        <v>150</v>
      </c>
      <c r="C19" s="136">
        <v>119</v>
      </c>
      <c r="D19" s="136">
        <v>10</v>
      </c>
      <c r="E19" s="345">
        <f t="shared" ref="E19:E30" si="2">SUM(C19:D19)</f>
        <v>129</v>
      </c>
      <c r="F19" s="346">
        <f t="shared" ref="F19:F30" si="3">SUM(B19+E19)</f>
        <v>279</v>
      </c>
    </row>
    <row r="20" spans="1:6" x14ac:dyDescent="0.2">
      <c r="A20" s="18" t="s">
        <v>40</v>
      </c>
      <c r="B20" s="117">
        <v>78</v>
      </c>
      <c r="C20" s="117">
        <v>69</v>
      </c>
      <c r="D20" s="117">
        <v>0</v>
      </c>
      <c r="E20" s="345">
        <f t="shared" si="2"/>
        <v>69</v>
      </c>
      <c r="F20" s="346">
        <f t="shared" si="3"/>
        <v>147</v>
      </c>
    </row>
    <row r="21" spans="1:6" x14ac:dyDescent="0.2">
      <c r="A21" s="18" t="s">
        <v>41</v>
      </c>
      <c r="B21" s="117">
        <v>26</v>
      </c>
      <c r="C21" s="117">
        <v>33</v>
      </c>
      <c r="D21" s="117">
        <v>0</v>
      </c>
      <c r="E21" s="345">
        <f t="shared" si="2"/>
        <v>33</v>
      </c>
      <c r="F21" s="346">
        <f t="shared" si="3"/>
        <v>59</v>
      </c>
    </row>
    <row r="22" spans="1:6" x14ac:dyDescent="0.2">
      <c r="A22" s="18" t="s">
        <v>42</v>
      </c>
      <c r="B22" s="117">
        <v>110</v>
      </c>
      <c r="C22" s="117">
        <v>86</v>
      </c>
      <c r="D22" s="117">
        <v>0</v>
      </c>
      <c r="E22" s="345">
        <f t="shared" si="2"/>
        <v>86</v>
      </c>
      <c r="F22" s="346">
        <f t="shared" si="3"/>
        <v>196</v>
      </c>
    </row>
    <row r="23" spans="1:6" x14ac:dyDescent="0.2">
      <c r="A23" s="18" t="s">
        <v>43</v>
      </c>
      <c r="B23" s="117">
        <v>14</v>
      </c>
      <c r="C23" s="117">
        <v>103</v>
      </c>
      <c r="D23" s="117">
        <v>0</v>
      </c>
      <c r="E23" s="345">
        <f t="shared" si="2"/>
        <v>103</v>
      </c>
      <c r="F23" s="346">
        <f t="shared" si="3"/>
        <v>117</v>
      </c>
    </row>
    <row r="24" spans="1:6" x14ac:dyDescent="0.2">
      <c r="A24" s="18" t="s">
        <v>44</v>
      </c>
      <c r="B24" s="117">
        <v>33</v>
      </c>
      <c r="C24" s="117">
        <v>89</v>
      </c>
      <c r="D24" s="117">
        <v>0</v>
      </c>
      <c r="E24" s="345">
        <f t="shared" si="2"/>
        <v>89</v>
      </c>
      <c r="F24" s="346">
        <f t="shared" si="3"/>
        <v>122</v>
      </c>
    </row>
    <row r="25" spans="1:6" x14ac:dyDescent="0.2">
      <c r="A25" s="18" t="s">
        <v>45</v>
      </c>
      <c r="B25" s="117">
        <v>75</v>
      </c>
      <c r="C25" s="117">
        <v>69</v>
      </c>
      <c r="D25" s="117">
        <v>0</v>
      </c>
      <c r="E25" s="345">
        <f t="shared" si="2"/>
        <v>69</v>
      </c>
      <c r="F25" s="346">
        <f t="shared" si="3"/>
        <v>144</v>
      </c>
    </row>
    <row r="26" spans="1:6" x14ac:dyDescent="0.2">
      <c r="A26" s="18" t="s">
        <v>46</v>
      </c>
      <c r="B26" s="117">
        <v>33</v>
      </c>
      <c r="C26" s="117">
        <v>167</v>
      </c>
      <c r="D26" s="117">
        <v>0</v>
      </c>
      <c r="E26" s="345">
        <f t="shared" si="2"/>
        <v>167</v>
      </c>
      <c r="F26" s="346">
        <f t="shared" si="3"/>
        <v>200</v>
      </c>
    </row>
    <row r="27" spans="1:6" x14ac:dyDescent="0.2">
      <c r="A27" s="18" t="s">
        <v>47</v>
      </c>
      <c r="B27" s="117">
        <v>50</v>
      </c>
      <c r="C27" s="117">
        <v>115</v>
      </c>
      <c r="D27" s="117">
        <v>0</v>
      </c>
      <c r="E27" s="345">
        <f t="shared" si="2"/>
        <v>115</v>
      </c>
      <c r="F27" s="346">
        <f t="shared" si="3"/>
        <v>165</v>
      </c>
    </row>
    <row r="28" spans="1:6" x14ac:dyDescent="0.2">
      <c r="A28" s="18" t="s">
        <v>48</v>
      </c>
      <c r="B28" s="117">
        <v>175</v>
      </c>
      <c r="C28" s="117">
        <v>9</v>
      </c>
      <c r="D28" s="117">
        <v>0</v>
      </c>
      <c r="E28" s="345">
        <f t="shared" si="2"/>
        <v>9</v>
      </c>
      <c r="F28" s="346">
        <f t="shared" si="3"/>
        <v>184</v>
      </c>
    </row>
    <row r="29" spans="1:6" x14ac:dyDescent="0.2">
      <c r="A29" s="18" t="s">
        <v>49</v>
      </c>
      <c r="B29" s="117">
        <v>149</v>
      </c>
      <c r="C29" s="117">
        <v>147</v>
      </c>
      <c r="D29" s="117">
        <v>0</v>
      </c>
      <c r="E29" s="345">
        <f t="shared" si="2"/>
        <v>147</v>
      </c>
      <c r="F29" s="346">
        <f t="shared" si="3"/>
        <v>296</v>
      </c>
    </row>
    <row r="30" spans="1:6" x14ac:dyDescent="0.2">
      <c r="A30" s="18" t="s">
        <v>50</v>
      </c>
      <c r="B30" s="117">
        <v>269</v>
      </c>
      <c r="C30" s="117">
        <v>119</v>
      </c>
      <c r="D30" s="117">
        <v>0</v>
      </c>
      <c r="E30" s="345">
        <f t="shared" si="2"/>
        <v>119</v>
      </c>
      <c r="F30" s="346">
        <f t="shared" si="3"/>
        <v>388</v>
      </c>
    </row>
    <row r="31" spans="1:6" ht="15.75" customHeight="1" thickBot="1" x14ac:dyDescent="0.3">
      <c r="A31" s="19" t="s">
        <v>51</v>
      </c>
      <c r="B31" s="349">
        <f>SUM(B19:B30)</f>
        <v>1162</v>
      </c>
      <c r="C31" s="349">
        <f>SUM(C19:C30)</f>
        <v>1125</v>
      </c>
      <c r="D31" s="349">
        <f>SUM(D19:D30)</f>
        <v>10</v>
      </c>
      <c r="E31" s="349">
        <f>SUM(E19:E30)</f>
        <v>1135</v>
      </c>
      <c r="F31" s="350">
        <f>SUM(F19:F30)</f>
        <v>2297</v>
      </c>
    </row>
    <row r="32" spans="1:6" ht="13.5" customHeight="1" thickBot="1" x14ac:dyDescent="0.25"/>
    <row r="33" spans="1:6" x14ac:dyDescent="0.2">
      <c r="A33" s="610" t="s">
        <v>601</v>
      </c>
      <c r="B33" s="519"/>
      <c r="C33" s="519"/>
      <c r="D33" s="519"/>
      <c r="E33" s="519"/>
      <c r="F33" s="536"/>
    </row>
    <row r="34" spans="1:6" ht="39.75" customHeight="1" x14ac:dyDescent="0.2">
      <c r="A34" s="16" t="s">
        <v>33</v>
      </c>
      <c r="B34" s="343" t="s">
        <v>537</v>
      </c>
      <c r="C34" s="343" t="s">
        <v>599</v>
      </c>
      <c r="D34" s="343" t="s">
        <v>602</v>
      </c>
      <c r="E34" s="343" t="s">
        <v>37</v>
      </c>
      <c r="F34" s="48" t="s">
        <v>38</v>
      </c>
    </row>
    <row r="35" spans="1:6" x14ac:dyDescent="0.2">
      <c r="A35" s="17" t="s">
        <v>39</v>
      </c>
      <c r="B35" s="136">
        <v>267</v>
      </c>
      <c r="C35" s="136">
        <v>238</v>
      </c>
      <c r="D35" s="136">
        <v>10</v>
      </c>
      <c r="E35" s="345">
        <f t="shared" ref="E35:E46" si="4">SUM(C35:D35)</f>
        <v>248</v>
      </c>
      <c r="F35" s="346">
        <f t="shared" ref="F35:F46" si="5">SUM(B35+E35)</f>
        <v>515</v>
      </c>
    </row>
    <row r="36" spans="1:6" x14ac:dyDescent="0.2">
      <c r="A36" s="18" t="s">
        <v>40</v>
      </c>
      <c r="B36" s="136">
        <v>54</v>
      </c>
      <c r="C36" s="136">
        <v>82</v>
      </c>
      <c r="D36" s="136">
        <v>0</v>
      </c>
      <c r="E36" s="345">
        <f t="shared" si="4"/>
        <v>82</v>
      </c>
      <c r="F36" s="346">
        <f t="shared" si="5"/>
        <v>136</v>
      </c>
    </row>
    <row r="37" spans="1:6" x14ac:dyDescent="0.2">
      <c r="A37" s="18" t="s">
        <v>41</v>
      </c>
      <c r="B37" s="136">
        <v>426</v>
      </c>
      <c r="C37" s="136">
        <v>266</v>
      </c>
      <c r="D37" s="136">
        <v>0</v>
      </c>
      <c r="E37" s="345">
        <f t="shared" si="4"/>
        <v>266</v>
      </c>
      <c r="F37" s="346">
        <f t="shared" si="5"/>
        <v>692</v>
      </c>
    </row>
    <row r="38" spans="1:6" x14ac:dyDescent="0.2">
      <c r="A38" s="18" t="s">
        <v>42</v>
      </c>
      <c r="B38" s="136">
        <v>89</v>
      </c>
      <c r="C38" s="136">
        <v>337</v>
      </c>
      <c r="D38" s="136">
        <v>0</v>
      </c>
      <c r="E38" s="345">
        <f t="shared" si="4"/>
        <v>337</v>
      </c>
      <c r="F38" s="346">
        <f t="shared" si="5"/>
        <v>426</v>
      </c>
    </row>
    <row r="39" spans="1:6" x14ac:dyDescent="0.2">
      <c r="A39" s="18" t="s">
        <v>43</v>
      </c>
      <c r="B39" s="136">
        <v>0</v>
      </c>
      <c r="C39" s="136">
        <v>232</v>
      </c>
      <c r="D39" s="136">
        <v>0</v>
      </c>
      <c r="E39" s="345">
        <f t="shared" si="4"/>
        <v>232</v>
      </c>
      <c r="F39" s="346">
        <f t="shared" si="5"/>
        <v>232</v>
      </c>
    </row>
    <row r="40" spans="1:6" x14ac:dyDescent="0.2">
      <c r="A40" s="18" t="s">
        <v>44</v>
      </c>
      <c r="B40" s="136">
        <v>54</v>
      </c>
      <c r="C40" s="136">
        <v>201</v>
      </c>
      <c r="D40" s="136">
        <v>0</v>
      </c>
      <c r="E40" s="345">
        <f t="shared" si="4"/>
        <v>201</v>
      </c>
      <c r="F40" s="346">
        <f t="shared" si="5"/>
        <v>255</v>
      </c>
    </row>
    <row r="41" spans="1:6" x14ac:dyDescent="0.2">
      <c r="A41" s="18" t="s">
        <v>45</v>
      </c>
      <c r="B41" s="136">
        <v>87</v>
      </c>
      <c r="C41" s="136">
        <v>92</v>
      </c>
      <c r="D41" s="136">
        <v>0</v>
      </c>
      <c r="E41" s="345">
        <f t="shared" si="4"/>
        <v>92</v>
      </c>
      <c r="F41" s="346">
        <f t="shared" si="5"/>
        <v>179</v>
      </c>
    </row>
    <row r="42" spans="1:6" x14ac:dyDescent="0.2">
      <c r="A42" s="18" t="s">
        <v>46</v>
      </c>
      <c r="B42" s="136">
        <v>28</v>
      </c>
      <c r="C42" s="136">
        <v>10</v>
      </c>
      <c r="D42" s="136">
        <v>0</v>
      </c>
      <c r="E42" s="345">
        <f t="shared" si="4"/>
        <v>10</v>
      </c>
      <c r="F42" s="346">
        <f t="shared" si="5"/>
        <v>38</v>
      </c>
    </row>
    <row r="43" spans="1:6" x14ac:dyDescent="0.2">
      <c r="A43" s="18" t="s">
        <v>47</v>
      </c>
      <c r="B43" s="136">
        <v>43</v>
      </c>
      <c r="C43" s="136">
        <v>24</v>
      </c>
      <c r="D43" s="136">
        <v>0</v>
      </c>
      <c r="E43" s="345">
        <f t="shared" si="4"/>
        <v>24</v>
      </c>
      <c r="F43" s="346">
        <f t="shared" si="5"/>
        <v>67</v>
      </c>
    </row>
    <row r="44" spans="1:6" x14ac:dyDescent="0.2">
      <c r="A44" s="18" t="s">
        <v>48</v>
      </c>
      <c r="B44" s="117">
        <v>24</v>
      </c>
      <c r="C44" s="117">
        <v>0</v>
      </c>
      <c r="D44" s="117">
        <v>0</v>
      </c>
      <c r="E44" s="345">
        <f t="shared" si="4"/>
        <v>0</v>
      </c>
      <c r="F44" s="346">
        <f t="shared" si="5"/>
        <v>24</v>
      </c>
    </row>
    <row r="45" spans="1:6" x14ac:dyDescent="0.2">
      <c r="A45" s="18" t="s">
        <v>49</v>
      </c>
      <c r="B45" s="117">
        <v>33</v>
      </c>
      <c r="C45" s="117">
        <v>35</v>
      </c>
      <c r="D45" s="117">
        <v>0</v>
      </c>
      <c r="E45" s="345">
        <f t="shared" si="4"/>
        <v>35</v>
      </c>
      <c r="F45" s="346">
        <f t="shared" si="5"/>
        <v>68</v>
      </c>
    </row>
    <row r="46" spans="1:6" x14ac:dyDescent="0.2">
      <c r="A46" s="18" t="s">
        <v>50</v>
      </c>
      <c r="B46" s="117">
        <v>63</v>
      </c>
      <c r="C46" s="117">
        <v>31</v>
      </c>
      <c r="D46" s="117">
        <v>0</v>
      </c>
      <c r="E46" s="345">
        <f t="shared" si="4"/>
        <v>31</v>
      </c>
      <c r="F46" s="346">
        <f t="shared" si="5"/>
        <v>94</v>
      </c>
    </row>
    <row r="47" spans="1:6" ht="15.75" customHeight="1" thickBot="1" x14ac:dyDescent="0.3">
      <c r="A47" s="19" t="s">
        <v>51</v>
      </c>
      <c r="B47" s="353">
        <f>SUM(B35:B46)</f>
        <v>1168</v>
      </c>
      <c r="C47" s="353">
        <f>SUM(C35:C46)</f>
        <v>1548</v>
      </c>
      <c r="D47" s="353">
        <f>SUM(D35:D46)</f>
        <v>10</v>
      </c>
      <c r="E47" s="353">
        <f>SUM(E35:E46)</f>
        <v>1558</v>
      </c>
      <c r="F47" s="354">
        <f>SUM(F35:F46)</f>
        <v>2726</v>
      </c>
    </row>
    <row r="48" spans="1:6" x14ac:dyDescent="0.2">
      <c r="A48" t="s">
        <v>55</v>
      </c>
    </row>
  </sheetData>
  <mergeCells count="1">
    <mergeCell ref="A33:F33"/>
  </mergeCells>
  <phoneticPr fontId="20" type="noConversion"/>
  <pageMargins left="0.75" right="0.75" top="0.78" bottom="0.81" header="0.5" footer="0.5"/>
  <pageSetup orientation="portrait" horizontalDpi="4294967294"/>
  <headerFooter alignWithMargins="0">
    <oddHeader>&amp;C&amp;"Arial,Bold"&amp;12 DDAA HISTORICAL WORKLOAD</oddHeader>
  </headerFooter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E26"/>
  <sheetViews>
    <sheetView zoomScale="75" workbookViewId="0">
      <selection activeCell="H11" sqref="H11"/>
    </sheetView>
  </sheetViews>
  <sheetFormatPr defaultRowHeight="12.75" x14ac:dyDescent="0.2"/>
  <cols>
    <col min="1" max="1" width="35.28515625" style="278" customWidth="1"/>
    <col min="2" max="2" width="20" style="278" customWidth="1"/>
    <col min="5" max="5" width="8.42578125" style="278" customWidth="1"/>
  </cols>
  <sheetData>
    <row r="1" spans="1:5" ht="13.5" customHeight="1" thickBot="1" x14ac:dyDescent="0.25"/>
    <row r="2" spans="1:5" ht="15" customHeight="1" x14ac:dyDescent="0.2">
      <c r="A2" s="600" t="s">
        <v>603</v>
      </c>
      <c r="B2" s="519"/>
      <c r="C2" s="519"/>
      <c r="D2" s="519"/>
      <c r="E2" s="79"/>
    </row>
    <row r="3" spans="1:5" ht="32.25" customHeight="1" x14ac:dyDescent="0.2">
      <c r="A3" s="29" t="s">
        <v>604</v>
      </c>
      <c r="B3" s="5" t="s">
        <v>17</v>
      </c>
      <c r="C3" s="5" t="s">
        <v>1</v>
      </c>
      <c r="D3" s="5" t="s">
        <v>2</v>
      </c>
      <c r="E3" s="30" t="s">
        <v>59</v>
      </c>
    </row>
    <row r="4" spans="1:5" ht="18.75" customHeight="1" x14ac:dyDescent="0.2">
      <c r="A4" s="31" t="s">
        <v>605</v>
      </c>
      <c r="B4" s="22" t="s">
        <v>7</v>
      </c>
      <c r="C4" s="22">
        <v>0</v>
      </c>
      <c r="D4" s="22">
        <v>0</v>
      </c>
      <c r="E4" s="32">
        <v>0</v>
      </c>
    </row>
    <row r="5" spans="1:5" ht="18.75" customHeight="1" x14ac:dyDescent="0.2">
      <c r="A5" s="31" t="s">
        <v>606</v>
      </c>
      <c r="B5" s="22" t="s">
        <v>350</v>
      </c>
      <c r="C5" s="22">
        <v>26</v>
      </c>
      <c r="D5" s="22">
        <v>0</v>
      </c>
      <c r="E5" s="32">
        <v>0</v>
      </c>
    </row>
    <row r="6" spans="1:5" ht="33" customHeight="1" x14ac:dyDescent="0.2">
      <c r="A6" s="29" t="s">
        <v>607</v>
      </c>
      <c r="B6" s="5" t="s">
        <v>17</v>
      </c>
      <c r="C6" s="5" t="s">
        <v>1</v>
      </c>
      <c r="D6" s="5" t="s">
        <v>2</v>
      </c>
      <c r="E6" s="30" t="s">
        <v>59</v>
      </c>
    </row>
    <row r="7" spans="1:5" ht="30" customHeight="1" x14ac:dyDescent="0.2">
      <c r="A7" s="187" t="s">
        <v>608</v>
      </c>
      <c r="B7" s="22" t="s">
        <v>7</v>
      </c>
      <c r="C7" s="23">
        <v>0</v>
      </c>
      <c r="D7" s="23">
        <v>0</v>
      </c>
      <c r="E7" s="33">
        <v>0</v>
      </c>
    </row>
    <row r="8" spans="1:5" ht="28.5" customHeight="1" x14ac:dyDescent="0.2">
      <c r="A8" s="187" t="s">
        <v>609</v>
      </c>
      <c r="B8" s="22" t="s">
        <v>350</v>
      </c>
      <c r="C8" s="23">
        <v>0</v>
      </c>
      <c r="D8" s="23">
        <v>0</v>
      </c>
      <c r="E8" s="33">
        <v>0</v>
      </c>
    </row>
    <row r="9" spans="1:5" ht="32.25" customHeight="1" x14ac:dyDescent="0.2">
      <c r="A9" s="29" t="s">
        <v>610</v>
      </c>
      <c r="B9" s="5" t="s">
        <v>17</v>
      </c>
      <c r="C9" s="5" t="s">
        <v>1</v>
      </c>
      <c r="D9" s="5" t="s">
        <v>2</v>
      </c>
      <c r="E9" s="30" t="s">
        <v>59</v>
      </c>
    </row>
    <row r="10" spans="1:5" ht="18.75" customHeight="1" x14ac:dyDescent="0.2">
      <c r="A10" s="234" t="s">
        <v>611</v>
      </c>
      <c r="B10" s="332" t="s">
        <v>7</v>
      </c>
      <c r="C10" s="24">
        <v>75</v>
      </c>
      <c r="D10" s="24">
        <v>190</v>
      </c>
      <c r="E10" s="34">
        <v>0</v>
      </c>
    </row>
    <row r="11" spans="1:5" ht="48" customHeight="1" x14ac:dyDescent="0.2">
      <c r="A11" s="29" t="s">
        <v>612</v>
      </c>
      <c r="B11" s="5" t="s">
        <v>17</v>
      </c>
      <c r="C11" s="5" t="s">
        <v>1</v>
      </c>
      <c r="D11" s="5" t="s">
        <v>2</v>
      </c>
      <c r="E11" s="30" t="s">
        <v>59</v>
      </c>
    </row>
    <row r="12" spans="1:5" ht="18.75" customHeight="1" x14ac:dyDescent="0.2">
      <c r="A12" s="31" t="s">
        <v>613</v>
      </c>
      <c r="B12" s="22" t="s">
        <v>350</v>
      </c>
      <c r="C12" s="22">
        <v>1</v>
      </c>
      <c r="D12" s="22">
        <v>3</v>
      </c>
      <c r="E12" s="32">
        <v>3</v>
      </c>
    </row>
    <row r="13" spans="1:5" ht="18.75" customHeight="1" x14ac:dyDescent="0.2">
      <c r="A13" s="31" t="s">
        <v>614</v>
      </c>
      <c r="B13" s="22" t="s">
        <v>7</v>
      </c>
      <c r="C13" s="22">
        <v>168</v>
      </c>
      <c r="D13" s="22">
        <v>810</v>
      </c>
      <c r="E13" s="32">
        <v>1067</v>
      </c>
    </row>
    <row r="14" spans="1:5" ht="18.75" customHeight="1" x14ac:dyDescent="0.2">
      <c r="A14" s="31" t="s">
        <v>615</v>
      </c>
      <c r="B14" s="22" t="s">
        <v>7</v>
      </c>
      <c r="C14" s="22">
        <v>28</v>
      </c>
      <c r="D14" s="22">
        <v>135</v>
      </c>
      <c r="E14" s="32">
        <v>113</v>
      </c>
    </row>
    <row r="15" spans="1:5" ht="18.75" customHeight="1" x14ac:dyDescent="0.2">
      <c r="A15" s="31" t="s">
        <v>616</v>
      </c>
      <c r="B15" s="22" t="s">
        <v>7</v>
      </c>
      <c r="C15" s="22">
        <v>0</v>
      </c>
      <c r="D15" s="22">
        <v>52</v>
      </c>
      <c r="E15" s="32">
        <v>0</v>
      </c>
    </row>
    <row r="16" spans="1:5" ht="28.5" customHeight="1" x14ac:dyDescent="0.2">
      <c r="A16" s="187" t="s">
        <v>617</v>
      </c>
      <c r="B16" s="22" t="s">
        <v>7</v>
      </c>
      <c r="C16" s="23">
        <v>1</v>
      </c>
      <c r="D16" s="23">
        <v>1</v>
      </c>
      <c r="E16" s="33">
        <v>2</v>
      </c>
    </row>
    <row r="17" spans="1:5" ht="30.75" customHeight="1" x14ac:dyDescent="0.2">
      <c r="A17" s="187" t="s">
        <v>618</v>
      </c>
      <c r="B17" s="22" t="s">
        <v>7</v>
      </c>
      <c r="C17" s="23">
        <v>1</v>
      </c>
      <c r="D17" s="23">
        <v>1</v>
      </c>
      <c r="E17" s="33">
        <v>0</v>
      </c>
    </row>
    <row r="18" spans="1:5" ht="14.25" customHeight="1" x14ac:dyDescent="0.2">
      <c r="A18" s="94" t="s">
        <v>619</v>
      </c>
      <c r="B18" s="50"/>
      <c r="C18" s="458">
        <f>SUM(C4:C17)</f>
        <v>300</v>
      </c>
      <c r="D18" s="458">
        <f>SUM(D4:D17)</f>
        <v>1192</v>
      </c>
      <c r="E18" s="513">
        <f>SUM(E4:E17)</f>
        <v>1185</v>
      </c>
    </row>
    <row r="19" spans="1:5" ht="15" customHeight="1" x14ac:dyDescent="0.2">
      <c r="A19" s="95"/>
      <c r="B19" s="290"/>
      <c r="C19" s="38"/>
      <c r="D19" s="27"/>
      <c r="E19" s="80"/>
    </row>
    <row r="20" spans="1:5" ht="17.25" customHeight="1" x14ac:dyDescent="0.25">
      <c r="A20" s="611" t="s">
        <v>620</v>
      </c>
      <c r="B20" s="515"/>
      <c r="C20" s="515"/>
      <c r="D20" s="515"/>
      <c r="E20" s="612"/>
    </row>
    <row r="21" spans="1:5" ht="27.75" customHeight="1" x14ac:dyDescent="0.25">
      <c r="A21" s="613" t="s">
        <v>621</v>
      </c>
      <c r="B21" s="515"/>
      <c r="C21" s="515"/>
      <c r="D21" s="515"/>
      <c r="E21" s="612"/>
    </row>
    <row r="22" spans="1:5" ht="27.75" customHeight="1" x14ac:dyDescent="0.25">
      <c r="A22" s="613" t="s">
        <v>622</v>
      </c>
      <c r="B22" s="515"/>
      <c r="C22" s="515"/>
      <c r="D22" s="515"/>
      <c r="E22" s="612"/>
    </row>
    <row r="23" spans="1:5" x14ac:dyDescent="0.2">
      <c r="A23" s="47"/>
      <c r="E23" s="163"/>
    </row>
    <row r="24" spans="1:5" x14ac:dyDescent="0.2">
      <c r="A24" s="298" t="s">
        <v>623</v>
      </c>
      <c r="B24" s="344"/>
      <c r="C24" s="344"/>
      <c r="E24" s="163"/>
    </row>
    <row r="25" spans="1:5" ht="13.5" customHeight="1" thickBot="1" x14ac:dyDescent="0.25">
      <c r="A25" s="99" t="s">
        <v>624</v>
      </c>
      <c r="B25" s="96"/>
      <c r="C25" s="96"/>
      <c r="D25" s="97"/>
      <c r="E25" s="98"/>
    </row>
    <row r="26" spans="1:5" x14ac:dyDescent="0.2">
      <c r="A26" t="s">
        <v>55</v>
      </c>
    </row>
  </sheetData>
  <mergeCells count="4">
    <mergeCell ref="A2:D2"/>
    <mergeCell ref="A20:E20"/>
    <mergeCell ref="A21:E21"/>
    <mergeCell ref="A22:E22"/>
  </mergeCells>
  <phoneticPr fontId="20" type="noConversion"/>
  <pageMargins left="0.75" right="0.75" top="1" bottom="1" header="0.5" footer="0.5"/>
  <pageSetup orientation="portrait" horizontalDpi="4294967294"/>
  <headerFooter alignWithMargins="0">
    <oddHeader>&amp;C&amp;"Arial,Bold"&amp;12 DDAA HISTORICAL WORKLOAD</oddHead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22"/>
  <sheetViews>
    <sheetView zoomScale="75" workbookViewId="0">
      <selection activeCell="I4" sqref="I4"/>
    </sheetView>
  </sheetViews>
  <sheetFormatPr defaultRowHeight="12.75" x14ac:dyDescent="0.2"/>
  <cols>
    <col min="1" max="1" width="35" style="278" customWidth="1"/>
    <col min="2" max="2" width="19.28515625" style="278" customWidth="1"/>
    <col min="5" max="5" width="7.28515625" style="278" customWidth="1"/>
  </cols>
  <sheetData>
    <row r="1" spans="1:5" ht="18" customHeight="1" x14ac:dyDescent="0.25">
      <c r="A1" s="514" t="s">
        <v>16</v>
      </c>
      <c r="B1" s="515"/>
      <c r="C1" s="515"/>
      <c r="D1" s="515"/>
      <c r="E1" s="515"/>
    </row>
    <row r="2" spans="1:5" ht="18.75" customHeight="1" thickBot="1" x14ac:dyDescent="0.3">
      <c r="A2" s="311"/>
      <c r="B2" s="311"/>
      <c r="C2" s="311"/>
      <c r="D2" s="311"/>
      <c r="E2" s="311"/>
    </row>
    <row r="3" spans="1:5" ht="38.25" customHeight="1" x14ac:dyDescent="0.2">
      <c r="A3" s="110"/>
      <c r="B3" s="125" t="s">
        <v>17</v>
      </c>
      <c r="C3" s="335" t="s">
        <v>1</v>
      </c>
      <c r="D3" s="335" t="s">
        <v>2</v>
      </c>
      <c r="E3" s="336" t="s">
        <v>18</v>
      </c>
    </row>
    <row r="4" spans="1:5" ht="14.25" customHeight="1" x14ac:dyDescent="0.2">
      <c r="A4" s="194" t="s">
        <v>19</v>
      </c>
      <c r="B4" s="11" t="s">
        <v>10</v>
      </c>
      <c r="C4" s="11">
        <v>871</v>
      </c>
      <c r="D4" s="11">
        <v>1433</v>
      </c>
      <c r="E4" s="39">
        <v>1695</v>
      </c>
    </row>
    <row r="5" spans="1:5" ht="14.25" customHeight="1" x14ac:dyDescent="0.2">
      <c r="A5" s="194" t="s">
        <v>20</v>
      </c>
      <c r="B5" s="11" t="s">
        <v>10</v>
      </c>
      <c r="C5" s="11">
        <v>54</v>
      </c>
      <c r="D5" s="11">
        <v>129</v>
      </c>
      <c r="E5" s="39">
        <v>28</v>
      </c>
    </row>
    <row r="6" spans="1:5" ht="15" customHeight="1" thickBot="1" x14ac:dyDescent="0.25">
      <c r="A6" s="63" t="s">
        <v>21</v>
      </c>
      <c r="B6" s="77" t="s">
        <v>10</v>
      </c>
      <c r="C6" s="77">
        <v>5</v>
      </c>
      <c r="D6" s="77">
        <v>4</v>
      </c>
      <c r="E6" s="122">
        <v>7</v>
      </c>
    </row>
    <row r="8" spans="1:5" ht="18" customHeight="1" x14ac:dyDescent="0.25">
      <c r="A8" s="514" t="s">
        <v>22</v>
      </c>
      <c r="B8" s="515"/>
      <c r="C8" s="515"/>
      <c r="D8" s="515"/>
      <c r="E8" s="515"/>
    </row>
    <row r="9" spans="1:5" ht="18.75" customHeight="1" thickBot="1" x14ac:dyDescent="0.3">
      <c r="A9" s="311"/>
      <c r="B9" s="311"/>
      <c r="C9" s="311"/>
      <c r="D9" s="311"/>
      <c r="E9" s="311"/>
    </row>
    <row r="10" spans="1:5" ht="37.5" customHeight="1" x14ac:dyDescent="0.2">
      <c r="A10" s="61"/>
      <c r="B10" s="125" t="s">
        <v>17</v>
      </c>
      <c r="C10" s="335" t="s">
        <v>1</v>
      </c>
      <c r="D10" s="335" t="s">
        <v>2</v>
      </c>
      <c r="E10" s="336" t="s">
        <v>18</v>
      </c>
    </row>
    <row r="11" spans="1:5" ht="28.5" customHeight="1" x14ac:dyDescent="0.2">
      <c r="A11" s="194" t="s">
        <v>23</v>
      </c>
      <c r="B11" s="11" t="s">
        <v>10</v>
      </c>
      <c r="C11" s="11">
        <v>0</v>
      </c>
      <c r="D11" s="11">
        <v>5</v>
      </c>
      <c r="E11" s="39">
        <v>3</v>
      </c>
    </row>
    <row r="12" spans="1:5" ht="14.25" customHeight="1" x14ac:dyDescent="0.2">
      <c r="A12" s="194" t="s">
        <v>24</v>
      </c>
      <c r="B12" s="11" t="s">
        <v>10</v>
      </c>
      <c r="C12" s="11">
        <v>0</v>
      </c>
      <c r="D12" s="11">
        <v>0</v>
      </c>
      <c r="E12" s="39">
        <v>0</v>
      </c>
    </row>
    <row r="13" spans="1:5" ht="15" customHeight="1" thickBot="1" x14ac:dyDescent="0.25">
      <c r="A13" s="63" t="s">
        <v>25</v>
      </c>
      <c r="B13" s="77" t="s">
        <v>10</v>
      </c>
      <c r="C13" s="77">
        <v>0</v>
      </c>
      <c r="D13" s="77">
        <v>5</v>
      </c>
      <c r="E13" s="122">
        <v>3</v>
      </c>
    </row>
    <row r="15" spans="1:5" ht="18" customHeight="1" x14ac:dyDescent="0.25">
      <c r="A15" s="517" t="s">
        <v>26</v>
      </c>
      <c r="B15" s="515"/>
      <c r="C15" s="515"/>
      <c r="D15" s="515"/>
      <c r="E15" s="515"/>
    </row>
    <row r="16" spans="1:5" ht="15" customHeight="1" thickBot="1" x14ac:dyDescent="0.25">
      <c r="A16" s="208"/>
      <c r="B16" s="208"/>
      <c r="C16" s="209"/>
      <c r="D16" s="209"/>
      <c r="E16" s="289"/>
    </row>
    <row r="17" spans="1:5" s="158" customFormat="1" ht="42" customHeight="1" x14ac:dyDescent="0.25">
      <c r="A17" s="218"/>
      <c r="B17" s="125" t="s">
        <v>17</v>
      </c>
      <c r="C17" s="219" t="s">
        <v>1</v>
      </c>
      <c r="D17" s="219" t="s">
        <v>2</v>
      </c>
      <c r="E17" s="336" t="s">
        <v>18</v>
      </c>
    </row>
    <row r="18" spans="1:5" ht="14.25" customHeight="1" x14ac:dyDescent="0.2">
      <c r="A18" s="220" t="s">
        <v>27</v>
      </c>
      <c r="B18" s="3" t="s">
        <v>7</v>
      </c>
      <c r="C18" s="331">
        <v>57</v>
      </c>
      <c r="D18" s="331">
        <v>59</v>
      </c>
      <c r="E18" s="221">
        <v>77</v>
      </c>
    </row>
    <row r="19" spans="1:5" ht="14.25" customHeight="1" x14ac:dyDescent="0.2">
      <c r="A19" s="220" t="s">
        <v>28</v>
      </c>
      <c r="B19" s="3" t="s">
        <v>7</v>
      </c>
      <c r="C19" s="331">
        <v>7</v>
      </c>
      <c r="D19" s="331">
        <v>16</v>
      </c>
      <c r="E19" s="221">
        <v>12</v>
      </c>
    </row>
    <row r="20" spans="1:5" ht="14.25" customHeight="1" x14ac:dyDescent="0.2">
      <c r="A20" s="220" t="s">
        <v>29</v>
      </c>
      <c r="B20" s="3" t="s">
        <v>7</v>
      </c>
      <c r="C20" s="331">
        <v>31</v>
      </c>
      <c r="D20" s="331">
        <v>32</v>
      </c>
      <c r="E20" s="221">
        <v>34</v>
      </c>
    </row>
    <row r="21" spans="1:5" ht="14.25" customHeight="1" x14ac:dyDescent="0.2">
      <c r="A21" s="220" t="s">
        <v>30</v>
      </c>
      <c r="B21" s="3" t="s">
        <v>7</v>
      </c>
      <c r="C21" s="331">
        <v>12</v>
      </c>
      <c r="D21" s="331">
        <v>11</v>
      </c>
      <c r="E21" s="221">
        <v>12</v>
      </c>
    </row>
    <row r="22" spans="1:5" ht="15" customHeight="1" thickBot="1" x14ac:dyDescent="0.25">
      <c r="A22" s="222" t="s">
        <v>31</v>
      </c>
      <c r="B22" s="183" t="s">
        <v>7</v>
      </c>
      <c r="C22" s="330">
        <v>17</v>
      </c>
      <c r="D22" s="330">
        <v>16</v>
      </c>
      <c r="E22" s="239">
        <v>17</v>
      </c>
    </row>
  </sheetData>
  <mergeCells count="3">
    <mergeCell ref="A1:E1"/>
    <mergeCell ref="A8:E8"/>
    <mergeCell ref="A15:E15"/>
  </mergeCells>
  <phoneticPr fontId="20" type="noConversion"/>
  <pageMargins left="0.75" right="0.75" top="1" bottom="1" header="0.5" footer="0.5"/>
  <pageSetup orientation="portrait" horizontalDpi="300" verticalDpi="300"/>
  <headerFooter alignWithMargins="0">
    <oddHeader>&amp;C&amp;"Arial,Bold"&amp;14 DDAA Historical Workload</oddHeader>
    <oddFooter>&amp;L&amp;12 &amp;D&amp;R&amp;12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50"/>
  <sheetViews>
    <sheetView zoomScale="75" workbookViewId="0">
      <selection activeCell="D37" sqref="D37"/>
    </sheetView>
  </sheetViews>
  <sheetFormatPr defaultRowHeight="12.75" x14ac:dyDescent="0.2"/>
  <cols>
    <col min="2" max="2" width="10.140625" style="278" customWidth="1"/>
    <col min="5" max="5" width="11.140625" style="278" customWidth="1"/>
    <col min="6" max="6" width="14.85546875" style="278" customWidth="1"/>
  </cols>
  <sheetData>
    <row r="1" spans="1:6" x14ac:dyDescent="0.2">
      <c r="A1" s="13" t="s">
        <v>32</v>
      </c>
      <c r="B1" s="14"/>
      <c r="C1" s="14"/>
      <c r="D1" s="14"/>
      <c r="E1" s="14"/>
      <c r="F1" s="15"/>
    </row>
    <row r="2" spans="1:6" s="344" customFormat="1" ht="38.25" customHeight="1" x14ac:dyDescent="0.2">
      <c r="A2" s="16" t="s">
        <v>33</v>
      </c>
      <c r="B2" s="343" t="s">
        <v>34</v>
      </c>
      <c r="C2" s="343" t="s">
        <v>35</v>
      </c>
      <c r="D2" s="343" t="s">
        <v>36</v>
      </c>
      <c r="E2" s="343" t="s">
        <v>37</v>
      </c>
      <c r="F2" s="21" t="s">
        <v>38</v>
      </c>
    </row>
    <row r="3" spans="1:6" s="344" customFormat="1" x14ac:dyDescent="0.2">
      <c r="A3" s="17" t="s">
        <v>39</v>
      </c>
      <c r="B3" s="136">
        <v>3455</v>
      </c>
      <c r="C3" s="136">
        <v>8363</v>
      </c>
      <c r="D3" s="136">
        <v>224</v>
      </c>
      <c r="E3" s="345">
        <f t="shared" ref="E3:E14" si="0">SUM(C3:D3)</f>
        <v>8587</v>
      </c>
      <c r="F3" s="346">
        <f t="shared" ref="F3:F14" si="1">SUM(B3+E3)</f>
        <v>12042</v>
      </c>
    </row>
    <row r="4" spans="1:6" x14ac:dyDescent="0.2">
      <c r="A4" s="18" t="s">
        <v>40</v>
      </c>
      <c r="B4" s="136">
        <v>2743</v>
      </c>
      <c r="C4" s="136">
        <v>8227</v>
      </c>
      <c r="D4" s="136">
        <v>634</v>
      </c>
      <c r="E4" s="345">
        <f t="shared" si="0"/>
        <v>8861</v>
      </c>
      <c r="F4" s="346">
        <f t="shared" si="1"/>
        <v>11604</v>
      </c>
    </row>
    <row r="5" spans="1:6" x14ac:dyDescent="0.2">
      <c r="A5" s="18" t="s">
        <v>41</v>
      </c>
      <c r="B5" s="136">
        <v>2471</v>
      </c>
      <c r="C5" s="136">
        <v>6772</v>
      </c>
      <c r="D5" s="136">
        <v>682</v>
      </c>
      <c r="E5" s="345">
        <f t="shared" si="0"/>
        <v>7454</v>
      </c>
      <c r="F5" s="346">
        <f t="shared" si="1"/>
        <v>9925</v>
      </c>
    </row>
    <row r="6" spans="1:6" x14ac:dyDescent="0.2">
      <c r="A6" s="18" t="s">
        <v>42</v>
      </c>
      <c r="B6" s="136">
        <v>2537</v>
      </c>
      <c r="C6" s="136">
        <v>7504</v>
      </c>
      <c r="D6" s="136">
        <v>509</v>
      </c>
      <c r="E6" s="345">
        <f t="shared" si="0"/>
        <v>8013</v>
      </c>
      <c r="F6" s="346">
        <f t="shared" si="1"/>
        <v>10550</v>
      </c>
    </row>
    <row r="7" spans="1:6" x14ac:dyDescent="0.2">
      <c r="A7" s="18" t="s">
        <v>43</v>
      </c>
      <c r="B7" s="136">
        <v>1795</v>
      </c>
      <c r="C7" s="136">
        <v>7380</v>
      </c>
      <c r="D7" s="136">
        <v>439</v>
      </c>
      <c r="E7" s="345">
        <f t="shared" si="0"/>
        <v>7819</v>
      </c>
      <c r="F7" s="346">
        <f t="shared" si="1"/>
        <v>9614</v>
      </c>
    </row>
    <row r="8" spans="1:6" x14ac:dyDescent="0.2">
      <c r="A8" s="18" t="s">
        <v>44</v>
      </c>
      <c r="B8" s="136">
        <v>2591</v>
      </c>
      <c r="C8" s="136">
        <v>10386</v>
      </c>
      <c r="D8" s="136">
        <v>551</v>
      </c>
      <c r="E8" s="345">
        <f t="shared" si="0"/>
        <v>10937</v>
      </c>
      <c r="F8" s="346">
        <f t="shared" si="1"/>
        <v>13528</v>
      </c>
    </row>
    <row r="9" spans="1:6" x14ac:dyDescent="0.2">
      <c r="A9" s="18" t="s">
        <v>45</v>
      </c>
      <c r="B9" s="136">
        <v>4425</v>
      </c>
      <c r="C9" s="136">
        <v>8299</v>
      </c>
      <c r="D9" s="136">
        <v>495</v>
      </c>
      <c r="E9" s="345">
        <f t="shared" si="0"/>
        <v>8794</v>
      </c>
      <c r="F9" s="346">
        <f t="shared" si="1"/>
        <v>13219</v>
      </c>
    </row>
    <row r="10" spans="1:6" x14ac:dyDescent="0.2">
      <c r="A10" s="18" t="s">
        <v>46</v>
      </c>
      <c r="B10" s="136">
        <v>3331</v>
      </c>
      <c r="C10" s="136">
        <v>8186</v>
      </c>
      <c r="D10" s="136">
        <v>384</v>
      </c>
      <c r="E10" s="345">
        <f t="shared" si="0"/>
        <v>8570</v>
      </c>
      <c r="F10" s="346">
        <f t="shared" si="1"/>
        <v>11901</v>
      </c>
    </row>
    <row r="11" spans="1:6" x14ac:dyDescent="0.2">
      <c r="A11" s="18" t="s">
        <v>47</v>
      </c>
      <c r="B11" s="136">
        <v>2393</v>
      </c>
      <c r="C11" s="136">
        <v>7607</v>
      </c>
      <c r="D11" s="136">
        <v>316</v>
      </c>
      <c r="E11" s="345">
        <f t="shared" si="0"/>
        <v>7923</v>
      </c>
      <c r="F11" s="346">
        <f t="shared" si="1"/>
        <v>10316</v>
      </c>
    </row>
    <row r="12" spans="1:6" x14ac:dyDescent="0.2">
      <c r="A12" s="18" t="s">
        <v>48</v>
      </c>
      <c r="B12" s="136">
        <v>2826</v>
      </c>
      <c r="C12" s="136">
        <v>6664</v>
      </c>
      <c r="D12" s="136">
        <v>258</v>
      </c>
      <c r="E12" s="345">
        <f t="shared" si="0"/>
        <v>6922</v>
      </c>
      <c r="F12" s="346">
        <f t="shared" si="1"/>
        <v>9748</v>
      </c>
    </row>
    <row r="13" spans="1:6" x14ac:dyDescent="0.2">
      <c r="A13" s="18" t="s">
        <v>49</v>
      </c>
      <c r="B13" s="136">
        <v>3307</v>
      </c>
      <c r="C13" s="136">
        <v>8436</v>
      </c>
      <c r="D13" s="136">
        <v>307</v>
      </c>
      <c r="E13" s="345">
        <f t="shared" si="0"/>
        <v>8743</v>
      </c>
      <c r="F13" s="346">
        <f t="shared" si="1"/>
        <v>12050</v>
      </c>
    </row>
    <row r="14" spans="1:6" x14ac:dyDescent="0.2">
      <c r="A14" s="18" t="s">
        <v>50</v>
      </c>
      <c r="B14" s="136">
        <v>5476</v>
      </c>
      <c r="C14" s="136">
        <v>6846</v>
      </c>
      <c r="D14" s="136">
        <v>1912</v>
      </c>
      <c r="E14" s="345">
        <f t="shared" si="0"/>
        <v>8758</v>
      </c>
      <c r="F14" s="346">
        <f t="shared" si="1"/>
        <v>14234</v>
      </c>
    </row>
    <row r="15" spans="1:6" ht="15.75" customHeight="1" thickBot="1" x14ac:dyDescent="0.3">
      <c r="A15" s="58" t="s">
        <v>51</v>
      </c>
      <c r="B15" s="347">
        <f>SUM(B3:B14)</f>
        <v>37350</v>
      </c>
      <c r="C15" s="347">
        <f>SUM(C3:C14)</f>
        <v>94670</v>
      </c>
      <c r="D15" s="347">
        <f>SUM(D3:D14)</f>
        <v>6711</v>
      </c>
      <c r="E15" s="347">
        <f>SUM(E3:E14)</f>
        <v>101381</v>
      </c>
      <c r="F15" s="348">
        <f>SUM(F3:F14)</f>
        <v>138731</v>
      </c>
    </row>
    <row r="17" spans="1:6" ht="13.5" customHeight="1" thickBot="1" x14ac:dyDescent="0.25"/>
    <row r="18" spans="1:6" x14ac:dyDescent="0.2">
      <c r="A18" s="13" t="s">
        <v>52</v>
      </c>
      <c r="B18" s="14"/>
      <c r="C18" s="14"/>
      <c r="D18" s="14"/>
      <c r="E18" s="14"/>
      <c r="F18" s="15"/>
    </row>
    <row r="19" spans="1:6" ht="38.25" customHeight="1" x14ac:dyDescent="0.2">
      <c r="A19" s="16" t="s">
        <v>33</v>
      </c>
      <c r="B19" s="343" t="s">
        <v>53</v>
      </c>
      <c r="C19" s="343" t="s">
        <v>35</v>
      </c>
      <c r="D19" s="343" t="s">
        <v>36</v>
      </c>
      <c r="E19" s="343" t="s">
        <v>37</v>
      </c>
      <c r="F19" s="21" t="s">
        <v>38</v>
      </c>
    </row>
    <row r="20" spans="1:6" x14ac:dyDescent="0.2">
      <c r="A20" s="17" t="s">
        <v>39</v>
      </c>
      <c r="B20" s="136">
        <v>5128</v>
      </c>
      <c r="C20" s="136">
        <v>9067</v>
      </c>
      <c r="D20" s="136">
        <v>1261</v>
      </c>
      <c r="E20" s="345">
        <f t="shared" ref="E20:E31" si="2">SUM(C20:D20)</f>
        <v>10328</v>
      </c>
      <c r="F20" s="346">
        <f t="shared" ref="F20:F31" si="3">SUM(B20+E20)</f>
        <v>15456</v>
      </c>
    </row>
    <row r="21" spans="1:6" x14ac:dyDescent="0.2">
      <c r="A21" s="18" t="s">
        <v>40</v>
      </c>
      <c r="B21" s="136">
        <v>4019</v>
      </c>
      <c r="C21" s="136">
        <v>7361</v>
      </c>
      <c r="D21" s="136">
        <v>994</v>
      </c>
      <c r="E21" s="345">
        <f t="shared" si="2"/>
        <v>8355</v>
      </c>
      <c r="F21" s="346">
        <f t="shared" si="3"/>
        <v>12374</v>
      </c>
    </row>
    <row r="22" spans="1:6" x14ac:dyDescent="0.2">
      <c r="A22" s="18" t="s">
        <v>41</v>
      </c>
      <c r="B22" s="136">
        <v>2875</v>
      </c>
      <c r="C22" s="136">
        <v>6930</v>
      </c>
      <c r="D22" s="136">
        <v>617</v>
      </c>
      <c r="E22" s="345">
        <f t="shared" si="2"/>
        <v>7547</v>
      </c>
      <c r="F22" s="346">
        <f t="shared" si="3"/>
        <v>10422</v>
      </c>
    </row>
    <row r="23" spans="1:6" x14ac:dyDescent="0.2">
      <c r="A23" s="18" t="s">
        <v>42</v>
      </c>
      <c r="B23" s="136">
        <v>3442</v>
      </c>
      <c r="C23" s="136">
        <v>6830</v>
      </c>
      <c r="D23" s="136">
        <v>727</v>
      </c>
      <c r="E23" s="345">
        <f t="shared" si="2"/>
        <v>7557</v>
      </c>
      <c r="F23" s="346">
        <f t="shared" si="3"/>
        <v>10999</v>
      </c>
    </row>
    <row r="24" spans="1:6" x14ac:dyDescent="0.2">
      <c r="A24" s="18" t="s">
        <v>43</v>
      </c>
      <c r="B24" s="136">
        <v>3222</v>
      </c>
      <c r="C24" s="136">
        <v>7354</v>
      </c>
      <c r="D24" s="136">
        <v>578</v>
      </c>
      <c r="E24" s="345">
        <f t="shared" si="2"/>
        <v>7932</v>
      </c>
      <c r="F24" s="346">
        <f t="shared" si="3"/>
        <v>11154</v>
      </c>
    </row>
    <row r="25" spans="1:6" x14ac:dyDescent="0.2">
      <c r="A25" s="18" t="s">
        <v>44</v>
      </c>
      <c r="B25" s="136">
        <v>5242</v>
      </c>
      <c r="C25" s="136">
        <v>8524</v>
      </c>
      <c r="D25" s="136">
        <v>812</v>
      </c>
      <c r="E25" s="345">
        <f t="shared" si="2"/>
        <v>9336</v>
      </c>
      <c r="F25" s="346">
        <f t="shared" si="3"/>
        <v>14578</v>
      </c>
    </row>
    <row r="26" spans="1:6" x14ac:dyDescent="0.2">
      <c r="A26" s="18" t="s">
        <v>45</v>
      </c>
      <c r="B26" s="136">
        <v>4597</v>
      </c>
      <c r="C26" s="136">
        <v>8045</v>
      </c>
      <c r="D26" s="136">
        <v>786</v>
      </c>
      <c r="E26" s="345">
        <f t="shared" si="2"/>
        <v>8831</v>
      </c>
      <c r="F26" s="346">
        <f t="shared" si="3"/>
        <v>13428</v>
      </c>
    </row>
    <row r="27" spans="1:6" x14ac:dyDescent="0.2">
      <c r="A27" s="18" t="s">
        <v>46</v>
      </c>
      <c r="B27" s="136">
        <v>3953</v>
      </c>
      <c r="C27" s="136">
        <v>8508</v>
      </c>
      <c r="D27" s="136">
        <v>627</v>
      </c>
      <c r="E27" s="345">
        <f t="shared" si="2"/>
        <v>9135</v>
      </c>
      <c r="F27" s="346">
        <f t="shared" si="3"/>
        <v>13088</v>
      </c>
    </row>
    <row r="28" spans="1:6" x14ac:dyDescent="0.2">
      <c r="A28" s="18" t="s">
        <v>47</v>
      </c>
      <c r="B28" s="136">
        <v>3410</v>
      </c>
      <c r="C28" s="136">
        <v>8845</v>
      </c>
      <c r="D28" s="136">
        <v>495</v>
      </c>
      <c r="E28" s="345">
        <f t="shared" si="2"/>
        <v>9340</v>
      </c>
      <c r="F28" s="346">
        <f t="shared" si="3"/>
        <v>12750</v>
      </c>
    </row>
    <row r="29" spans="1:6" x14ac:dyDescent="0.2">
      <c r="A29" s="18" t="s">
        <v>48</v>
      </c>
      <c r="B29" s="136">
        <v>3969</v>
      </c>
      <c r="C29" s="136">
        <v>8241</v>
      </c>
      <c r="D29" s="136">
        <v>767</v>
      </c>
      <c r="E29" s="345">
        <f t="shared" si="2"/>
        <v>9008</v>
      </c>
      <c r="F29" s="346">
        <f t="shared" si="3"/>
        <v>12977</v>
      </c>
    </row>
    <row r="30" spans="1:6" x14ac:dyDescent="0.2">
      <c r="A30" s="18" t="s">
        <v>49</v>
      </c>
      <c r="B30" s="136">
        <v>4313</v>
      </c>
      <c r="C30" s="136">
        <v>8885</v>
      </c>
      <c r="D30" s="136">
        <v>670</v>
      </c>
      <c r="E30" s="345">
        <f t="shared" si="2"/>
        <v>9555</v>
      </c>
      <c r="F30" s="346">
        <f t="shared" si="3"/>
        <v>13868</v>
      </c>
    </row>
    <row r="31" spans="1:6" x14ac:dyDescent="0.2">
      <c r="A31" s="18" t="s">
        <v>50</v>
      </c>
      <c r="B31" s="136">
        <v>3467</v>
      </c>
      <c r="C31" s="136">
        <v>7979</v>
      </c>
      <c r="D31" s="136">
        <v>947</v>
      </c>
      <c r="E31" s="345">
        <f t="shared" si="2"/>
        <v>8926</v>
      </c>
      <c r="F31" s="346">
        <f t="shared" si="3"/>
        <v>12393</v>
      </c>
    </row>
    <row r="32" spans="1:6" ht="15.75" customHeight="1" thickBot="1" x14ac:dyDescent="0.3">
      <c r="A32" s="58" t="s">
        <v>51</v>
      </c>
      <c r="B32" s="349">
        <f>SUM(B20:B31)</f>
        <v>47637</v>
      </c>
      <c r="C32" s="349">
        <f>SUM(C20:C31)</f>
        <v>96569</v>
      </c>
      <c r="D32" s="349">
        <f>SUM(D20:D31)</f>
        <v>9281</v>
      </c>
      <c r="E32" s="349">
        <f>SUM(E20:E31)</f>
        <v>105850</v>
      </c>
      <c r="F32" s="350">
        <f>SUM(F20:F31)</f>
        <v>153487</v>
      </c>
    </row>
    <row r="34" spans="1:6" ht="13.5" customHeight="1" thickBot="1" x14ac:dyDescent="0.25"/>
    <row r="35" spans="1:6" x14ac:dyDescent="0.2">
      <c r="A35" s="13" t="s">
        <v>54</v>
      </c>
      <c r="B35" s="14"/>
      <c r="C35" s="14"/>
      <c r="D35" s="14"/>
      <c r="E35" s="14"/>
      <c r="F35" s="15"/>
    </row>
    <row r="36" spans="1:6" ht="38.25" customHeight="1" x14ac:dyDescent="0.2">
      <c r="A36" s="16" t="s">
        <v>33</v>
      </c>
      <c r="B36" s="343" t="s">
        <v>34</v>
      </c>
      <c r="C36" s="343" t="s">
        <v>35</v>
      </c>
      <c r="D36" s="343" t="s">
        <v>36</v>
      </c>
      <c r="E36" s="343" t="s">
        <v>37</v>
      </c>
      <c r="F36" s="21" t="s">
        <v>38</v>
      </c>
    </row>
    <row r="37" spans="1:6" x14ac:dyDescent="0.2">
      <c r="A37" s="17" t="s">
        <v>39</v>
      </c>
      <c r="B37" s="136">
        <v>6821</v>
      </c>
      <c r="C37" s="136">
        <v>9504</v>
      </c>
      <c r="D37" s="136">
        <v>1903</v>
      </c>
      <c r="E37" s="345">
        <f t="shared" ref="E37:E48" si="4">SUM(C37:D37)</f>
        <v>11407</v>
      </c>
      <c r="F37" s="346">
        <f t="shared" ref="F37:F48" si="5">SUM(B37+E37)</f>
        <v>18228</v>
      </c>
    </row>
    <row r="38" spans="1:6" x14ac:dyDescent="0.2">
      <c r="A38" s="18" t="s">
        <v>40</v>
      </c>
      <c r="B38" s="136">
        <v>3286</v>
      </c>
      <c r="C38" s="136">
        <v>8750</v>
      </c>
      <c r="D38" s="136">
        <v>391</v>
      </c>
      <c r="E38" s="345">
        <f t="shared" si="4"/>
        <v>9141</v>
      </c>
      <c r="F38" s="346">
        <f t="shared" si="5"/>
        <v>12427</v>
      </c>
    </row>
    <row r="39" spans="1:6" x14ac:dyDescent="0.2">
      <c r="A39" s="18" t="s">
        <v>41</v>
      </c>
      <c r="B39" s="136">
        <v>2679</v>
      </c>
      <c r="C39" s="136">
        <v>8247</v>
      </c>
      <c r="D39" s="136">
        <v>94</v>
      </c>
      <c r="E39" s="345">
        <f t="shared" si="4"/>
        <v>8341</v>
      </c>
      <c r="F39" s="346">
        <f t="shared" si="5"/>
        <v>11020</v>
      </c>
    </row>
    <row r="40" spans="1:6" x14ac:dyDescent="0.2">
      <c r="A40" s="18" t="s">
        <v>42</v>
      </c>
      <c r="B40" s="136">
        <v>3534</v>
      </c>
      <c r="C40" s="136">
        <v>10019</v>
      </c>
      <c r="D40" s="136">
        <v>120</v>
      </c>
      <c r="E40" s="345">
        <f t="shared" si="4"/>
        <v>10139</v>
      </c>
      <c r="F40" s="346">
        <f t="shared" si="5"/>
        <v>13673</v>
      </c>
    </row>
    <row r="41" spans="1:6" x14ac:dyDescent="0.2">
      <c r="A41" s="18" t="s">
        <v>43</v>
      </c>
      <c r="B41" s="136">
        <v>2874</v>
      </c>
      <c r="C41" s="136">
        <v>9494</v>
      </c>
      <c r="D41" s="136">
        <v>135</v>
      </c>
      <c r="E41" s="345">
        <f t="shared" si="4"/>
        <v>9629</v>
      </c>
      <c r="F41" s="346">
        <f t="shared" si="5"/>
        <v>12503</v>
      </c>
    </row>
    <row r="42" spans="1:6" x14ac:dyDescent="0.2">
      <c r="A42" s="18" t="s">
        <v>44</v>
      </c>
      <c r="B42" s="136">
        <v>4027</v>
      </c>
      <c r="C42" s="136">
        <v>12338</v>
      </c>
      <c r="D42" s="136">
        <v>172</v>
      </c>
      <c r="E42" s="345">
        <f t="shared" si="4"/>
        <v>12510</v>
      </c>
      <c r="F42" s="346">
        <f t="shared" si="5"/>
        <v>16537</v>
      </c>
    </row>
    <row r="43" spans="1:6" x14ac:dyDescent="0.2">
      <c r="A43" s="18" t="s">
        <v>45</v>
      </c>
      <c r="B43" s="136">
        <v>3921</v>
      </c>
      <c r="C43" s="136">
        <v>10781</v>
      </c>
      <c r="D43" s="136">
        <v>1334</v>
      </c>
      <c r="E43" s="345">
        <f t="shared" si="4"/>
        <v>12115</v>
      </c>
      <c r="F43" s="346">
        <f t="shared" si="5"/>
        <v>16036</v>
      </c>
    </row>
    <row r="44" spans="1:6" x14ac:dyDescent="0.2">
      <c r="A44" s="18" t="s">
        <v>46</v>
      </c>
      <c r="B44" s="136">
        <v>3143</v>
      </c>
      <c r="C44" s="136">
        <v>10485</v>
      </c>
      <c r="D44" s="136">
        <v>246</v>
      </c>
      <c r="E44" s="345">
        <f t="shared" si="4"/>
        <v>10731</v>
      </c>
      <c r="F44" s="346">
        <f t="shared" si="5"/>
        <v>13874</v>
      </c>
    </row>
    <row r="45" spans="1:6" x14ac:dyDescent="0.2">
      <c r="A45" s="18" t="s">
        <v>47</v>
      </c>
      <c r="B45" s="136">
        <v>2810</v>
      </c>
      <c r="C45" s="136">
        <v>11643</v>
      </c>
      <c r="D45" s="136">
        <v>187</v>
      </c>
      <c r="E45" s="345">
        <f t="shared" si="4"/>
        <v>11830</v>
      </c>
      <c r="F45" s="346">
        <f t="shared" si="5"/>
        <v>14640</v>
      </c>
    </row>
    <row r="46" spans="1:6" x14ac:dyDescent="0.2">
      <c r="A46" s="18" t="s">
        <v>48</v>
      </c>
      <c r="B46" s="136">
        <v>2998</v>
      </c>
      <c r="C46" s="136">
        <v>12327</v>
      </c>
      <c r="D46" s="136">
        <v>241</v>
      </c>
      <c r="E46" s="345">
        <f t="shared" si="4"/>
        <v>12568</v>
      </c>
      <c r="F46" s="346">
        <f t="shared" si="5"/>
        <v>15566</v>
      </c>
    </row>
    <row r="47" spans="1:6" x14ac:dyDescent="0.2">
      <c r="A47" s="18" t="s">
        <v>49</v>
      </c>
      <c r="B47" s="136">
        <v>3017</v>
      </c>
      <c r="C47" s="136">
        <v>12049</v>
      </c>
      <c r="D47" s="136">
        <v>207</v>
      </c>
      <c r="E47" s="345">
        <f t="shared" si="4"/>
        <v>12256</v>
      </c>
      <c r="F47" s="346">
        <f t="shared" si="5"/>
        <v>15273</v>
      </c>
    </row>
    <row r="48" spans="1:6" x14ac:dyDescent="0.2">
      <c r="A48" s="18" t="s">
        <v>50</v>
      </c>
      <c r="B48" s="136">
        <v>2944</v>
      </c>
      <c r="C48" s="136">
        <v>12611</v>
      </c>
      <c r="D48" s="136">
        <v>75</v>
      </c>
      <c r="E48" s="351">
        <f t="shared" si="4"/>
        <v>12686</v>
      </c>
      <c r="F48" s="352">
        <f t="shared" si="5"/>
        <v>15630</v>
      </c>
    </row>
    <row r="49" spans="1:6" ht="15.75" customHeight="1" thickBot="1" x14ac:dyDescent="0.3">
      <c r="A49" s="59" t="s">
        <v>51</v>
      </c>
      <c r="B49" s="353">
        <f>SUM(B37:B48)</f>
        <v>42054</v>
      </c>
      <c r="C49" s="353">
        <f>SUM(C37:C48)</f>
        <v>128248</v>
      </c>
      <c r="D49" s="353">
        <f>SUM(D37:D48)</f>
        <v>5105</v>
      </c>
      <c r="E49" s="353">
        <f>SUM(E37:E48)</f>
        <v>133353</v>
      </c>
      <c r="F49" s="354">
        <f>SUM(F37:F48)</f>
        <v>175407</v>
      </c>
    </row>
    <row r="50" spans="1:6" x14ac:dyDescent="0.2">
      <c r="A50" t="s">
        <v>55</v>
      </c>
    </row>
  </sheetData>
  <phoneticPr fontId="20" type="noConversion"/>
  <pageMargins left="0.75" right="0.75" top="0.55000000000000004" bottom="0.71" header="0.27" footer="0.59"/>
  <pageSetup orientation="portrait"/>
  <headerFooter alignWithMargins="0">
    <oddHeader>&amp;C&amp;"Arial,Bold"&amp;12 DDAA HISTORICAL WORKLOAD</oddHead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73"/>
  <sheetViews>
    <sheetView zoomScale="75" workbookViewId="0">
      <selection activeCell="E21" sqref="E21"/>
    </sheetView>
  </sheetViews>
  <sheetFormatPr defaultRowHeight="12.75" x14ac:dyDescent="0.2"/>
  <cols>
    <col min="1" max="1" width="48" style="278" customWidth="1"/>
    <col min="2" max="2" width="17.5703125" style="278" customWidth="1"/>
    <col min="3" max="3" width="9.7109375" style="278" customWidth="1"/>
    <col min="4" max="4" width="9.5703125" style="278" customWidth="1"/>
    <col min="5" max="5" width="8.140625" style="278" customWidth="1"/>
  </cols>
  <sheetData>
    <row r="1" spans="1:7" ht="18" customHeight="1" x14ac:dyDescent="0.25">
      <c r="A1" s="517" t="s">
        <v>56</v>
      </c>
      <c r="B1" s="515"/>
      <c r="C1" s="515"/>
      <c r="D1" s="515"/>
      <c r="E1" s="515"/>
    </row>
    <row r="2" spans="1:7" ht="18.75" customHeight="1" thickBot="1" x14ac:dyDescent="0.3">
      <c r="A2" s="312"/>
      <c r="B2" s="312"/>
      <c r="C2" s="312"/>
      <c r="D2" s="312"/>
      <c r="E2" s="312"/>
    </row>
    <row r="3" spans="1:7" ht="30" customHeight="1" x14ac:dyDescent="0.2">
      <c r="A3" s="328" t="s">
        <v>57</v>
      </c>
      <c r="B3" s="335" t="s">
        <v>58</v>
      </c>
      <c r="C3" s="335" t="s">
        <v>1</v>
      </c>
      <c r="D3" s="335" t="s">
        <v>2</v>
      </c>
      <c r="E3" s="336" t="s">
        <v>59</v>
      </c>
    </row>
    <row r="4" spans="1:7" ht="14.25" customHeight="1" x14ac:dyDescent="0.2">
      <c r="A4" s="187" t="s">
        <v>60</v>
      </c>
      <c r="B4" s="22" t="s">
        <v>61</v>
      </c>
      <c r="C4" s="23">
        <v>19479</v>
      </c>
      <c r="D4" s="23">
        <v>26281</v>
      </c>
      <c r="E4" s="33">
        <v>20973</v>
      </c>
    </row>
    <row r="5" spans="1:7" ht="14.25" customHeight="1" x14ac:dyDescent="0.2">
      <c r="A5" s="187" t="s">
        <v>62</v>
      </c>
      <c r="B5" s="22" t="s">
        <v>63</v>
      </c>
      <c r="C5" s="23">
        <v>6978</v>
      </c>
      <c r="D5" s="23">
        <v>8294</v>
      </c>
      <c r="E5" s="33">
        <v>7669</v>
      </c>
    </row>
    <row r="6" spans="1:7" ht="14.25" customHeight="1" x14ac:dyDescent="0.2">
      <c r="A6" s="187" t="s">
        <v>64</v>
      </c>
      <c r="B6" s="22" t="s">
        <v>65</v>
      </c>
      <c r="C6" s="23">
        <v>7381</v>
      </c>
      <c r="D6" s="23">
        <v>8528</v>
      </c>
      <c r="E6" s="33">
        <v>8149</v>
      </c>
    </row>
    <row r="7" spans="1:7" ht="14.25" customHeight="1" x14ac:dyDescent="0.2">
      <c r="A7" s="187" t="s">
        <v>66</v>
      </c>
      <c r="B7" s="22" t="s">
        <v>67</v>
      </c>
      <c r="C7" s="23">
        <v>3512</v>
      </c>
      <c r="D7" s="23">
        <v>4446</v>
      </c>
      <c r="E7" s="33">
        <v>5263</v>
      </c>
    </row>
    <row r="8" spans="1:7" ht="14.25" customHeight="1" thickBot="1" x14ac:dyDescent="0.25">
      <c r="A8" s="191" t="s">
        <v>68</v>
      </c>
      <c r="B8" s="192">
        <v>91140</v>
      </c>
      <c r="C8" s="355">
        <f>SUM(C4:C7)</f>
        <v>37350</v>
      </c>
      <c r="D8" s="355">
        <f>SUM(D4:D7)</f>
        <v>47549</v>
      </c>
      <c r="E8" s="356">
        <f>SUM(E4:E7)</f>
        <v>42054</v>
      </c>
    </row>
    <row r="9" spans="1:7" ht="41.25" customHeight="1" x14ac:dyDescent="0.2">
      <c r="A9" s="29" t="s">
        <v>69</v>
      </c>
      <c r="B9" s="5" t="s">
        <v>58</v>
      </c>
      <c r="C9" s="5" t="s">
        <v>1</v>
      </c>
      <c r="D9" s="5" t="s">
        <v>2</v>
      </c>
      <c r="E9" s="336" t="s">
        <v>18</v>
      </c>
      <c r="G9" s="149"/>
    </row>
    <row r="10" spans="1:7" ht="13.5" customHeight="1" x14ac:dyDescent="0.2">
      <c r="A10" s="187" t="s">
        <v>70</v>
      </c>
      <c r="B10" s="22" t="s">
        <v>71</v>
      </c>
      <c r="C10" s="23">
        <v>19852</v>
      </c>
      <c r="D10" s="23">
        <v>24707</v>
      </c>
      <c r="E10" s="33">
        <v>16169</v>
      </c>
    </row>
    <row r="11" spans="1:7" ht="13.5" customHeight="1" x14ac:dyDescent="0.2">
      <c r="A11" s="187" t="s">
        <v>72</v>
      </c>
      <c r="B11" s="22" t="s">
        <v>73</v>
      </c>
      <c r="C11" s="23">
        <v>627</v>
      </c>
      <c r="D11" s="23">
        <v>491</v>
      </c>
      <c r="E11" s="33">
        <v>1772</v>
      </c>
      <c r="G11" s="56"/>
    </row>
    <row r="12" spans="1:7" ht="13.5" customHeight="1" thickBot="1" x14ac:dyDescent="0.25">
      <c r="A12" s="64" t="s">
        <v>74</v>
      </c>
      <c r="B12" s="213" t="s">
        <v>75</v>
      </c>
      <c r="C12" s="139">
        <v>1080</v>
      </c>
      <c r="D12" s="139">
        <v>784</v>
      </c>
      <c r="E12" s="112">
        <v>622</v>
      </c>
      <c r="G12" s="135"/>
    </row>
    <row r="13" spans="1:7" ht="13.5" customHeight="1" thickBot="1" x14ac:dyDescent="0.25">
      <c r="A13" s="66" t="s">
        <v>76</v>
      </c>
      <c r="B13" s="213"/>
      <c r="C13" s="357">
        <f>SUM(C10:C12)</f>
        <v>21559</v>
      </c>
      <c r="D13" s="357">
        <f>SUM(D10:D12)</f>
        <v>25982</v>
      </c>
      <c r="E13" s="358">
        <f>SUM(E10:E12)</f>
        <v>18563</v>
      </c>
    </row>
    <row r="14" spans="1:7" ht="13.5" customHeight="1" thickBot="1" x14ac:dyDescent="0.25">
      <c r="A14" s="26"/>
      <c r="B14" s="202"/>
      <c r="C14" s="38"/>
      <c r="D14" s="38"/>
      <c r="E14" s="38"/>
    </row>
    <row r="15" spans="1:7" ht="35.25" customHeight="1" x14ac:dyDescent="0.2">
      <c r="A15" s="328" t="s">
        <v>77</v>
      </c>
      <c r="B15" s="329" t="s">
        <v>58</v>
      </c>
      <c r="C15" s="335" t="s">
        <v>1</v>
      </c>
      <c r="D15" s="335" t="s">
        <v>2</v>
      </c>
      <c r="E15" s="336" t="s">
        <v>18</v>
      </c>
    </row>
    <row r="16" spans="1:7" ht="13.5" customHeight="1" x14ac:dyDescent="0.2">
      <c r="A16" s="187" t="s">
        <v>78</v>
      </c>
      <c r="B16" s="331">
        <v>10602</v>
      </c>
      <c r="C16" s="23">
        <v>4879</v>
      </c>
      <c r="D16" s="23">
        <v>6794</v>
      </c>
      <c r="E16" s="33">
        <v>8525</v>
      </c>
    </row>
    <row r="17" spans="1:7" ht="13.5" customHeight="1" x14ac:dyDescent="0.2">
      <c r="A17" s="187" t="s">
        <v>79</v>
      </c>
      <c r="B17" s="331">
        <v>11202</v>
      </c>
      <c r="C17" s="23">
        <v>3053</v>
      </c>
      <c r="D17" s="23">
        <v>2414</v>
      </c>
      <c r="E17" s="33">
        <v>1356</v>
      </c>
    </row>
    <row r="18" spans="1:7" ht="13.5" customHeight="1" x14ac:dyDescent="0.25">
      <c r="A18" s="35" t="s">
        <v>80</v>
      </c>
      <c r="B18" s="270">
        <v>10102</v>
      </c>
      <c r="C18" s="359">
        <f>SUM(C16:C17)</f>
        <v>7932</v>
      </c>
      <c r="D18" s="359">
        <f>SUM(D16:D17)</f>
        <v>9208</v>
      </c>
      <c r="E18" s="360">
        <f>SUM(E16:E17)</f>
        <v>9881</v>
      </c>
    </row>
    <row r="19" spans="1:7" ht="13.5" customHeight="1" x14ac:dyDescent="0.2">
      <c r="A19" s="187" t="s">
        <v>81</v>
      </c>
      <c r="B19" s="331" t="s">
        <v>82</v>
      </c>
      <c r="C19" s="23">
        <v>3957</v>
      </c>
      <c r="D19" s="23">
        <v>2967</v>
      </c>
      <c r="E19" s="33">
        <v>2810</v>
      </c>
    </row>
    <row r="20" spans="1:7" ht="13.5" customHeight="1" x14ac:dyDescent="0.2">
      <c r="A20" s="187" t="s">
        <v>83</v>
      </c>
      <c r="B20" s="331">
        <v>10802</v>
      </c>
      <c r="C20" s="23">
        <v>6907</v>
      </c>
      <c r="D20" s="23">
        <v>7383</v>
      </c>
      <c r="E20" s="33">
        <v>7897</v>
      </c>
    </row>
    <row r="21" spans="1:7" ht="13.5" customHeight="1" x14ac:dyDescent="0.2">
      <c r="A21" s="187" t="s">
        <v>84</v>
      </c>
      <c r="B21" s="331" t="s">
        <v>85</v>
      </c>
      <c r="C21" s="23">
        <v>16328</v>
      </c>
      <c r="D21" s="23">
        <v>16577</v>
      </c>
      <c r="E21" s="33">
        <v>12631</v>
      </c>
    </row>
    <row r="22" spans="1:7" ht="13.5" customHeight="1" x14ac:dyDescent="0.2">
      <c r="A22" s="67" t="s">
        <v>86</v>
      </c>
      <c r="B22" s="331">
        <v>12103</v>
      </c>
      <c r="C22" s="126">
        <v>2226</v>
      </c>
      <c r="D22" s="126">
        <v>11414</v>
      </c>
      <c r="E22" s="101">
        <v>8835</v>
      </c>
    </row>
    <row r="23" spans="1:7" ht="13.5" customHeight="1" x14ac:dyDescent="0.2">
      <c r="A23" s="35" t="s">
        <v>87</v>
      </c>
      <c r="B23" s="334"/>
      <c r="C23" s="361">
        <f>SUM(C19:C22)</f>
        <v>29418</v>
      </c>
      <c r="D23" s="361">
        <f>SUM(D19:D22)</f>
        <v>38341</v>
      </c>
      <c r="E23" s="362">
        <f>SUM(E19:E22)</f>
        <v>32173</v>
      </c>
    </row>
    <row r="24" spans="1:7" ht="15" customHeight="1" x14ac:dyDescent="0.2">
      <c r="A24" s="35" t="s">
        <v>68</v>
      </c>
      <c r="B24" s="334"/>
      <c r="C24" s="363">
        <f>SUM(C18, C23)</f>
        <v>37350</v>
      </c>
      <c r="D24" s="363">
        <f>SUM(D18,D23)</f>
        <v>47549</v>
      </c>
      <c r="E24" s="364">
        <f>SUM(E18, E23)</f>
        <v>42054</v>
      </c>
    </row>
    <row r="25" spans="1:7" ht="15" customHeight="1" x14ac:dyDescent="0.2">
      <c r="A25" s="26"/>
      <c r="B25" s="216"/>
      <c r="C25" s="38"/>
      <c r="D25" s="38"/>
      <c r="E25" s="38"/>
    </row>
    <row r="26" spans="1:7" ht="15" customHeight="1" x14ac:dyDescent="0.2">
      <c r="A26" s="26"/>
      <c r="B26" s="216"/>
      <c r="C26" s="38"/>
      <c r="D26" s="38"/>
      <c r="E26" s="38"/>
    </row>
    <row r="27" spans="1:7" ht="15" customHeight="1" x14ac:dyDescent="0.2">
      <c r="A27" s="26"/>
      <c r="B27" s="216"/>
      <c r="C27" s="38"/>
      <c r="D27" s="38"/>
      <c r="E27" s="38"/>
    </row>
    <row r="28" spans="1:7" ht="15" customHeight="1" x14ac:dyDescent="0.2">
      <c r="A28" s="26"/>
      <c r="B28" s="216"/>
      <c r="C28" s="38"/>
      <c r="D28" s="38"/>
      <c r="E28" s="38"/>
    </row>
    <row r="29" spans="1:7" ht="15" customHeight="1" x14ac:dyDescent="0.25">
      <c r="A29" s="71"/>
      <c r="B29" s="71"/>
      <c r="C29" s="71"/>
      <c r="D29" s="71"/>
      <c r="E29" s="71"/>
    </row>
    <row r="30" spans="1:7" ht="33.75" customHeight="1" x14ac:dyDescent="0.25">
      <c r="A30" s="521" t="s">
        <v>88</v>
      </c>
      <c r="B30" s="515"/>
      <c r="C30" s="515"/>
      <c r="D30" s="515"/>
      <c r="E30" s="515"/>
      <c r="F30" s="515"/>
      <c r="G30" s="515"/>
    </row>
    <row r="31" spans="1:7" ht="15" customHeight="1" thickBot="1" x14ac:dyDescent="0.25">
      <c r="A31" s="51"/>
      <c r="B31" s="51"/>
      <c r="C31" s="51"/>
      <c r="D31" s="51"/>
      <c r="E31" s="51"/>
      <c r="F31" s="51"/>
      <c r="G31" s="51"/>
    </row>
    <row r="32" spans="1:7" ht="15" customHeight="1" x14ac:dyDescent="0.25">
      <c r="A32" s="522" t="s">
        <v>89</v>
      </c>
      <c r="B32" s="519"/>
      <c r="C32" s="519"/>
      <c r="D32" s="519"/>
      <c r="E32" s="519"/>
      <c r="F32" s="519"/>
      <c r="G32" s="520"/>
    </row>
    <row r="33" spans="1:7" ht="15" customHeight="1" x14ac:dyDescent="0.25">
      <c r="A33" s="530" t="s">
        <v>90</v>
      </c>
      <c r="B33" s="523" t="s">
        <v>91</v>
      </c>
      <c r="C33" s="525" t="s">
        <v>92</v>
      </c>
      <c r="D33" s="526"/>
      <c r="E33" s="526"/>
      <c r="F33" s="527"/>
      <c r="G33" s="528" t="s">
        <v>93</v>
      </c>
    </row>
    <row r="34" spans="1:7" ht="30" customHeight="1" x14ac:dyDescent="0.25">
      <c r="A34" s="531"/>
      <c r="B34" s="524"/>
      <c r="C34" s="214" t="s">
        <v>60</v>
      </c>
      <c r="D34" s="214" t="s">
        <v>62</v>
      </c>
      <c r="E34" s="214" t="s">
        <v>64</v>
      </c>
      <c r="F34" s="214" t="s">
        <v>66</v>
      </c>
      <c r="G34" s="529"/>
    </row>
    <row r="35" spans="1:7" ht="14.25" customHeight="1" x14ac:dyDescent="0.2">
      <c r="A35" s="215">
        <v>1</v>
      </c>
      <c r="B35" s="365">
        <f t="shared" ref="B35:B42" si="0">SUM(C35:F35)</f>
        <v>21115</v>
      </c>
      <c r="C35" s="217">
        <v>12280</v>
      </c>
      <c r="D35" s="217">
        <v>4219</v>
      </c>
      <c r="E35" s="217">
        <v>2663</v>
      </c>
      <c r="F35" s="217">
        <v>1953</v>
      </c>
      <c r="G35" s="366">
        <f>SUM(B35/B42)</f>
        <v>0.5075843169306955</v>
      </c>
    </row>
    <row r="36" spans="1:7" ht="14.25" customHeight="1" x14ac:dyDescent="0.2">
      <c r="A36" s="220" t="s">
        <v>94</v>
      </c>
      <c r="B36" s="365">
        <f t="shared" si="0"/>
        <v>8484</v>
      </c>
      <c r="C36" s="217">
        <v>3894</v>
      </c>
      <c r="D36" s="217">
        <v>1269</v>
      </c>
      <c r="E36" s="217">
        <v>1957</v>
      </c>
      <c r="F36" s="217">
        <v>1364</v>
      </c>
      <c r="G36" s="367">
        <f>SUM(B36/B42)</f>
        <v>0.20394721026947762</v>
      </c>
    </row>
    <row r="37" spans="1:7" ht="14.25" customHeight="1" x14ac:dyDescent="0.2">
      <c r="A37" s="220" t="s">
        <v>95</v>
      </c>
      <c r="B37" s="365">
        <f t="shared" si="0"/>
        <v>3226</v>
      </c>
      <c r="C37" s="217">
        <v>1626</v>
      </c>
      <c r="D37" s="217">
        <v>550</v>
      </c>
      <c r="E37" s="217">
        <v>766</v>
      </c>
      <c r="F37" s="217">
        <v>284</v>
      </c>
      <c r="G37" s="368">
        <f>SUM(B37/B42)</f>
        <v>7.7549941104353468E-2</v>
      </c>
    </row>
    <row r="38" spans="1:7" ht="14.25" customHeight="1" x14ac:dyDescent="0.2">
      <c r="A38" s="220" t="s">
        <v>96</v>
      </c>
      <c r="B38" s="365">
        <f t="shared" si="0"/>
        <v>1412</v>
      </c>
      <c r="C38" s="217">
        <v>694</v>
      </c>
      <c r="D38" s="217">
        <v>293</v>
      </c>
      <c r="E38" s="217">
        <v>324</v>
      </c>
      <c r="F38" s="217">
        <v>101</v>
      </c>
      <c r="G38" s="369">
        <f>SUM(B38/B42)</f>
        <v>3.3943123632779633E-2</v>
      </c>
    </row>
    <row r="39" spans="1:7" ht="14.25" customHeight="1" x14ac:dyDescent="0.2">
      <c r="A39" s="220" t="s">
        <v>97</v>
      </c>
      <c r="B39" s="365">
        <f t="shared" si="0"/>
        <v>1433</v>
      </c>
      <c r="C39" s="217">
        <v>667</v>
      </c>
      <c r="D39" s="217">
        <v>230</v>
      </c>
      <c r="E39" s="217">
        <v>405</v>
      </c>
      <c r="F39" s="217">
        <v>131</v>
      </c>
      <c r="G39" s="370">
        <f>SUM(B39/B42)</f>
        <v>3.4447943460179334E-2</v>
      </c>
    </row>
    <row r="40" spans="1:7" ht="14.25" customHeight="1" x14ac:dyDescent="0.2">
      <c r="A40" s="220" t="s">
        <v>98</v>
      </c>
      <c r="B40" s="365">
        <f t="shared" si="0"/>
        <v>1631</v>
      </c>
      <c r="C40" s="217">
        <v>701</v>
      </c>
      <c r="D40" s="217">
        <v>332</v>
      </c>
      <c r="E40" s="217">
        <v>468</v>
      </c>
      <c r="F40" s="217">
        <v>130</v>
      </c>
      <c r="G40" s="371">
        <f>SUM(B40/B42)</f>
        <v>3.9207673261376474E-2</v>
      </c>
    </row>
    <row r="41" spans="1:7" ht="14.25" customHeight="1" x14ac:dyDescent="0.2">
      <c r="A41" s="220" t="s">
        <v>99</v>
      </c>
      <c r="B41" s="365">
        <f t="shared" si="0"/>
        <v>4298</v>
      </c>
      <c r="C41" s="217">
        <v>1858</v>
      </c>
      <c r="D41" s="217">
        <v>1074</v>
      </c>
      <c r="E41" s="217">
        <v>1033</v>
      </c>
      <c r="F41" s="217">
        <v>333</v>
      </c>
      <c r="G41" s="372">
        <f>SUM(B41/B42)</f>
        <v>0.10331979134113801</v>
      </c>
    </row>
    <row r="42" spans="1:7" ht="15.75" customHeight="1" thickBot="1" x14ac:dyDescent="0.3">
      <c r="A42" s="222" t="s">
        <v>100</v>
      </c>
      <c r="B42" s="373">
        <f t="shared" si="0"/>
        <v>41599</v>
      </c>
      <c r="C42" s="374">
        <f>SUM(C35:C41)</f>
        <v>21720</v>
      </c>
      <c r="D42" s="374">
        <f>SUM(D35:D41)</f>
        <v>7967</v>
      </c>
      <c r="E42" s="374">
        <f>SUM(E35:E41)</f>
        <v>7616</v>
      </c>
      <c r="F42" s="374">
        <f>SUM(F35:F41)</f>
        <v>4296</v>
      </c>
      <c r="G42" s="375">
        <f>SUM(G35:G41)</f>
        <v>0.99999999999999989</v>
      </c>
    </row>
    <row r="43" spans="1:7" ht="15.75" customHeight="1" thickBot="1" x14ac:dyDescent="0.3">
      <c r="A43" s="223" t="s">
        <v>101</v>
      </c>
      <c r="B43" s="224"/>
      <c r="C43" s="225"/>
      <c r="D43" s="225"/>
      <c r="E43" s="225"/>
      <c r="F43" s="225"/>
      <c r="G43" s="226"/>
    </row>
    <row r="44" spans="1:7" ht="15" customHeight="1" x14ac:dyDescent="0.25">
      <c r="A44" s="71"/>
      <c r="B44" s="71"/>
      <c r="C44" s="71"/>
      <c r="D44" s="71"/>
      <c r="E44" s="71"/>
    </row>
    <row r="45" spans="1:7" ht="18" customHeight="1" x14ac:dyDescent="0.25">
      <c r="A45" s="514" t="s">
        <v>102</v>
      </c>
      <c r="B45" s="515"/>
      <c r="C45" s="515"/>
      <c r="D45" s="515"/>
      <c r="E45" s="515"/>
    </row>
    <row r="46" spans="1:7" ht="15.75" customHeight="1" thickBot="1" x14ac:dyDescent="0.3">
      <c r="A46" s="7"/>
    </row>
    <row r="47" spans="1:7" ht="15.75" customHeight="1" thickBot="1" x14ac:dyDescent="0.3">
      <c r="A47" s="518" t="s">
        <v>103</v>
      </c>
      <c r="B47" s="519"/>
      <c r="C47" s="519"/>
      <c r="D47" s="519"/>
      <c r="E47" s="520"/>
    </row>
    <row r="48" spans="1:7" ht="38.25" customHeight="1" x14ac:dyDescent="0.2">
      <c r="A48" s="115" t="s">
        <v>104</v>
      </c>
      <c r="B48" s="343" t="s">
        <v>17</v>
      </c>
      <c r="C48" s="321" t="s">
        <v>1</v>
      </c>
      <c r="D48" s="321" t="s">
        <v>2</v>
      </c>
      <c r="E48" s="336" t="s">
        <v>18</v>
      </c>
    </row>
    <row r="49" spans="1:5" ht="14.25" customHeight="1" x14ac:dyDescent="0.2">
      <c r="A49" s="68" t="s">
        <v>105</v>
      </c>
      <c r="B49" s="322" t="s">
        <v>106</v>
      </c>
      <c r="C49" s="127">
        <v>2809</v>
      </c>
      <c r="D49" s="127">
        <v>2600</v>
      </c>
      <c r="E49" s="128">
        <v>2002</v>
      </c>
    </row>
    <row r="50" spans="1:5" ht="14.25" customHeight="1" x14ac:dyDescent="0.2">
      <c r="A50" s="68" t="s">
        <v>25</v>
      </c>
      <c r="B50" s="322" t="s">
        <v>106</v>
      </c>
      <c r="C50" s="127">
        <v>1127</v>
      </c>
      <c r="D50" s="127">
        <v>1107</v>
      </c>
      <c r="E50" s="128">
        <v>1555</v>
      </c>
    </row>
    <row r="51" spans="1:5" ht="15.75" customHeight="1" thickBot="1" x14ac:dyDescent="0.3">
      <c r="A51" s="69" t="s">
        <v>51</v>
      </c>
      <c r="B51" s="20"/>
      <c r="C51" s="376">
        <f>SUM(C49,C50)</f>
        <v>3936</v>
      </c>
      <c r="D51" s="376">
        <f>SUM(D49,D50)</f>
        <v>3707</v>
      </c>
      <c r="E51" s="377">
        <f>SUM(E49,E50)</f>
        <v>3557</v>
      </c>
    </row>
    <row r="52" spans="1:5" ht="15" customHeight="1" x14ac:dyDescent="0.25">
      <c r="A52" s="186"/>
      <c r="C52" s="134"/>
      <c r="D52" s="134"/>
      <c r="E52" s="134"/>
    </row>
    <row r="53" spans="1:5" ht="14.25" customHeight="1" x14ac:dyDescent="0.2">
      <c r="A53" s="51"/>
    </row>
    <row r="54" spans="1:5" ht="18" customHeight="1" x14ac:dyDescent="0.25">
      <c r="A54" s="514" t="s">
        <v>107</v>
      </c>
      <c r="B54" s="515"/>
      <c r="C54" s="515"/>
      <c r="D54" s="515"/>
      <c r="E54" s="515"/>
    </row>
    <row r="55" spans="1:5" ht="15" customHeight="1" thickBot="1" x14ac:dyDescent="0.25">
      <c r="A55" s="51"/>
    </row>
    <row r="56" spans="1:5" ht="15.75" customHeight="1" thickBot="1" x14ac:dyDescent="0.3">
      <c r="A56" s="518" t="s">
        <v>108</v>
      </c>
      <c r="B56" s="519"/>
      <c r="C56" s="519"/>
      <c r="D56" s="519"/>
      <c r="E56" s="520"/>
    </row>
    <row r="57" spans="1:5" ht="42" customHeight="1" x14ac:dyDescent="0.2">
      <c r="A57" s="115" t="s">
        <v>109</v>
      </c>
      <c r="B57" s="343" t="s">
        <v>17</v>
      </c>
      <c r="C57" s="321" t="s">
        <v>1</v>
      </c>
      <c r="D57" s="321" t="s">
        <v>2</v>
      </c>
      <c r="E57" s="336" t="s">
        <v>18</v>
      </c>
    </row>
    <row r="58" spans="1:5" ht="14.25" customHeight="1" x14ac:dyDescent="0.2">
      <c r="A58" s="68" t="s">
        <v>110</v>
      </c>
      <c r="B58" s="331" t="s">
        <v>111</v>
      </c>
      <c r="C58" s="317">
        <v>2</v>
      </c>
      <c r="D58" s="317">
        <v>5</v>
      </c>
      <c r="E58" s="318">
        <v>8</v>
      </c>
    </row>
    <row r="59" spans="1:5" ht="14.25" customHeight="1" x14ac:dyDescent="0.2">
      <c r="A59" s="68" t="s">
        <v>112</v>
      </c>
      <c r="B59" s="331" t="s">
        <v>111</v>
      </c>
      <c r="C59" s="317">
        <v>276</v>
      </c>
      <c r="D59" s="317">
        <v>344</v>
      </c>
      <c r="E59" s="318">
        <v>300</v>
      </c>
    </row>
    <row r="60" spans="1:5" ht="14.25" customHeight="1" x14ac:dyDescent="0.2">
      <c r="A60" s="70" t="s">
        <v>113</v>
      </c>
      <c r="B60" s="331" t="s">
        <v>111</v>
      </c>
      <c r="C60" s="317">
        <v>310</v>
      </c>
      <c r="D60" s="317">
        <v>387</v>
      </c>
      <c r="E60" s="318">
        <v>345</v>
      </c>
    </row>
    <row r="61" spans="1:5" ht="14.25" customHeight="1" x14ac:dyDescent="0.2">
      <c r="A61" s="70" t="s">
        <v>114</v>
      </c>
      <c r="B61" s="331" t="s">
        <v>111</v>
      </c>
      <c r="C61" s="317">
        <v>312</v>
      </c>
      <c r="D61" s="317">
        <v>384</v>
      </c>
      <c r="E61" s="318">
        <v>310</v>
      </c>
    </row>
    <row r="62" spans="1:5" ht="15.75" customHeight="1" thickBot="1" x14ac:dyDescent="0.3">
      <c r="A62" s="69" t="s">
        <v>51</v>
      </c>
      <c r="B62" s="20"/>
      <c r="C62" s="378">
        <f>SUM(C58,C59,C60,C61)</f>
        <v>900</v>
      </c>
      <c r="D62" s="378">
        <f>SUM(D58,D59,D60,D61)</f>
        <v>1120</v>
      </c>
      <c r="E62" s="379">
        <f>SUM(E58,E59,E60,E61)</f>
        <v>963</v>
      </c>
    </row>
    <row r="63" spans="1:5" ht="15" customHeight="1" thickBot="1" x14ac:dyDescent="0.25">
      <c r="A63" s="51"/>
    </row>
    <row r="64" spans="1:5" ht="15.75" customHeight="1" thickBot="1" x14ac:dyDescent="0.3">
      <c r="A64" s="518" t="s">
        <v>115</v>
      </c>
      <c r="B64" s="519"/>
      <c r="C64" s="519"/>
      <c r="D64" s="519"/>
      <c r="E64" s="520"/>
    </row>
    <row r="65" spans="1:5" ht="42" customHeight="1" x14ac:dyDescent="0.2">
      <c r="A65" s="115" t="s">
        <v>109</v>
      </c>
      <c r="B65" s="343" t="s">
        <v>17</v>
      </c>
      <c r="C65" s="321" t="s">
        <v>1</v>
      </c>
      <c r="D65" s="321" t="s">
        <v>2</v>
      </c>
      <c r="E65" s="336" t="s">
        <v>18</v>
      </c>
    </row>
    <row r="66" spans="1:5" ht="14.25" customHeight="1" x14ac:dyDescent="0.2">
      <c r="A66" s="70" t="s">
        <v>116</v>
      </c>
      <c r="B66" s="331" t="s">
        <v>117</v>
      </c>
      <c r="C66" s="317">
        <v>868</v>
      </c>
      <c r="D66" s="317">
        <v>1766</v>
      </c>
      <c r="E66" s="318">
        <v>1062</v>
      </c>
    </row>
    <row r="67" spans="1:5" ht="14.25" customHeight="1" x14ac:dyDescent="0.2">
      <c r="A67" s="70" t="s">
        <v>118</v>
      </c>
      <c r="B67" s="331" t="s">
        <v>117</v>
      </c>
      <c r="C67" s="317">
        <v>165</v>
      </c>
      <c r="D67" s="317">
        <v>649</v>
      </c>
      <c r="E67" s="318">
        <v>346</v>
      </c>
    </row>
    <row r="68" spans="1:5" ht="14.25" customHeight="1" x14ac:dyDescent="0.2">
      <c r="A68" s="70" t="s">
        <v>119</v>
      </c>
      <c r="B68" s="331" t="s">
        <v>117</v>
      </c>
      <c r="C68" s="317">
        <v>51</v>
      </c>
      <c r="D68" s="317">
        <v>126</v>
      </c>
      <c r="E68" s="318">
        <v>83</v>
      </c>
    </row>
    <row r="69" spans="1:5" ht="14.25" customHeight="1" x14ac:dyDescent="0.2">
      <c r="A69" s="70" t="s">
        <v>120</v>
      </c>
      <c r="B69" s="331" t="s">
        <v>117</v>
      </c>
      <c r="C69" s="317">
        <v>0</v>
      </c>
      <c r="D69" s="317">
        <v>0</v>
      </c>
      <c r="E69" s="318">
        <v>82</v>
      </c>
    </row>
    <row r="70" spans="1:5" ht="14.25" customHeight="1" x14ac:dyDescent="0.2">
      <c r="A70" s="70" t="s">
        <v>121</v>
      </c>
      <c r="B70" s="331" t="s">
        <v>117</v>
      </c>
      <c r="C70" s="317">
        <v>911</v>
      </c>
      <c r="D70" s="317">
        <v>1600</v>
      </c>
      <c r="E70" s="318">
        <v>592</v>
      </c>
    </row>
    <row r="71" spans="1:5" ht="14.25" customHeight="1" x14ac:dyDescent="0.2">
      <c r="A71" s="70" t="s">
        <v>122</v>
      </c>
      <c r="B71" s="331" t="s">
        <v>117</v>
      </c>
      <c r="C71" s="317">
        <v>387</v>
      </c>
      <c r="D71" s="317">
        <v>619</v>
      </c>
      <c r="E71" s="318">
        <v>525</v>
      </c>
    </row>
    <row r="72" spans="1:5" ht="15.75" customHeight="1" thickBot="1" x14ac:dyDescent="0.3">
      <c r="A72" s="69" t="s">
        <v>51</v>
      </c>
      <c r="B72" s="20"/>
      <c r="C72" s="380">
        <f>SUM(C66,C67,C68,C69,C70,C71)</f>
        <v>2382</v>
      </c>
      <c r="D72" s="380">
        <f>SUM(D66,D67,D68,D69,D70,D71)</f>
        <v>4760</v>
      </c>
      <c r="E72" s="381">
        <f>SUM(E66,E67,E68,E69,E70,E71)</f>
        <v>2690</v>
      </c>
    </row>
    <row r="73" spans="1:5" x14ac:dyDescent="0.2">
      <c r="A73" t="s">
        <v>55</v>
      </c>
    </row>
  </sheetData>
  <mergeCells count="12">
    <mergeCell ref="A1:E1"/>
    <mergeCell ref="A30:G30"/>
    <mergeCell ref="A32:G32"/>
    <mergeCell ref="B33:B34"/>
    <mergeCell ref="C33:F33"/>
    <mergeCell ref="G33:G34"/>
    <mergeCell ref="A33:A34"/>
    <mergeCell ref="A56:E56"/>
    <mergeCell ref="A64:E64"/>
    <mergeCell ref="A45:E45"/>
    <mergeCell ref="A47:E47"/>
    <mergeCell ref="A54:E54"/>
  </mergeCells>
  <phoneticPr fontId="20" type="noConversion"/>
  <pageMargins left="0.75" right="0.75" top="1" bottom="1" header="0.5" footer="0.5"/>
  <pageSetup scale="75" orientation="portrait" horizontalDpi="300" verticalDpi="300"/>
  <headerFooter alignWithMargins="0">
    <oddHeader>&amp;C&amp;"Arial,Bold"&amp;12 DDAA HISTORICAL WORKLOAD</oddHeader>
  </headerFooter>
  <rowBreaks count="1" manualBreakCount="1">
    <brk id="53" max="16383" man="1"/>
  </rowBreak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28"/>
  <sheetViews>
    <sheetView zoomScale="75" workbookViewId="0">
      <selection activeCell="E4" sqref="E4"/>
    </sheetView>
  </sheetViews>
  <sheetFormatPr defaultRowHeight="12.75" x14ac:dyDescent="0.2"/>
  <cols>
    <col min="1" max="1" width="27.7109375" style="278" customWidth="1"/>
    <col min="2" max="2" width="18" style="278" customWidth="1"/>
  </cols>
  <sheetData>
    <row r="1" spans="1:5" ht="15.75" customHeight="1" thickBot="1" x14ac:dyDescent="0.3">
      <c r="A1" s="532" t="s">
        <v>123</v>
      </c>
      <c r="B1" s="533"/>
      <c r="C1" s="533"/>
      <c r="D1" s="533"/>
      <c r="E1" s="534"/>
    </row>
    <row r="2" spans="1:5" ht="31.5" customHeight="1" x14ac:dyDescent="0.2">
      <c r="A2" s="328" t="s">
        <v>124</v>
      </c>
      <c r="B2" s="335" t="s">
        <v>58</v>
      </c>
      <c r="C2" s="335" t="s">
        <v>1</v>
      </c>
      <c r="D2" s="335" t="s">
        <v>2</v>
      </c>
      <c r="E2" s="336" t="s">
        <v>18</v>
      </c>
    </row>
    <row r="3" spans="1:5" ht="14.25" customHeight="1" x14ac:dyDescent="0.2">
      <c r="A3" s="187" t="s">
        <v>125</v>
      </c>
      <c r="B3" s="22">
        <v>11700</v>
      </c>
      <c r="C3" s="23">
        <v>7397</v>
      </c>
      <c r="D3" s="23">
        <v>6258</v>
      </c>
      <c r="E3" s="33">
        <v>6815</v>
      </c>
    </row>
    <row r="4" spans="1:5" ht="14.25" customHeight="1" x14ac:dyDescent="0.2">
      <c r="A4" s="187" t="s">
        <v>126</v>
      </c>
      <c r="B4" s="22">
        <v>11701</v>
      </c>
      <c r="C4" s="23">
        <v>27296</v>
      </c>
      <c r="D4" s="23">
        <v>39194</v>
      </c>
      <c r="E4" s="33">
        <v>30999</v>
      </c>
    </row>
    <row r="5" spans="1:5" ht="14.25" customHeight="1" x14ac:dyDescent="0.2">
      <c r="A5" s="187" t="s">
        <v>127</v>
      </c>
      <c r="B5" s="22">
        <v>11702</v>
      </c>
      <c r="C5" s="23">
        <v>1081</v>
      </c>
      <c r="D5" s="23">
        <v>789</v>
      </c>
      <c r="E5" s="33">
        <v>671</v>
      </c>
    </row>
    <row r="6" spans="1:5" ht="14.25" customHeight="1" x14ac:dyDescent="0.2">
      <c r="A6" s="187" t="s">
        <v>128</v>
      </c>
      <c r="B6" s="22">
        <v>11703</v>
      </c>
      <c r="C6" s="23">
        <v>628</v>
      </c>
      <c r="D6" s="23">
        <v>494</v>
      </c>
      <c r="E6" s="33">
        <v>1772</v>
      </c>
    </row>
    <row r="7" spans="1:5" ht="14.25" customHeight="1" x14ac:dyDescent="0.2">
      <c r="A7" s="188" t="s">
        <v>129</v>
      </c>
      <c r="B7" s="189">
        <v>91200</v>
      </c>
      <c r="C7" s="189">
        <v>0</v>
      </c>
      <c r="D7" s="189">
        <v>0</v>
      </c>
      <c r="E7" s="190">
        <v>0</v>
      </c>
    </row>
    <row r="8" spans="1:5" ht="14.25" customHeight="1" thickBot="1" x14ac:dyDescent="0.25">
      <c r="A8" s="191" t="s">
        <v>130</v>
      </c>
      <c r="B8" s="192">
        <v>91140</v>
      </c>
      <c r="C8" s="355">
        <f>SUM(C3:C7)</f>
        <v>36402</v>
      </c>
      <c r="D8" s="355">
        <f>SUM(D3:D7)</f>
        <v>46735</v>
      </c>
      <c r="E8" s="356">
        <f>SUM(E3:E7)</f>
        <v>40257</v>
      </c>
    </row>
    <row r="9" spans="1:5" ht="13.5" customHeight="1" thickBot="1" x14ac:dyDescent="0.3">
      <c r="A9" s="275"/>
      <c r="B9" s="312"/>
      <c r="C9" s="312"/>
      <c r="D9" s="312"/>
      <c r="E9" s="276"/>
    </row>
    <row r="10" spans="1:5" ht="13.5" customHeight="1" x14ac:dyDescent="0.2">
      <c r="A10" s="535" t="s">
        <v>131</v>
      </c>
      <c r="B10" s="519"/>
      <c r="C10" s="519"/>
      <c r="D10" s="519"/>
      <c r="E10" s="536"/>
    </row>
    <row r="11" spans="1:5" ht="13.5" customHeight="1" x14ac:dyDescent="0.2">
      <c r="A11" s="29" t="s">
        <v>132</v>
      </c>
      <c r="B11" s="5" t="s">
        <v>58</v>
      </c>
      <c r="C11" s="5" t="s">
        <v>1</v>
      </c>
      <c r="D11" s="5" t="s">
        <v>2</v>
      </c>
      <c r="E11" s="30" t="s">
        <v>59</v>
      </c>
    </row>
    <row r="12" spans="1:5" ht="13.5" customHeight="1" x14ac:dyDescent="0.2">
      <c r="A12" s="31" t="s">
        <v>133</v>
      </c>
      <c r="B12" s="22" t="s">
        <v>134</v>
      </c>
      <c r="C12" s="22">
        <v>0</v>
      </c>
      <c r="D12" s="22">
        <v>0</v>
      </c>
      <c r="E12" s="32">
        <v>0</v>
      </c>
    </row>
    <row r="13" spans="1:5" ht="14.25" customHeight="1" x14ac:dyDescent="0.2">
      <c r="A13" s="31" t="s">
        <v>135</v>
      </c>
      <c r="B13" s="22" t="s">
        <v>136</v>
      </c>
      <c r="C13" s="22">
        <v>103</v>
      </c>
      <c r="D13" s="22">
        <v>86</v>
      </c>
      <c r="E13" s="32">
        <v>74</v>
      </c>
    </row>
    <row r="14" spans="1:5" ht="14.25" customHeight="1" x14ac:dyDescent="0.2">
      <c r="A14" s="31" t="s">
        <v>137</v>
      </c>
      <c r="B14" s="22" t="s">
        <v>138</v>
      </c>
      <c r="C14" s="22">
        <v>7</v>
      </c>
      <c r="D14" s="22">
        <v>2</v>
      </c>
      <c r="E14" s="32">
        <v>10</v>
      </c>
    </row>
    <row r="15" spans="1:5" ht="15" customHeight="1" x14ac:dyDescent="0.2">
      <c r="A15" s="35" t="s">
        <v>139</v>
      </c>
      <c r="B15" s="49" t="s">
        <v>140</v>
      </c>
      <c r="C15" s="361">
        <f>SUM(C12:C14)</f>
        <v>110</v>
      </c>
      <c r="D15" s="361">
        <f>SUM(D12:D14)</f>
        <v>88</v>
      </c>
      <c r="E15" s="362">
        <f>SUM(E12:E14)</f>
        <v>84</v>
      </c>
    </row>
    <row r="16" spans="1:5" ht="30" customHeight="1" x14ac:dyDescent="0.2">
      <c r="A16" s="29" t="s">
        <v>141</v>
      </c>
      <c r="B16" s="5" t="s">
        <v>58</v>
      </c>
      <c r="C16" s="5" t="s">
        <v>1</v>
      </c>
      <c r="D16" s="5" t="s">
        <v>2</v>
      </c>
      <c r="E16" s="30" t="s">
        <v>59</v>
      </c>
    </row>
    <row r="17" spans="1:5" ht="14.25" customHeight="1" x14ac:dyDescent="0.2">
      <c r="A17" s="31" t="s">
        <v>133</v>
      </c>
      <c r="B17" s="22" t="s">
        <v>142</v>
      </c>
      <c r="C17" s="22">
        <v>0</v>
      </c>
      <c r="D17" s="22">
        <v>1</v>
      </c>
      <c r="E17" s="32">
        <v>13</v>
      </c>
    </row>
    <row r="18" spans="1:5" ht="14.25" customHeight="1" x14ac:dyDescent="0.2">
      <c r="A18" s="31" t="s">
        <v>135</v>
      </c>
      <c r="B18" s="22" t="s">
        <v>143</v>
      </c>
      <c r="C18" s="22">
        <v>734</v>
      </c>
      <c r="D18" s="22">
        <v>555</v>
      </c>
      <c r="E18" s="32">
        <v>547</v>
      </c>
    </row>
    <row r="19" spans="1:5" ht="14.25" customHeight="1" x14ac:dyDescent="0.2">
      <c r="A19" s="31" t="s">
        <v>137</v>
      </c>
      <c r="B19" s="22" t="s">
        <v>144</v>
      </c>
      <c r="C19" s="22">
        <v>104</v>
      </c>
      <c r="D19" s="22">
        <v>170</v>
      </c>
      <c r="E19" s="32">
        <v>1153</v>
      </c>
    </row>
    <row r="20" spans="1:5" ht="15" customHeight="1" x14ac:dyDescent="0.2">
      <c r="A20" s="35" t="s">
        <v>145</v>
      </c>
      <c r="B20" s="49"/>
      <c r="C20" s="382">
        <f>SUM(C17:C19)</f>
        <v>838</v>
      </c>
      <c r="D20" s="383">
        <f>SUM(D17:D19)</f>
        <v>726</v>
      </c>
      <c r="E20" s="384">
        <f>SUM(E17:E19)</f>
        <v>1713</v>
      </c>
    </row>
    <row r="21" spans="1:5" ht="15" customHeight="1" x14ac:dyDescent="0.2">
      <c r="A21" s="37"/>
      <c r="B21" s="4"/>
      <c r="C21" s="295"/>
      <c r="D21" s="38"/>
      <c r="E21" s="80"/>
    </row>
    <row r="22" spans="1:5" ht="15.75" customHeight="1" thickBot="1" x14ac:dyDescent="0.25">
      <c r="A22" s="271" t="s">
        <v>146</v>
      </c>
      <c r="B22" s="272"/>
      <c r="C22" s="385">
        <f>SUM(C15+C20)</f>
        <v>948</v>
      </c>
      <c r="D22" s="386">
        <f>SUM(D15+D20)</f>
        <v>814</v>
      </c>
      <c r="E22" s="387">
        <f>SUM(E15+E20)</f>
        <v>1797</v>
      </c>
    </row>
    <row r="23" spans="1:5" x14ac:dyDescent="0.2">
      <c r="A23" s="47"/>
      <c r="E23" s="163"/>
    </row>
    <row r="24" spans="1:5" x14ac:dyDescent="0.2">
      <c r="A24" s="47"/>
      <c r="E24" s="163"/>
    </row>
    <row r="25" spans="1:5" ht="15.75" customHeight="1" thickBot="1" x14ac:dyDescent="0.3">
      <c r="A25" s="54" t="s">
        <v>147</v>
      </c>
      <c r="B25" s="277"/>
      <c r="C25" s="388">
        <f>SUM(C8+C22)</f>
        <v>37350</v>
      </c>
      <c r="D25" s="388">
        <f>SUM(D8+D22)</f>
        <v>47549</v>
      </c>
      <c r="E25" s="389">
        <f>SUM(E8+E22)</f>
        <v>42054</v>
      </c>
    </row>
    <row r="27" spans="1:5" x14ac:dyDescent="0.2">
      <c r="D27" t="s">
        <v>140</v>
      </c>
    </row>
    <row r="28" spans="1:5" x14ac:dyDescent="0.2">
      <c r="A28" t="s">
        <v>55</v>
      </c>
    </row>
  </sheetData>
  <mergeCells count="2">
    <mergeCell ref="A1:E1"/>
    <mergeCell ref="A10:E10"/>
  </mergeCells>
  <phoneticPr fontId="20" type="noConversion"/>
  <pageMargins left="0.75" right="0.75" top="1" bottom="1" header="0.5" footer="0.5"/>
  <pageSetup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2:E25"/>
  <sheetViews>
    <sheetView zoomScale="75" workbookViewId="0">
      <selection activeCell="E8" sqref="E8"/>
    </sheetView>
  </sheetViews>
  <sheetFormatPr defaultRowHeight="12.75" x14ac:dyDescent="0.2"/>
  <cols>
    <col min="1" max="1" width="42.42578125" style="149" customWidth="1"/>
    <col min="2" max="2" width="11.7109375" style="278" bestFit="1" customWidth="1"/>
    <col min="3" max="5" width="7.28515625" style="278" customWidth="1"/>
  </cols>
  <sheetData>
    <row r="2" spans="1:5" ht="13.5" customHeight="1" thickBot="1" x14ac:dyDescent="0.25"/>
    <row r="3" spans="1:5" ht="15.75" customHeight="1" thickBot="1" x14ac:dyDescent="0.3">
      <c r="A3" s="537" t="s">
        <v>148</v>
      </c>
      <c r="B3" s="519"/>
      <c r="C3" s="519"/>
      <c r="D3" s="519"/>
      <c r="E3" s="520"/>
    </row>
    <row r="4" spans="1:5" ht="30.75" customHeight="1" x14ac:dyDescent="0.2">
      <c r="A4" s="116"/>
      <c r="B4" s="5" t="s">
        <v>58</v>
      </c>
      <c r="C4" s="321" t="s">
        <v>1</v>
      </c>
      <c r="D4" s="321" t="s">
        <v>2</v>
      </c>
      <c r="E4" s="336" t="s">
        <v>18</v>
      </c>
    </row>
    <row r="5" spans="1:5" ht="15" customHeight="1" x14ac:dyDescent="0.25">
      <c r="A5" s="538" t="s">
        <v>149</v>
      </c>
      <c r="B5" s="526"/>
      <c r="C5" s="526"/>
      <c r="D5" s="527"/>
      <c r="E5" s="200"/>
    </row>
    <row r="6" spans="1:5" ht="28.5" customHeight="1" x14ac:dyDescent="0.2">
      <c r="A6" s="193" t="s">
        <v>150</v>
      </c>
      <c r="B6" s="129" t="s">
        <v>117</v>
      </c>
      <c r="C6" s="130">
        <v>5938</v>
      </c>
      <c r="D6" s="130">
        <v>6893</v>
      </c>
      <c r="E6" s="131">
        <v>7397</v>
      </c>
    </row>
    <row r="7" spans="1:5" ht="30" customHeight="1" x14ac:dyDescent="0.2">
      <c r="A7" s="195" t="s">
        <v>151</v>
      </c>
      <c r="B7" s="317" t="s">
        <v>117</v>
      </c>
      <c r="C7" s="126">
        <v>1328</v>
      </c>
      <c r="D7" s="126">
        <v>1541</v>
      </c>
      <c r="E7" s="101">
        <v>1654</v>
      </c>
    </row>
    <row r="8" spans="1:5" ht="43.5" customHeight="1" x14ac:dyDescent="0.2">
      <c r="A8" s="194" t="s">
        <v>152</v>
      </c>
      <c r="B8" s="132" t="s">
        <v>117</v>
      </c>
      <c r="C8" s="133">
        <v>666</v>
      </c>
      <c r="D8" s="133">
        <v>773</v>
      </c>
      <c r="E8" s="102">
        <v>830</v>
      </c>
    </row>
    <row r="9" spans="1:5" ht="16.5" customHeight="1" x14ac:dyDescent="0.2">
      <c r="A9" s="195" t="s">
        <v>153</v>
      </c>
      <c r="B9" s="331" t="s">
        <v>117</v>
      </c>
      <c r="C9" s="126">
        <v>44</v>
      </c>
      <c r="D9" s="126">
        <v>132</v>
      </c>
      <c r="E9" s="101">
        <v>205</v>
      </c>
    </row>
    <row r="10" spans="1:5" ht="18.75" customHeight="1" x14ac:dyDescent="0.2">
      <c r="A10" s="195" t="s">
        <v>154</v>
      </c>
      <c r="B10" s="331" t="s">
        <v>117</v>
      </c>
      <c r="C10" s="126">
        <v>2</v>
      </c>
      <c r="D10" s="126">
        <v>2</v>
      </c>
      <c r="E10" s="101">
        <v>2</v>
      </c>
    </row>
    <row r="11" spans="1:5" ht="16.5" customHeight="1" x14ac:dyDescent="0.2">
      <c r="A11" s="196" t="s">
        <v>155</v>
      </c>
      <c r="B11" s="197" t="s">
        <v>140</v>
      </c>
      <c r="C11" s="198"/>
      <c r="D11" s="198"/>
      <c r="E11" s="199"/>
    </row>
    <row r="12" spans="1:5" ht="14.25" customHeight="1" x14ac:dyDescent="0.2">
      <c r="A12" s="195" t="s">
        <v>156</v>
      </c>
      <c r="B12" s="331" t="s">
        <v>117</v>
      </c>
      <c r="C12" s="126">
        <v>510</v>
      </c>
      <c r="D12" s="126">
        <v>369</v>
      </c>
      <c r="E12" s="101">
        <v>622</v>
      </c>
    </row>
    <row r="13" spans="1:5" ht="16.5" customHeight="1" x14ac:dyDescent="0.2">
      <c r="A13" s="195" t="s">
        <v>157</v>
      </c>
      <c r="B13" s="331" t="s">
        <v>117</v>
      </c>
      <c r="C13" s="126">
        <v>4529</v>
      </c>
      <c r="D13" s="126">
        <v>5773</v>
      </c>
      <c r="E13" s="101">
        <v>6824</v>
      </c>
    </row>
    <row r="14" spans="1:5" ht="14.25" customHeight="1" x14ac:dyDescent="0.2">
      <c r="A14" s="195" t="s">
        <v>158</v>
      </c>
      <c r="B14" s="331" t="s">
        <v>117</v>
      </c>
      <c r="C14" s="126">
        <v>174</v>
      </c>
      <c r="D14" s="126">
        <v>368</v>
      </c>
      <c r="E14" s="101">
        <v>649</v>
      </c>
    </row>
    <row r="15" spans="1:5" ht="14.25" customHeight="1" x14ac:dyDescent="0.2">
      <c r="A15" s="195" t="s">
        <v>159</v>
      </c>
      <c r="B15" s="331" t="s">
        <v>117</v>
      </c>
      <c r="C15" s="126">
        <v>2895</v>
      </c>
      <c r="D15" s="126">
        <v>3170</v>
      </c>
      <c r="E15" s="101">
        <v>3177</v>
      </c>
    </row>
    <row r="16" spans="1:5" ht="17.25" customHeight="1" x14ac:dyDescent="0.2">
      <c r="A16" s="195" t="s">
        <v>160</v>
      </c>
      <c r="B16" s="331" t="s">
        <v>117</v>
      </c>
      <c r="C16" s="126">
        <v>2</v>
      </c>
      <c r="D16" s="126">
        <v>8</v>
      </c>
      <c r="E16" s="101">
        <v>4</v>
      </c>
    </row>
    <row r="17" spans="1:5" ht="25.5" customHeight="1" x14ac:dyDescent="0.2">
      <c r="A17" s="195" t="s">
        <v>161</v>
      </c>
      <c r="B17" s="331" t="s">
        <v>117</v>
      </c>
      <c r="C17" s="126">
        <v>281</v>
      </c>
      <c r="D17" s="126">
        <v>324</v>
      </c>
      <c r="E17" s="101">
        <v>342</v>
      </c>
    </row>
    <row r="18" spans="1:5" ht="15" customHeight="1" x14ac:dyDescent="0.2">
      <c r="A18" s="195" t="s">
        <v>162</v>
      </c>
      <c r="B18" s="331" t="s">
        <v>117</v>
      </c>
      <c r="C18" s="126">
        <v>13</v>
      </c>
      <c r="D18" s="126">
        <v>2</v>
      </c>
      <c r="E18" s="101">
        <v>1</v>
      </c>
    </row>
    <row r="19" spans="1:5" ht="16.5" customHeight="1" x14ac:dyDescent="0.2">
      <c r="A19" s="195" t="s">
        <v>163</v>
      </c>
      <c r="B19" s="331" t="s">
        <v>117</v>
      </c>
      <c r="C19" s="126">
        <v>15538</v>
      </c>
      <c r="D19" s="126">
        <v>19922</v>
      </c>
      <c r="E19" s="101">
        <v>17711</v>
      </c>
    </row>
    <row r="20" spans="1:5" ht="14.25" customHeight="1" x14ac:dyDescent="0.2">
      <c r="A20" s="195" t="s">
        <v>164</v>
      </c>
      <c r="B20" s="331" t="s">
        <v>117</v>
      </c>
      <c r="C20" s="126">
        <v>1963</v>
      </c>
      <c r="D20" s="126">
        <v>1187</v>
      </c>
      <c r="E20" s="101">
        <v>1301</v>
      </c>
    </row>
    <row r="21" spans="1:5" ht="14.25" customHeight="1" x14ac:dyDescent="0.2">
      <c r="A21" s="195" t="s">
        <v>128</v>
      </c>
      <c r="B21" s="331" t="s">
        <v>117</v>
      </c>
      <c r="C21" s="126">
        <v>167</v>
      </c>
      <c r="D21" s="126">
        <v>194</v>
      </c>
      <c r="E21" s="101">
        <v>424</v>
      </c>
    </row>
    <row r="22" spans="1:5" ht="14.25" customHeight="1" x14ac:dyDescent="0.2">
      <c r="A22" s="195" t="s">
        <v>165</v>
      </c>
      <c r="B22" s="331" t="s">
        <v>117</v>
      </c>
      <c r="C22" s="126">
        <v>1</v>
      </c>
      <c r="D22" s="126">
        <v>0</v>
      </c>
      <c r="E22" s="101">
        <v>0</v>
      </c>
    </row>
    <row r="23" spans="1:5" ht="14.25" customHeight="1" x14ac:dyDescent="0.2">
      <c r="A23" s="195" t="s">
        <v>166</v>
      </c>
      <c r="B23" s="331" t="s">
        <v>117</v>
      </c>
      <c r="C23" s="126">
        <v>4844</v>
      </c>
      <c r="D23" s="126">
        <v>4750</v>
      </c>
      <c r="E23" s="101">
        <v>4713</v>
      </c>
    </row>
    <row r="24" spans="1:5" ht="29.25" customHeight="1" x14ac:dyDescent="0.2">
      <c r="A24" s="539" t="s">
        <v>167</v>
      </c>
      <c r="B24" s="526"/>
      <c r="C24" s="526"/>
      <c r="D24" s="526"/>
      <c r="E24" s="527"/>
    </row>
    <row r="25" spans="1:5" ht="15.75" customHeight="1" thickBot="1" x14ac:dyDescent="0.3">
      <c r="A25" s="540" t="s">
        <v>168</v>
      </c>
      <c r="B25" s="541"/>
      <c r="C25" s="541"/>
      <c r="D25" s="541"/>
      <c r="E25" s="542"/>
    </row>
  </sheetData>
  <mergeCells count="4">
    <mergeCell ref="A3:E3"/>
    <mergeCell ref="A5:D5"/>
    <mergeCell ref="A24:E24"/>
    <mergeCell ref="A25:E25"/>
  </mergeCells>
  <phoneticPr fontId="20" type="noConversion"/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142"/>
  <sheetViews>
    <sheetView zoomScale="75" workbookViewId="0">
      <selection activeCell="F45" sqref="F45"/>
    </sheetView>
  </sheetViews>
  <sheetFormatPr defaultRowHeight="12.75" x14ac:dyDescent="0.2"/>
  <cols>
    <col min="1" max="1" width="18.28515625" style="278" customWidth="1"/>
    <col min="2" max="2" width="12.7109375" style="278" customWidth="1"/>
    <col min="3" max="3" width="3.28515625" style="278" customWidth="1"/>
    <col min="4" max="4" width="12.5703125" style="278" customWidth="1"/>
    <col min="5" max="5" width="13.85546875" style="278" customWidth="1"/>
    <col min="6" max="6" width="14.7109375" style="278" customWidth="1"/>
    <col min="7" max="7" width="13.85546875" style="278" customWidth="1"/>
  </cols>
  <sheetData>
    <row r="1" spans="1:7" ht="18.75" customHeight="1" thickBot="1" x14ac:dyDescent="0.3">
      <c r="A1" s="517" t="s">
        <v>169</v>
      </c>
      <c r="B1" s="515"/>
      <c r="C1" s="515"/>
      <c r="D1" s="515"/>
      <c r="E1" s="515"/>
      <c r="F1" s="515"/>
      <c r="G1" s="515"/>
    </row>
    <row r="2" spans="1:7" ht="15.75" customHeight="1" thickBot="1" x14ac:dyDescent="0.3">
      <c r="A2" s="544" t="s">
        <v>170</v>
      </c>
      <c r="B2" s="545"/>
      <c r="C2" s="545"/>
      <c r="D2" s="545"/>
      <c r="E2" s="545"/>
      <c r="F2" s="545"/>
      <c r="G2" s="546"/>
    </row>
    <row r="3" spans="1:7" ht="38.25" customHeight="1" x14ac:dyDescent="0.2">
      <c r="A3" s="551" t="s">
        <v>140</v>
      </c>
      <c r="B3" s="519"/>
      <c r="C3" s="520"/>
      <c r="D3" s="210" t="s">
        <v>17</v>
      </c>
      <c r="E3" s="335" t="s">
        <v>1</v>
      </c>
      <c r="F3" s="335" t="s">
        <v>2</v>
      </c>
      <c r="G3" s="336" t="s">
        <v>3</v>
      </c>
    </row>
    <row r="4" spans="1:7" ht="14.25" customHeight="1" x14ac:dyDescent="0.2">
      <c r="A4" s="553" t="s">
        <v>171</v>
      </c>
      <c r="B4" s="526"/>
      <c r="C4" s="527"/>
      <c r="D4" s="204" t="s">
        <v>172</v>
      </c>
      <c r="E4" s="22">
        <v>483</v>
      </c>
      <c r="F4" s="22">
        <v>154</v>
      </c>
      <c r="G4" s="32">
        <v>148</v>
      </c>
    </row>
    <row r="5" spans="1:7" ht="14.25" customHeight="1" x14ac:dyDescent="0.2">
      <c r="A5" s="553" t="s">
        <v>173</v>
      </c>
      <c r="B5" s="526"/>
      <c r="C5" s="527"/>
      <c r="D5" s="334" t="s">
        <v>172</v>
      </c>
      <c r="E5" s="23">
        <v>945</v>
      </c>
      <c r="F5" s="23">
        <v>728</v>
      </c>
      <c r="G5" s="32">
        <v>948</v>
      </c>
    </row>
    <row r="6" spans="1:7" ht="15.75" customHeight="1" thickBot="1" x14ac:dyDescent="0.25">
      <c r="A6" s="552" t="s">
        <v>174</v>
      </c>
      <c r="B6" s="541"/>
      <c r="C6" s="542"/>
      <c r="D6" s="20" t="s">
        <v>140</v>
      </c>
      <c r="E6" s="390">
        <f>SUM(E4:E5)</f>
        <v>1428</v>
      </c>
      <c r="F6" s="390">
        <f>SUM(F4:F5)</f>
        <v>882</v>
      </c>
      <c r="G6" s="391">
        <f>SUM(G4:G5)</f>
        <v>1096</v>
      </c>
    </row>
    <row r="7" spans="1:7" x14ac:dyDescent="0.2">
      <c r="A7" s="554"/>
      <c r="B7" s="515"/>
      <c r="C7" s="515"/>
    </row>
    <row r="8" spans="1:7" ht="18.75" customHeight="1" thickBot="1" x14ac:dyDescent="0.3">
      <c r="A8" s="555"/>
      <c r="B8" s="556"/>
      <c r="C8" s="556"/>
      <c r="D8" s="8"/>
      <c r="E8" s="8"/>
      <c r="F8" s="8"/>
      <c r="G8" s="8"/>
    </row>
    <row r="9" spans="1:7" ht="15" customHeight="1" x14ac:dyDescent="0.25">
      <c r="A9" s="559" t="s">
        <v>175</v>
      </c>
      <c r="B9" s="519"/>
      <c r="C9" s="519"/>
      <c r="D9" s="519"/>
      <c r="E9" s="519"/>
      <c r="F9" s="519"/>
      <c r="G9" s="536"/>
    </row>
    <row r="10" spans="1:7" ht="15" customHeight="1" x14ac:dyDescent="0.25">
      <c r="A10" s="560" t="s">
        <v>176</v>
      </c>
      <c r="B10" s="526"/>
      <c r="C10" s="526"/>
      <c r="D10" s="526"/>
      <c r="E10" s="526"/>
      <c r="F10" s="526"/>
      <c r="G10" s="527"/>
    </row>
    <row r="11" spans="1:7" ht="32.25" customHeight="1" x14ac:dyDescent="0.2">
      <c r="A11" s="82" t="s">
        <v>177</v>
      </c>
      <c r="B11" s="319" t="s">
        <v>178</v>
      </c>
      <c r="C11" s="561" t="s">
        <v>179</v>
      </c>
      <c r="D11" s="527"/>
      <c r="E11" s="319" t="s">
        <v>180</v>
      </c>
      <c r="F11" s="319" t="s">
        <v>181</v>
      </c>
      <c r="G11" s="138" t="s">
        <v>182</v>
      </c>
    </row>
    <row r="12" spans="1:7" ht="14.25" customHeight="1" x14ac:dyDescent="0.2">
      <c r="A12" s="83">
        <v>2</v>
      </c>
      <c r="B12" s="320" t="s">
        <v>183</v>
      </c>
      <c r="C12" s="543" t="s">
        <v>184</v>
      </c>
      <c r="D12" s="527"/>
      <c r="E12" s="324">
        <v>0</v>
      </c>
      <c r="F12" s="324">
        <v>1</v>
      </c>
      <c r="G12" s="60">
        <v>2</v>
      </c>
    </row>
    <row r="13" spans="1:7" ht="14.25" customHeight="1" x14ac:dyDescent="0.2">
      <c r="A13" s="83">
        <v>4</v>
      </c>
      <c r="B13" s="320" t="s">
        <v>183</v>
      </c>
      <c r="C13" s="543" t="s">
        <v>185</v>
      </c>
      <c r="D13" s="527"/>
      <c r="E13" s="324">
        <v>0</v>
      </c>
      <c r="F13" s="324">
        <v>5</v>
      </c>
      <c r="G13" s="60">
        <v>16</v>
      </c>
    </row>
    <row r="14" spans="1:7" ht="14.25" customHeight="1" x14ac:dyDescent="0.2">
      <c r="A14" s="83">
        <v>5</v>
      </c>
      <c r="B14" s="320" t="s">
        <v>183</v>
      </c>
      <c r="C14" s="543" t="s">
        <v>186</v>
      </c>
      <c r="D14" s="527"/>
      <c r="E14" s="324">
        <v>1</v>
      </c>
      <c r="F14" s="324">
        <v>1</v>
      </c>
      <c r="G14" s="60">
        <v>10</v>
      </c>
    </row>
    <row r="15" spans="1:7" ht="14.25" customHeight="1" x14ac:dyDescent="0.2">
      <c r="A15" s="83">
        <v>6</v>
      </c>
      <c r="B15" s="320" t="s">
        <v>183</v>
      </c>
      <c r="C15" s="543" t="s">
        <v>187</v>
      </c>
      <c r="D15" s="527"/>
      <c r="E15" s="324">
        <v>0</v>
      </c>
      <c r="F15" s="324">
        <v>24</v>
      </c>
      <c r="G15" s="60">
        <v>20</v>
      </c>
    </row>
    <row r="16" spans="1:7" ht="14.25" customHeight="1" x14ac:dyDescent="0.2">
      <c r="A16" s="83">
        <v>7</v>
      </c>
      <c r="B16" s="320" t="s">
        <v>183</v>
      </c>
      <c r="C16" s="543" t="s">
        <v>188</v>
      </c>
      <c r="D16" s="527"/>
      <c r="E16" s="324">
        <v>7</v>
      </c>
      <c r="F16" s="324">
        <v>36</v>
      </c>
      <c r="G16" s="60">
        <v>38</v>
      </c>
    </row>
    <row r="17" spans="1:7" ht="14.25" customHeight="1" x14ac:dyDescent="0.2">
      <c r="A17" s="83">
        <v>8</v>
      </c>
      <c r="B17" s="320" t="s">
        <v>183</v>
      </c>
      <c r="C17" s="543" t="s">
        <v>189</v>
      </c>
      <c r="D17" s="527"/>
      <c r="E17" s="324">
        <v>1</v>
      </c>
      <c r="F17" s="324">
        <v>1</v>
      </c>
      <c r="G17" s="60">
        <v>1</v>
      </c>
    </row>
    <row r="18" spans="1:7" ht="14.25" customHeight="1" x14ac:dyDescent="0.2">
      <c r="A18" s="83">
        <v>9</v>
      </c>
      <c r="B18" s="320" t="s">
        <v>183</v>
      </c>
      <c r="C18" s="543" t="s">
        <v>190</v>
      </c>
      <c r="D18" s="527"/>
      <c r="E18" s="324">
        <v>43</v>
      </c>
      <c r="F18" s="324">
        <v>58</v>
      </c>
      <c r="G18" s="60">
        <v>87</v>
      </c>
    </row>
    <row r="19" spans="1:7" ht="14.25" customHeight="1" x14ac:dyDescent="0.2">
      <c r="A19" s="83" t="s">
        <v>191</v>
      </c>
      <c r="B19" s="320" t="s">
        <v>183</v>
      </c>
      <c r="C19" s="543" t="s">
        <v>192</v>
      </c>
      <c r="D19" s="527"/>
      <c r="E19" s="324">
        <v>1</v>
      </c>
      <c r="F19" s="324">
        <v>2</v>
      </c>
      <c r="G19" s="60">
        <v>2</v>
      </c>
    </row>
    <row r="20" spans="1:7" ht="14.25" customHeight="1" x14ac:dyDescent="0.2">
      <c r="A20" s="83" t="s">
        <v>193</v>
      </c>
      <c r="B20" s="320" t="s">
        <v>194</v>
      </c>
      <c r="C20" s="543" t="s">
        <v>185</v>
      </c>
      <c r="D20" s="527"/>
      <c r="E20" s="324">
        <v>2</v>
      </c>
      <c r="F20" s="324">
        <v>0</v>
      </c>
      <c r="G20" s="60">
        <v>0</v>
      </c>
    </row>
    <row r="21" spans="1:7" ht="14.25" customHeight="1" x14ac:dyDescent="0.2">
      <c r="A21" s="83" t="s">
        <v>195</v>
      </c>
      <c r="B21" s="320" t="s">
        <v>183</v>
      </c>
      <c r="C21" s="548" t="s">
        <v>187</v>
      </c>
      <c r="D21" s="527"/>
      <c r="E21" s="324">
        <v>1</v>
      </c>
      <c r="F21" s="324">
        <v>1</v>
      </c>
      <c r="G21" s="60">
        <v>67</v>
      </c>
    </row>
    <row r="22" spans="1:7" ht="14.25" customHeight="1" x14ac:dyDescent="0.2">
      <c r="A22" s="83" t="s">
        <v>196</v>
      </c>
      <c r="B22" s="320" t="s">
        <v>194</v>
      </c>
      <c r="C22" s="543" t="s">
        <v>197</v>
      </c>
      <c r="D22" s="527"/>
      <c r="E22" s="324">
        <v>0</v>
      </c>
      <c r="F22" s="324">
        <v>6</v>
      </c>
      <c r="G22" s="60">
        <v>20</v>
      </c>
    </row>
    <row r="23" spans="1:7" ht="14.25" customHeight="1" x14ac:dyDescent="0.2">
      <c r="A23" s="83" t="s">
        <v>198</v>
      </c>
      <c r="B23" s="320" t="s">
        <v>194</v>
      </c>
      <c r="C23" s="543" t="s">
        <v>189</v>
      </c>
      <c r="D23" s="527"/>
      <c r="E23" s="324">
        <v>0</v>
      </c>
      <c r="F23" s="324">
        <v>0</v>
      </c>
      <c r="G23" s="60">
        <v>0</v>
      </c>
    </row>
    <row r="24" spans="1:7" ht="14.25" customHeight="1" x14ac:dyDescent="0.2">
      <c r="A24" s="83" t="s">
        <v>199</v>
      </c>
      <c r="B24" s="320" t="s">
        <v>194</v>
      </c>
      <c r="C24" s="543" t="s">
        <v>190</v>
      </c>
      <c r="D24" s="527"/>
      <c r="E24" s="324">
        <v>6</v>
      </c>
      <c r="F24" s="324">
        <v>6</v>
      </c>
      <c r="G24" s="60">
        <v>9</v>
      </c>
    </row>
    <row r="25" spans="1:7" ht="14.25" customHeight="1" x14ac:dyDescent="0.2">
      <c r="A25" s="83" t="s">
        <v>200</v>
      </c>
      <c r="B25" s="320" t="s">
        <v>194</v>
      </c>
      <c r="C25" s="543" t="s">
        <v>201</v>
      </c>
      <c r="D25" s="527"/>
      <c r="E25" s="324">
        <v>0</v>
      </c>
      <c r="F25" s="324">
        <v>1</v>
      </c>
      <c r="G25" s="60">
        <v>3</v>
      </c>
    </row>
    <row r="26" spans="1:7" ht="14.25" customHeight="1" x14ac:dyDescent="0.2">
      <c r="A26" s="83" t="s">
        <v>202</v>
      </c>
      <c r="B26" s="320" t="s">
        <v>194</v>
      </c>
      <c r="C26" s="543" t="s">
        <v>203</v>
      </c>
      <c r="D26" s="527"/>
      <c r="E26" s="324">
        <v>0</v>
      </c>
      <c r="F26" s="324">
        <v>5</v>
      </c>
      <c r="G26" s="60">
        <v>21</v>
      </c>
    </row>
    <row r="27" spans="1:7" ht="14.25" customHeight="1" x14ac:dyDescent="0.2">
      <c r="A27" s="83" t="s">
        <v>204</v>
      </c>
      <c r="B27" s="320" t="s">
        <v>194</v>
      </c>
      <c r="C27" s="543" t="s">
        <v>205</v>
      </c>
      <c r="D27" s="527"/>
      <c r="E27" s="324">
        <v>3</v>
      </c>
      <c r="F27" s="324">
        <v>2</v>
      </c>
      <c r="G27" s="60">
        <v>10</v>
      </c>
    </row>
    <row r="28" spans="1:7" ht="14.25" customHeight="1" x14ac:dyDescent="0.2">
      <c r="A28" s="83" t="s">
        <v>206</v>
      </c>
      <c r="B28" s="320" t="s">
        <v>194</v>
      </c>
      <c r="C28" s="543" t="s">
        <v>207</v>
      </c>
      <c r="D28" s="527"/>
      <c r="E28" s="324">
        <v>33</v>
      </c>
      <c r="F28" s="324">
        <v>16</v>
      </c>
      <c r="G28" s="60">
        <v>32</v>
      </c>
    </row>
    <row r="29" spans="1:7" ht="14.25" customHeight="1" x14ac:dyDescent="0.2">
      <c r="A29" s="83" t="s">
        <v>208</v>
      </c>
      <c r="B29" s="320" t="s">
        <v>194</v>
      </c>
      <c r="C29" s="543" t="s">
        <v>209</v>
      </c>
      <c r="D29" s="527"/>
      <c r="E29" s="324">
        <v>0</v>
      </c>
      <c r="F29" s="324">
        <v>1</v>
      </c>
      <c r="G29" s="60">
        <v>7</v>
      </c>
    </row>
    <row r="30" spans="1:7" ht="15.75" customHeight="1" thickBot="1" x14ac:dyDescent="0.25">
      <c r="A30" s="84" t="s">
        <v>100</v>
      </c>
      <c r="B30" s="85"/>
      <c r="C30" s="547"/>
      <c r="D30" s="542"/>
      <c r="E30" s="392">
        <f>SUM(E12:E29)</f>
        <v>98</v>
      </c>
      <c r="F30" s="392">
        <f>SUM(F12:F29)</f>
        <v>166</v>
      </c>
      <c r="G30" s="393">
        <f>SUM(G12:G29)</f>
        <v>345</v>
      </c>
    </row>
    <row r="31" spans="1:7" ht="15.75" customHeight="1" thickBot="1" x14ac:dyDescent="0.25">
      <c r="A31" s="288"/>
      <c r="B31" s="289"/>
      <c r="C31" s="216"/>
      <c r="D31" s="216"/>
      <c r="E31" s="290"/>
      <c r="F31" s="290"/>
      <c r="G31" s="290"/>
    </row>
    <row r="32" spans="1:7" ht="15.75" customHeight="1" thickBot="1" x14ac:dyDescent="0.3">
      <c r="A32" s="544" t="s">
        <v>210</v>
      </c>
      <c r="B32" s="545"/>
      <c r="C32" s="545"/>
      <c r="D32" s="545"/>
      <c r="E32" s="545"/>
      <c r="F32" s="545"/>
      <c r="G32" s="546"/>
    </row>
    <row r="33" spans="1:7" ht="36" customHeight="1" x14ac:dyDescent="0.2">
      <c r="A33" s="551" t="s">
        <v>140</v>
      </c>
      <c r="B33" s="519"/>
      <c r="C33" s="520"/>
      <c r="D33" s="210" t="s">
        <v>17</v>
      </c>
      <c r="E33" s="335" t="s">
        <v>1</v>
      </c>
      <c r="F33" s="335" t="s">
        <v>2</v>
      </c>
      <c r="G33" s="336" t="s">
        <v>3</v>
      </c>
    </row>
    <row r="34" spans="1:7" ht="15" customHeight="1" thickBot="1" x14ac:dyDescent="0.25">
      <c r="A34" s="558" t="s">
        <v>211</v>
      </c>
      <c r="B34" s="541"/>
      <c r="C34" s="542"/>
      <c r="D34" s="212" t="s">
        <v>212</v>
      </c>
      <c r="E34" s="213">
        <v>32</v>
      </c>
      <c r="F34" s="213">
        <v>129</v>
      </c>
      <c r="G34" s="211">
        <v>129</v>
      </c>
    </row>
    <row r="35" spans="1:7" ht="15" customHeight="1" x14ac:dyDescent="0.2">
      <c r="A35" s="288"/>
      <c r="B35" s="289"/>
      <c r="C35" s="216"/>
      <c r="D35" s="216"/>
      <c r="E35" s="290"/>
      <c r="F35" s="290"/>
      <c r="G35" s="290"/>
    </row>
    <row r="38" spans="1:7" ht="13.5" customHeight="1" x14ac:dyDescent="0.2">
      <c r="A38" s="557" t="s">
        <v>213</v>
      </c>
      <c r="B38" s="526"/>
      <c r="C38" s="526"/>
      <c r="D38" s="526"/>
      <c r="E38" s="527"/>
      <c r="F38" s="206"/>
    </row>
    <row r="39" spans="1:7" ht="32.25" customHeight="1" x14ac:dyDescent="0.2">
      <c r="A39" s="321" t="s">
        <v>214</v>
      </c>
      <c r="B39" s="321" t="s">
        <v>58</v>
      </c>
      <c r="C39" s="549" t="s">
        <v>1</v>
      </c>
      <c r="D39" s="527"/>
      <c r="E39" s="321" t="s">
        <v>2</v>
      </c>
      <c r="F39" s="321" t="s">
        <v>18</v>
      </c>
    </row>
    <row r="40" spans="1:7" ht="14.25" customHeight="1" x14ac:dyDescent="0.2">
      <c r="A40" s="325" t="s">
        <v>215</v>
      </c>
      <c r="B40" s="331">
        <v>40200</v>
      </c>
      <c r="C40" s="550" t="s">
        <v>216</v>
      </c>
      <c r="D40" s="527"/>
      <c r="E40" s="323">
        <v>5997</v>
      </c>
      <c r="F40" s="323">
        <v>6263</v>
      </c>
    </row>
    <row r="41" spans="1:7" ht="30" customHeight="1" x14ac:dyDescent="0.2">
      <c r="A41" s="321" t="s">
        <v>217</v>
      </c>
      <c r="B41" s="321" t="s">
        <v>218</v>
      </c>
      <c r="C41" s="549" t="s">
        <v>1</v>
      </c>
      <c r="D41" s="527"/>
      <c r="E41" s="321" t="s">
        <v>2</v>
      </c>
      <c r="F41" s="321" t="s">
        <v>18</v>
      </c>
    </row>
    <row r="42" spans="1:7" ht="15.75" customHeight="1" x14ac:dyDescent="0.2">
      <c r="A42" s="325" t="s">
        <v>219</v>
      </c>
      <c r="B42" s="205" t="s">
        <v>212</v>
      </c>
      <c r="C42" s="550">
        <v>2</v>
      </c>
      <c r="D42" s="527"/>
      <c r="E42" s="323">
        <v>2</v>
      </c>
      <c r="F42" s="323">
        <v>1766</v>
      </c>
    </row>
    <row r="43" spans="1:7" ht="30" customHeight="1" x14ac:dyDescent="0.2">
      <c r="A43" t="s">
        <v>55</v>
      </c>
    </row>
    <row r="44" spans="1:7" ht="30" customHeight="1" x14ac:dyDescent="0.2"/>
    <row r="45" spans="1:7" ht="30" customHeight="1" x14ac:dyDescent="0.2"/>
    <row r="46" spans="1:7" ht="30" customHeight="1" x14ac:dyDescent="0.2"/>
    <row r="47" spans="1:7" ht="30" customHeight="1" x14ac:dyDescent="0.2"/>
    <row r="48" spans="1:7" ht="30" customHeight="1" x14ac:dyDescent="0.2"/>
    <row r="49" ht="30" customHeight="1" x14ac:dyDescent="0.2"/>
    <row r="50" ht="30" customHeight="1" x14ac:dyDescent="0.2"/>
    <row r="51" ht="30" customHeight="1" x14ac:dyDescent="0.2"/>
    <row r="52" ht="30" customHeight="1" x14ac:dyDescent="0.2"/>
    <row r="53" ht="30" customHeight="1" x14ac:dyDescent="0.2"/>
    <row r="54" ht="30" customHeight="1" x14ac:dyDescent="0.2"/>
    <row r="55" ht="30" customHeight="1" x14ac:dyDescent="0.2"/>
    <row r="56" ht="30" customHeight="1" x14ac:dyDescent="0.2"/>
    <row r="57" ht="30" customHeight="1" x14ac:dyDescent="0.2"/>
    <row r="58" ht="30" customHeight="1" x14ac:dyDescent="0.2"/>
    <row r="62" ht="15" customHeight="1" x14ac:dyDescent="0.2"/>
    <row r="63" ht="1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5" customHeight="1" x14ac:dyDescent="0.2"/>
    <row r="84" ht="15" customHeight="1" x14ac:dyDescent="0.2"/>
    <row r="85" ht="15" customHeight="1" x14ac:dyDescent="0.2"/>
    <row r="86" ht="14.25" customHeight="1" x14ac:dyDescent="0.2"/>
    <row r="87" ht="14.25" customHeight="1" x14ac:dyDescent="0.2"/>
    <row r="89" ht="14.25" customHeight="1" x14ac:dyDescent="0.2"/>
    <row r="90" ht="14.25" customHeight="1" x14ac:dyDescent="0.2"/>
    <row r="91" ht="15" customHeight="1" x14ac:dyDescent="0.2"/>
    <row r="92" ht="1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9" ht="15" customHeight="1" x14ac:dyDescent="0.2"/>
    <row r="100" ht="15" customHeight="1" x14ac:dyDescent="0.2"/>
    <row r="101" ht="15" customHeight="1" x14ac:dyDescent="0.2"/>
    <row r="102" ht="14.25" customHeight="1" x14ac:dyDescent="0.2"/>
    <row r="103" ht="15" customHeight="1" x14ac:dyDescent="0.2"/>
    <row r="104" ht="15" customHeight="1" x14ac:dyDescent="0.2"/>
    <row r="106" ht="14.25" customHeight="1" x14ac:dyDescent="0.2"/>
    <row r="109" ht="15" customHeight="1" x14ac:dyDescent="0.2"/>
    <row r="111" ht="15" customHeight="1" x14ac:dyDescent="0.2"/>
    <row r="112" ht="14.25" customHeight="1" x14ac:dyDescent="0.2"/>
    <row r="113" ht="15" customHeight="1" x14ac:dyDescent="0.2"/>
    <row r="114" ht="15" customHeight="1" x14ac:dyDescent="0.2"/>
    <row r="116" ht="14.25" customHeight="1" x14ac:dyDescent="0.2"/>
    <row r="119" ht="15" customHeight="1" x14ac:dyDescent="0.2"/>
    <row r="121" ht="15" customHeight="1" x14ac:dyDescent="0.2"/>
    <row r="122" ht="14.25" customHeight="1" x14ac:dyDescent="0.2"/>
    <row r="123" ht="15" customHeight="1" x14ac:dyDescent="0.2"/>
    <row r="124" ht="15" customHeight="1" x14ac:dyDescent="0.2"/>
    <row r="126" ht="14.25" customHeight="1" x14ac:dyDescent="0.2"/>
    <row r="129" ht="15" customHeight="1" x14ac:dyDescent="0.2"/>
    <row r="131" ht="15" customHeight="1" x14ac:dyDescent="0.2"/>
    <row r="132" ht="14.25" customHeight="1" x14ac:dyDescent="0.2"/>
    <row r="133" ht="15" customHeight="1" x14ac:dyDescent="0.2"/>
    <row r="134" ht="15" customHeight="1" x14ac:dyDescent="0.2"/>
    <row r="136" ht="14.25" customHeight="1" x14ac:dyDescent="0.2"/>
    <row r="139" ht="15" customHeight="1" x14ac:dyDescent="0.2"/>
    <row r="142" ht="60" customHeight="1" x14ac:dyDescent="0.2"/>
  </sheetData>
  <mergeCells count="38">
    <mergeCell ref="C19:D19"/>
    <mergeCell ref="A1:G1"/>
    <mergeCell ref="A3:C3"/>
    <mergeCell ref="A6:C6"/>
    <mergeCell ref="A4:C4"/>
    <mergeCell ref="A5:C5"/>
    <mergeCell ref="A2:G2"/>
    <mergeCell ref="A7:C7"/>
    <mergeCell ref="A8:C8"/>
    <mergeCell ref="A9:G9"/>
    <mergeCell ref="A10:G10"/>
    <mergeCell ref="C11:D11"/>
    <mergeCell ref="C12:D12"/>
    <mergeCell ref="C13:D13"/>
    <mergeCell ref="C14:D14"/>
    <mergeCell ref="C15:D15"/>
    <mergeCell ref="C16:D16"/>
    <mergeCell ref="C17:D17"/>
    <mergeCell ref="C18:D18"/>
    <mergeCell ref="C25:D25"/>
    <mergeCell ref="C39:D39"/>
    <mergeCell ref="C40:D40"/>
    <mergeCell ref="C41:D41"/>
    <mergeCell ref="C42:D42"/>
    <mergeCell ref="A38:E38"/>
    <mergeCell ref="A33:C33"/>
    <mergeCell ref="A34:C34"/>
    <mergeCell ref="C20:D20"/>
    <mergeCell ref="C22:D22"/>
    <mergeCell ref="C23:D23"/>
    <mergeCell ref="C21:D21"/>
    <mergeCell ref="C24:D24"/>
    <mergeCell ref="C26:D26"/>
    <mergeCell ref="C27:D27"/>
    <mergeCell ref="A32:G32"/>
    <mergeCell ref="C28:D28"/>
    <mergeCell ref="C29:D29"/>
    <mergeCell ref="C30:D30"/>
  </mergeCells>
  <phoneticPr fontId="20" type="noConversion"/>
  <pageMargins left="0.75" right="0.75" top="1" bottom="1" header="0.5" footer="0.5"/>
  <pageSetup orientation="portrait" horizontalDpi="4294967294"/>
  <headerFooter alignWithMargins="0">
    <oddHeader>&amp;C&amp;"Arial,Bold"&amp;12 DDAA HISTORICAL WORKLOAD</oddHeader>
  </headerFooter>
  <rowBreaks count="1" manualBreakCount="1">
    <brk id="36" max="16383" man="1"/>
  </rowBreaks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G98"/>
  <sheetViews>
    <sheetView zoomScale="75" workbookViewId="0">
      <selection activeCell="J59" sqref="J59"/>
    </sheetView>
  </sheetViews>
  <sheetFormatPr defaultRowHeight="12.75" x14ac:dyDescent="0.2"/>
  <cols>
    <col min="1" max="1" width="22.85546875" style="278" customWidth="1"/>
    <col min="2" max="2" width="8.42578125" style="278" customWidth="1"/>
    <col min="3" max="3" width="11.42578125" style="278" customWidth="1"/>
    <col min="5" max="5" width="11.5703125" style="278" customWidth="1"/>
    <col min="7" max="7" width="11.85546875" style="278" customWidth="1"/>
  </cols>
  <sheetData>
    <row r="1" spans="1:7" ht="18" customHeight="1" x14ac:dyDescent="0.25">
      <c r="A1" s="517" t="s">
        <v>220</v>
      </c>
      <c r="B1" s="515"/>
      <c r="C1" s="515"/>
      <c r="D1" s="515"/>
      <c r="E1" s="515"/>
      <c r="F1" s="515"/>
      <c r="G1" s="515"/>
    </row>
    <row r="2" spans="1:7" ht="18.75" customHeight="1" thickBot="1" x14ac:dyDescent="0.3">
      <c r="A2" s="312"/>
      <c r="B2" s="312"/>
      <c r="C2" s="312"/>
      <c r="D2" s="312"/>
      <c r="E2" s="312"/>
      <c r="F2" s="312"/>
      <c r="G2" s="312"/>
    </row>
    <row r="3" spans="1:7" ht="15" customHeight="1" x14ac:dyDescent="0.2">
      <c r="A3" s="562" t="s">
        <v>221</v>
      </c>
      <c r="B3" s="519"/>
      <c r="C3" s="520"/>
      <c r="D3" s="65"/>
      <c r="E3" s="65"/>
      <c r="F3" s="65"/>
      <c r="G3" s="165"/>
    </row>
    <row r="4" spans="1:7" ht="15" customHeight="1" x14ac:dyDescent="0.2">
      <c r="A4" s="563"/>
      <c r="B4" s="527"/>
      <c r="C4" s="549" t="s">
        <v>58</v>
      </c>
      <c r="D4" s="527"/>
      <c r="E4" s="321" t="s">
        <v>1</v>
      </c>
      <c r="F4" s="321" t="s">
        <v>2</v>
      </c>
      <c r="G4" s="327" t="s">
        <v>222</v>
      </c>
    </row>
    <row r="5" spans="1:7" ht="14.25" customHeight="1" x14ac:dyDescent="0.2">
      <c r="A5" s="564" t="s">
        <v>223</v>
      </c>
      <c r="B5" s="526"/>
      <c r="C5" s="566">
        <v>50141</v>
      </c>
      <c r="D5" s="527"/>
      <c r="E5" s="323">
        <v>6974</v>
      </c>
      <c r="F5" s="323">
        <v>7552</v>
      </c>
      <c r="G5" s="111">
        <v>2901</v>
      </c>
    </row>
    <row r="6" spans="1:7" ht="14.25" customHeight="1" x14ac:dyDescent="0.2">
      <c r="A6" s="564" t="s">
        <v>224</v>
      </c>
      <c r="B6" s="526"/>
      <c r="C6" s="565">
        <v>50142</v>
      </c>
      <c r="D6" s="527"/>
      <c r="E6" s="323">
        <v>0</v>
      </c>
      <c r="F6" s="323">
        <v>0</v>
      </c>
      <c r="G6" s="111">
        <v>0</v>
      </c>
    </row>
    <row r="7" spans="1:7" ht="14.25" customHeight="1" x14ac:dyDescent="0.2">
      <c r="A7" s="564" t="s">
        <v>225</v>
      </c>
      <c r="B7" s="526"/>
      <c r="C7" s="565">
        <v>50143</v>
      </c>
      <c r="D7" s="527"/>
      <c r="E7" s="323">
        <v>105</v>
      </c>
      <c r="F7" s="323">
        <v>101</v>
      </c>
      <c r="G7" s="111">
        <v>136</v>
      </c>
    </row>
    <row r="8" spans="1:7" ht="14.25" customHeight="1" x14ac:dyDescent="0.2">
      <c r="A8" s="564" t="s">
        <v>226</v>
      </c>
      <c r="B8" s="526"/>
      <c r="C8" s="565">
        <v>50144</v>
      </c>
      <c r="D8" s="527"/>
      <c r="E8" s="323">
        <v>1099</v>
      </c>
      <c r="F8" s="323">
        <v>690</v>
      </c>
      <c r="G8" s="111">
        <v>3089</v>
      </c>
    </row>
    <row r="9" spans="1:7" ht="14.25" customHeight="1" x14ac:dyDescent="0.2">
      <c r="A9" s="564" t="s">
        <v>227</v>
      </c>
      <c r="B9" s="526"/>
      <c r="C9" s="565">
        <v>50145</v>
      </c>
      <c r="D9" s="527"/>
      <c r="E9" s="323">
        <v>0</v>
      </c>
      <c r="F9" s="323">
        <v>0</v>
      </c>
      <c r="G9" s="111">
        <v>0</v>
      </c>
    </row>
    <row r="10" spans="1:7" ht="14.25" customHeight="1" x14ac:dyDescent="0.2">
      <c r="A10" s="564" t="s">
        <v>228</v>
      </c>
      <c r="B10" s="526"/>
      <c r="C10" s="565">
        <v>50146</v>
      </c>
      <c r="D10" s="527"/>
      <c r="E10" s="323">
        <v>0</v>
      </c>
      <c r="F10" s="323">
        <v>0</v>
      </c>
      <c r="G10" s="111">
        <v>0</v>
      </c>
    </row>
    <row r="11" spans="1:7" ht="14.25" customHeight="1" x14ac:dyDescent="0.2">
      <c r="A11" s="564" t="s">
        <v>229</v>
      </c>
      <c r="B11" s="526"/>
      <c r="C11" s="565">
        <v>50147</v>
      </c>
      <c r="D11" s="527"/>
      <c r="E11" s="323">
        <v>0</v>
      </c>
      <c r="F11" s="323">
        <v>0</v>
      </c>
      <c r="G11" s="111">
        <v>0</v>
      </c>
    </row>
    <row r="12" spans="1:7" ht="14.25" customHeight="1" x14ac:dyDescent="0.2">
      <c r="A12" s="564" t="s">
        <v>230</v>
      </c>
      <c r="B12" s="526"/>
      <c r="C12" s="565">
        <v>50148</v>
      </c>
      <c r="D12" s="527"/>
      <c r="E12" s="323">
        <v>34</v>
      </c>
      <c r="F12" s="323">
        <v>1</v>
      </c>
      <c r="G12" s="111">
        <v>4</v>
      </c>
    </row>
    <row r="13" spans="1:7" ht="14.25" customHeight="1" x14ac:dyDescent="0.2">
      <c r="A13" s="564" t="s">
        <v>231</v>
      </c>
      <c r="B13" s="526"/>
      <c r="C13" s="565">
        <v>50149</v>
      </c>
      <c r="D13" s="527"/>
      <c r="E13" s="323">
        <v>101</v>
      </c>
      <c r="F13" s="323">
        <v>0</v>
      </c>
      <c r="G13" s="111">
        <v>0</v>
      </c>
    </row>
    <row r="14" spans="1:7" ht="14.25" customHeight="1" x14ac:dyDescent="0.2">
      <c r="A14" s="564" t="s">
        <v>232</v>
      </c>
      <c r="B14" s="526"/>
      <c r="C14" s="565">
        <v>50150</v>
      </c>
      <c r="D14" s="527"/>
      <c r="E14" s="166">
        <v>1</v>
      </c>
      <c r="F14" s="140">
        <v>5</v>
      </c>
      <c r="G14" s="175">
        <v>0</v>
      </c>
    </row>
    <row r="15" spans="1:7" ht="14.25" customHeight="1" x14ac:dyDescent="0.2">
      <c r="A15" s="564" t="s">
        <v>233</v>
      </c>
      <c r="B15" s="526"/>
      <c r="C15" s="565">
        <v>50151</v>
      </c>
      <c r="D15" s="527"/>
      <c r="E15" s="323">
        <v>1372</v>
      </c>
      <c r="F15" s="323">
        <v>1086</v>
      </c>
      <c r="G15" s="111">
        <v>1046</v>
      </c>
    </row>
    <row r="16" spans="1:7" ht="14.25" customHeight="1" x14ac:dyDescent="0.2">
      <c r="A16" s="564" t="s">
        <v>234</v>
      </c>
      <c r="B16" s="526"/>
      <c r="C16" s="565">
        <v>50152</v>
      </c>
      <c r="D16" s="527"/>
      <c r="E16" s="323">
        <v>0</v>
      </c>
      <c r="F16" s="323">
        <v>0</v>
      </c>
      <c r="G16" s="111">
        <v>129</v>
      </c>
    </row>
    <row r="17" spans="1:7" ht="14.25" customHeight="1" x14ac:dyDescent="0.2">
      <c r="A17" s="564" t="s">
        <v>235</v>
      </c>
      <c r="B17" s="526"/>
      <c r="C17" s="565">
        <v>50154</v>
      </c>
      <c r="D17" s="527"/>
      <c r="E17" s="323">
        <v>0</v>
      </c>
      <c r="F17" s="323">
        <v>1</v>
      </c>
      <c r="G17" s="111">
        <v>1</v>
      </c>
    </row>
    <row r="18" spans="1:7" ht="14.25" customHeight="1" x14ac:dyDescent="0.2">
      <c r="A18" s="564" t="s">
        <v>236</v>
      </c>
      <c r="B18" s="526"/>
      <c r="C18" s="565">
        <v>50155</v>
      </c>
      <c r="D18" s="527"/>
      <c r="E18" s="323">
        <v>35</v>
      </c>
      <c r="F18" s="323">
        <v>21</v>
      </c>
      <c r="G18" s="111">
        <v>11</v>
      </c>
    </row>
    <row r="19" spans="1:7" ht="14.25" customHeight="1" x14ac:dyDescent="0.2">
      <c r="A19" s="564" t="s">
        <v>237</v>
      </c>
      <c r="B19" s="526"/>
      <c r="C19" s="565">
        <v>50156</v>
      </c>
      <c r="D19" s="527"/>
      <c r="E19" s="323">
        <v>0</v>
      </c>
      <c r="F19" s="323">
        <v>0</v>
      </c>
      <c r="G19" s="111">
        <v>0</v>
      </c>
    </row>
    <row r="20" spans="1:7" ht="14.25" customHeight="1" x14ac:dyDescent="0.2">
      <c r="A20" s="564" t="s">
        <v>238</v>
      </c>
      <c r="B20" s="526"/>
      <c r="C20" s="565">
        <v>50157</v>
      </c>
      <c r="D20" s="527"/>
      <c r="E20" s="323">
        <v>501</v>
      </c>
      <c r="F20" s="323">
        <v>251</v>
      </c>
      <c r="G20" s="111">
        <v>205</v>
      </c>
    </row>
    <row r="21" spans="1:7" ht="14.25" customHeight="1" x14ac:dyDescent="0.2">
      <c r="A21" s="564" t="s">
        <v>239</v>
      </c>
      <c r="B21" s="526"/>
      <c r="C21" s="565">
        <v>50158</v>
      </c>
      <c r="D21" s="527"/>
      <c r="E21" s="323">
        <v>131</v>
      </c>
      <c r="F21" s="323">
        <v>282</v>
      </c>
      <c r="G21" s="111">
        <v>411</v>
      </c>
    </row>
    <row r="22" spans="1:7" ht="14.25" customHeight="1" x14ac:dyDescent="0.2">
      <c r="A22" s="564" t="s">
        <v>240</v>
      </c>
      <c r="B22" s="526"/>
      <c r="C22" s="565">
        <v>50159</v>
      </c>
      <c r="D22" s="527"/>
      <c r="E22" s="323">
        <v>135</v>
      </c>
      <c r="F22" s="323">
        <v>282</v>
      </c>
      <c r="G22" s="111">
        <v>196</v>
      </c>
    </row>
    <row r="23" spans="1:7" ht="14.25" customHeight="1" x14ac:dyDescent="0.2">
      <c r="A23" s="564" t="s">
        <v>241</v>
      </c>
      <c r="B23" s="526"/>
      <c r="C23" s="565">
        <v>52003</v>
      </c>
      <c r="D23" s="527"/>
      <c r="E23" s="323">
        <v>363</v>
      </c>
      <c r="F23" s="323">
        <v>251</v>
      </c>
      <c r="G23" s="111">
        <v>299</v>
      </c>
    </row>
    <row r="24" spans="1:7" ht="14.25" customHeight="1" x14ac:dyDescent="0.2">
      <c r="A24" s="564" t="s">
        <v>242</v>
      </c>
      <c r="B24" s="526"/>
      <c r="C24" s="565">
        <v>50153</v>
      </c>
      <c r="D24" s="527"/>
      <c r="E24" s="323">
        <v>688</v>
      </c>
      <c r="F24" s="323">
        <v>445</v>
      </c>
      <c r="G24" s="111">
        <v>526</v>
      </c>
    </row>
    <row r="25" spans="1:7" ht="15.75" customHeight="1" thickBot="1" x14ac:dyDescent="0.25">
      <c r="A25" s="567" t="s">
        <v>243</v>
      </c>
      <c r="B25" s="541"/>
      <c r="C25" s="568" t="s">
        <v>140</v>
      </c>
      <c r="D25" s="542"/>
      <c r="E25" s="394">
        <f>SUM(E5:E24)</f>
        <v>11539</v>
      </c>
      <c r="F25" s="394">
        <f>SUM(F5:F24)</f>
        <v>10968</v>
      </c>
      <c r="G25" s="395">
        <f>SUM(G5:G24)</f>
        <v>8954</v>
      </c>
    </row>
    <row r="26" spans="1:7" ht="15" customHeight="1" x14ac:dyDescent="0.2">
      <c r="A26" s="292"/>
      <c r="B26" s="293"/>
      <c r="C26" s="294"/>
      <c r="D26" s="294"/>
      <c r="E26" s="295"/>
      <c r="F26" s="295"/>
      <c r="G26" s="36"/>
    </row>
    <row r="27" spans="1:7" ht="13.5" customHeight="1" thickBot="1" x14ac:dyDescent="0.25">
      <c r="A27" s="572" t="s">
        <v>244</v>
      </c>
      <c r="B27" s="541"/>
      <c r="C27" s="541"/>
      <c r="D27" s="541"/>
      <c r="E27" s="541"/>
      <c r="F27" s="541"/>
      <c r="G27" s="573"/>
    </row>
    <row r="28" spans="1:7" ht="15" customHeight="1" x14ac:dyDescent="0.2">
      <c r="A28" s="328" t="s">
        <v>140</v>
      </c>
      <c r="B28" s="574" t="s">
        <v>1</v>
      </c>
      <c r="C28" s="520"/>
      <c r="D28" s="574" t="s">
        <v>2</v>
      </c>
      <c r="E28" s="520"/>
      <c r="F28" s="575" t="s">
        <v>222</v>
      </c>
      <c r="G28" s="536"/>
    </row>
    <row r="29" spans="1:7" ht="30" customHeight="1" x14ac:dyDescent="0.2">
      <c r="A29" s="227" t="s">
        <v>245</v>
      </c>
      <c r="B29" s="5" t="s">
        <v>246</v>
      </c>
      <c r="C29" s="5" t="s">
        <v>247</v>
      </c>
      <c r="D29" s="5" t="s">
        <v>246</v>
      </c>
      <c r="E29" s="5" t="s">
        <v>247</v>
      </c>
      <c r="F29" s="5" t="s">
        <v>246</v>
      </c>
      <c r="G29" s="30" t="s">
        <v>247</v>
      </c>
    </row>
    <row r="30" spans="1:7" ht="14.25" customHeight="1" x14ac:dyDescent="0.2">
      <c r="A30" s="187" t="s">
        <v>158</v>
      </c>
      <c r="B30" s="22">
        <v>1</v>
      </c>
      <c r="C30" s="171">
        <v>1</v>
      </c>
      <c r="D30" s="22">
        <v>37</v>
      </c>
      <c r="E30" s="171">
        <v>1</v>
      </c>
      <c r="F30" s="22">
        <v>46</v>
      </c>
      <c r="G30" s="231">
        <v>1</v>
      </c>
    </row>
    <row r="31" spans="1:7" ht="14.25" customHeight="1" x14ac:dyDescent="0.2">
      <c r="A31" s="187" t="s">
        <v>159</v>
      </c>
      <c r="B31" s="22">
        <v>73</v>
      </c>
      <c r="C31" s="171">
        <v>0.97</v>
      </c>
      <c r="D31" s="22">
        <v>387</v>
      </c>
      <c r="E31" s="171">
        <v>0.97</v>
      </c>
      <c r="F31" s="22">
        <v>795</v>
      </c>
      <c r="G31" s="231">
        <v>0.97</v>
      </c>
    </row>
    <row r="32" spans="1:7" ht="15" customHeight="1" thickBot="1" x14ac:dyDescent="0.25">
      <c r="A32" s="64" t="s">
        <v>166</v>
      </c>
      <c r="B32" s="213">
        <v>124</v>
      </c>
      <c r="C32" s="232">
        <v>0.99</v>
      </c>
      <c r="D32" s="213">
        <v>154</v>
      </c>
      <c r="E32" s="232">
        <v>1</v>
      </c>
      <c r="F32" s="213">
        <v>320</v>
      </c>
      <c r="G32" s="233">
        <v>1</v>
      </c>
    </row>
    <row r="33" spans="1:7" ht="15" customHeight="1" x14ac:dyDescent="0.2">
      <c r="A33" s="333"/>
      <c r="B33" s="279"/>
      <c r="C33" s="337"/>
      <c r="D33" s="337"/>
      <c r="E33" s="291"/>
      <c r="F33" s="291"/>
      <c r="G33" s="81"/>
    </row>
    <row r="34" spans="1:7" ht="15" customHeight="1" x14ac:dyDescent="0.2">
      <c r="A34" s="569" t="s">
        <v>248</v>
      </c>
      <c r="B34" s="526"/>
      <c r="C34" s="526"/>
      <c r="D34" s="526"/>
      <c r="E34" s="526"/>
      <c r="F34" s="526"/>
      <c r="G34" s="570"/>
    </row>
    <row r="35" spans="1:7" ht="14.25" customHeight="1" x14ac:dyDescent="0.2">
      <c r="A35" s="564" t="s">
        <v>249</v>
      </c>
      <c r="B35" s="526"/>
      <c r="C35" s="571">
        <v>95700</v>
      </c>
      <c r="D35" s="527"/>
      <c r="E35" s="323">
        <v>2278</v>
      </c>
      <c r="F35" s="323">
        <v>169</v>
      </c>
      <c r="G35" s="60">
        <v>242</v>
      </c>
    </row>
    <row r="36" spans="1:7" ht="14.25" customHeight="1" x14ac:dyDescent="0.2">
      <c r="A36" s="564" t="s">
        <v>250</v>
      </c>
      <c r="B36" s="526"/>
      <c r="C36" s="571" t="s">
        <v>129</v>
      </c>
      <c r="D36" s="527"/>
      <c r="E36" s="324">
        <v>6</v>
      </c>
      <c r="F36" s="324">
        <v>8</v>
      </c>
      <c r="G36" s="60">
        <v>9</v>
      </c>
    </row>
    <row r="37" spans="1:7" ht="14.25" customHeight="1" x14ac:dyDescent="0.2">
      <c r="A37" s="564" t="s">
        <v>251</v>
      </c>
      <c r="B37" s="526"/>
      <c r="C37" s="571" t="s">
        <v>129</v>
      </c>
      <c r="D37" s="527"/>
      <c r="E37" s="323">
        <v>459</v>
      </c>
      <c r="F37" s="323">
        <v>331</v>
      </c>
      <c r="G37" s="60">
        <v>240</v>
      </c>
    </row>
    <row r="38" spans="1:7" ht="14.25" customHeight="1" x14ac:dyDescent="0.2">
      <c r="A38" s="564" t="s">
        <v>252</v>
      </c>
      <c r="B38" s="526"/>
      <c r="C38" s="571" t="s">
        <v>253</v>
      </c>
      <c r="D38" s="527"/>
      <c r="E38" s="323">
        <v>468</v>
      </c>
      <c r="F38" s="323">
        <v>517</v>
      </c>
      <c r="G38" s="60">
        <v>755</v>
      </c>
    </row>
    <row r="39" spans="1:7" ht="14.25" customHeight="1" x14ac:dyDescent="0.2">
      <c r="A39" s="564" t="s">
        <v>254</v>
      </c>
      <c r="B39" s="526"/>
      <c r="C39" s="571" t="s">
        <v>255</v>
      </c>
      <c r="D39" s="527"/>
      <c r="E39" s="323">
        <v>259</v>
      </c>
      <c r="F39" s="323">
        <v>164</v>
      </c>
      <c r="G39" s="60">
        <v>290</v>
      </c>
    </row>
    <row r="40" spans="1:7" ht="15" customHeight="1" x14ac:dyDescent="0.2">
      <c r="A40" s="576" t="s">
        <v>256</v>
      </c>
      <c r="B40" s="527"/>
      <c r="C40" s="571"/>
      <c r="D40" s="527"/>
      <c r="E40" s="383">
        <f>SUM(E35:E39)</f>
        <v>3470</v>
      </c>
      <c r="F40" s="383">
        <f>SUM(F35:F39)</f>
        <v>1189</v>
      </c>
      <c r="G40" s="396">
        <f>SUM(E40:F40)</f>
        <v>4659</v>
      </c>
    </row>
    <row r="41" spans="1:7" ht="15" customHeight="1" x14ac:dyDescent="0.2">
      <c r="A41" s="569" t="s">
        <v>257</v>
      </c>
      <c r="B41" s="526"/>
      <c r="C41" s="526"/>
      <c r="D41" s="526"/>
      <c r="E41" s="526"/>
      <c r="F41" s="526"/>
      <c r="G41" s="570"/>
    </row>
    <row r="42" spans="1:7" ht="15" customHeight="1" x14ac:dyDescent="0.2">
      <c r="A42" s="338"/>
      <c r="B42" s="342"/>
      <c r="C42" s="549" t="s">
        <v>58</v>
      </c>
      <c r="D42" s="527"/>
      <c r="E42" s="321" t="s">
        <v>1</v>
      </c>
      <c r="F42" s="321" t="s">
        <v>2</v>
      </c>
      <c r="G42" s="327" t="s">
        <v>222</v>
      </c>
    </row>
    <row r="43" spans="1:7" ht="14.25" customHeight="1" x14ac:dyDescent="0.2">
      <c r="A43" s="553" t="s">
        <v>258</v>
      </c>
      <c r="B43" s="527"/>
      <c r="C43" s="571" t="s">
        <v>129</v>
      </c>
      <c r="D43" s="527"/>
      <c r="E43" s="324">
        <v>2</v>
      </c>
      <c r="F43" s="324">
        <v>5</v>
      </c>
      <c r="G43" s="60">
        <v>8</v>
      </c>
    </row>
    <row r="44" spans="1:7" ht="14.25" customHeight="1" x14ac:dyDescent="0.2">
      <c r="A44" s="553" t="s">
        <v>259</v>
      </c>
      <c r="B44" s="527"/>
      <c r="C44" s="571" t="s">
        <v>129</v>
      </c>
      <c r="D44" s="527"/>
      <c r="E44" s="324">
        <v>276</v>
      </c>
      <c r="F44" s="324">
        <v>344</v>
      </c>
      <c r="G44" s="60">
        <v>228</v>
      </c>
    </row>
    <row r="45" spans="1:7" ht="14.25" customHeight="1" x14ac:dyDescent="0.2">
      <c r="A45" s="564" t="s">
        <v>113</v>
      </c>
      <c r="B45" s="526"/>
      <c r="C45" s="571" t="s">
        <v>129</v>
      </c>
      <c r="D45" s="527"/>
      <c r="E45" s="323">
        <v>310</v>
      </c>
      <c r="F45" s="323">
        <v>387</v>
      </c>
      <c r="G45" s="111">
        <v>257</v>
      </c>
    </row>
    <row r="46" spans="1:7" ht="14.25" customHeight="1" x14ac:dyDescent="0.2">
      <c r="A46" s="564" t="s">
        <v>260</v>
      </c>
      <c r="B46" s="526"/>
      <c r="C46" s="571" t="s">
        <v>129</v>
      </c>
      <c r="D46" s="527"/>
      <c r="E46" s="323">
        <v>312</v>
      </c>
      <c r="F46" s="323">
        <v>384</v>
      </c>
      <c r="G46" s="111">
        <v>238</v>
      </c>
    </row>
    <row r="47" spans="1:7" ht="14.25" customHeight="1" x14ac:dyDescent="0.2">
      <c r="A47" s="564" t="s">
        <v>261</v>
      </c>
      <c r="B47" s="526"/>
      <c r="C47" s="579">
        <v>40000</v>
      </c>
      <c r="D47" s="527"/>
      <c r="E47" s="323">
        <v>38782</v>
      </c>
      <c r="F47" s="323">
        <v>18073</v>
      </c>
      <c r="G47" s="111">
        <v>24412</v>
      </c>
    </row>
    <row r="48" spans="1:7" ht="14.25" customHeight="1" x14ac:dyDescent="0.2">
      <c r="A48" s="564" t="s">
        <v>262</v>
      </c>
      <c r="B48" s="526"/>
      <c r="C48" s="571" t="s">
        <v>263</v>
      </c>
      <c r="D48" s="527"/>
      <c r="E48" s="323">
        <v>4175</v>
      </c>
      <c r="F48" s="323">
        <v>4680</v>
      </c>
      <c r="G48" s="111">
        <v>22295</v>
      </c>
    </row>
    <row r="49" spans="1:7" ht="15" customHeight="1" thickBot="1" x14ac:dyDescent="0.25">
      <c r="A49" s="577" t="s">
        <v>264</v>
      </c>
      <c r="B49" s="541"/>
      <c r="C49" s="578">
        <v>40107</v>
      </c>
      <c r="D49" s="542"/>
      <c r="E49" s="168">
        <v>0.99909999999999999</v>
      </c>
      <c r="F49" s="169">
        <v>1</v>
      </c>
      <c r="G49" s="170">
        <v>0.99980000000000002</v>
      </c>
    </row>
    <row r="51" spans="1:7" ht="13.5" customHeight="1" thickBot="1" x14ac:dyDescent="0.25"/>
    <row r="52" spans="1:7" ht="15" customHeight="1" x14ac:dyDescent="0.2">
      <c r="A52" s="562" t="s">
        <v>265</v>
      </c>
      <c r="B52" s="519"/>
      <c r="C52" s="519"/>
      <c r="D52" s="519"/>
      <c r="E52" s="519"/>
      <c r="F52" s="519"/>
      <c r="G52" s="520"/>
    </row>
    <row r="53" spans="1:7" ht="15" customHeight="1" x14ac:dyDescent="0.2">
      <c r="A53" s="563" t="s">
        <v>266</v>
      </c>
      <c r="B53" s="526"/>
      <c r="C53" s="526"/>
      <c r="D53" s="526"/>
      <c r="E53" s="526"/>
      <c r="F53" s="526"/>
      <c r="G53" s="527"/>
    </row>
    <row r="54" spans="1:7" ht="15" customHeight="1" x14ac:dyDescent="0.2">
      <c r="A54" s="563" t="s">
        <v>267</v>
      </c>
      <c r="B54" s="526"/>
      <c r="C54" s="526"/>
      <c r="D54" s="526"/>
      <c r="E54" s="526"/>
      <c r="F54" s="526"/>
      <c r="G54" s="527"/>
    </row>
    <row r="55" spans="1:7" ht="30" customHeight="1" x14ac:dyDescent="0.2">
      <c r="A55" s="581" t="s">
        <v>268</v>
      </c>
      <c r="B55" s="527"/>
      <c r="C55" s="325" t="s">
        <v>269</v>
      </c>
      <c r="D55" s="325" t="s">
        <v>247</v>
      </c>
      <c r="E55" s="325" t="s">
        <v>270</v>
      </c>
      <c r="F55" s="325" t="s">
        <v>271</v>
      </c>
      <c r="G55" s="172" t="s">
        <v>272</v>
      </c>
    </row>
    <row r="56" spans="1:7" ht="15" customHeight="1" x14ac:dyDescent="0.2">
      <c r="A56" s="530" t="s">
        <v>273</v>
      </c>
      <c r="B56" s="527"/>
      <c r="C56" s="173">
        <v>0</v>
      </c>
      <c r="D56" s="174">
        <v>1</v>
      </c>
      <c r="E56" s="323">
        <v>114</v>
      </c>
      <c r="F56" s="323">
        <v>114</v>
      </c>
      <c r="G56" s="175">
        <v>2557</v>
      </c>
    </row>
    <row r="57" spans="1:7" ht="30" customHeight="1" x14ac:dyDescent="0.2">
      <c r="A57" s="530" t="s">
        <v>274</v>
      </c>
      <c r="B57" s="527"/>
      <c r="C57" s="324"/>
      <c r="D57" s="324"/>
      <c r="E57" s="323"/>
      <c r="F57" s="323"/>
      <c r="G57" s="175"/>
    </row>
    <row r="58" spans="1:7" ht="14.25" customHeight="1" x14ac:dyDescent="0.2">
      <c r="A58" s="580" t="s">
        <v>275</v>
      </c>
      <c r="B58" s="527"/>
      <c r="C58" s="324"/>
      <c r="D58" s="324"/>
      <c r="E58" s="323"/>
      <c r="F58" s="323"/>
      <c r="G58" s="175"/>
    </row>
    <row r="59" spans="1:7" ht="27" customHeight="1" x14ac:dyDescent="0.2">
      <c r="A59" s="580" t="s">
        <v>276</v>
      </c>
      <c r="B59" s="527"/>
      <c r="C59" s="173">
        <v>0.1</v>
      </c>
      <c r="D59" s="174">
        <v>0.93330000000000002</v>
      </c>
      <c r="E59" s="323">
        <v>150</v>
      </c>
      <c r="F59" s="323">
        <v>128</v>
      </c>
      <c r="G59" s="175">
        <v>150754</v>
      </c>
    </row>
    <row r="60" spans="1:7" ht="14.25" customHeight="1" x14ac:dyDescent="0.2">
      <c r="A60" s="580" t="s">
        <v>275</v>
      </c>
      <c r="B60" s="527"/>
      <c r="C60" s="176"/>
      <c r="D60" s="176"/>
      <c r="E60" s="177"/>
      <c r="F60" s="177"/>
      <c r="G60" s="175"/>
    </row>
    <row r="61" spans="1:7" ht="14.25" customHeight="1" x14ac:dyDescent="0.2">
      <c r="A61" s="580" t="s">
        <v>277</v>
      </c>
      <c r="B61" s="527"/>
      <c r="C61" s="176"/>
      <c r="D61" s="176"/>
      <c r="E61" s="177"/>
      <c r="F61" s="177"/>
      <c r="G61" s="175"/>
    </row>
    <row r="62" spans="1:7" ht="29.25" customHeight="1" x14ac:dyDescent="0.2">
      <c r="A62" s="530" t="s">
        <v>278</v>
      </c>
      <c r="B62" s="527"/>
      <c r="C62" s="173">
        <v>0.05</v>
      </c>
      <c r="D62" s="174">
        <v>0.94340000000000002</v>
      </c>
      <c r="E62" s="323">
        <v>159</v>
      </c>
      <c r="F62" s="323">
        <v>148</v>
      </c>
      <c r="G62" s="175">
        <v>19822</v>
      </c>
    </row>
    <row r="63" spans="1:7" ht="15" customHeight="1" x14ac:dyDescent="0.2">
      <c r="A63" s="530" t="s">
        <v>279</v>
      </c>
      <c r="B63" s="527"/>
      <c r="C63" s="173">
        <v>0</v>
      </c>
      <c r="D63" s="174">
        <v>0.95209999999999995</v>
      </c>
      <c r="E63" s="323">
        <v>146</v>
      </c>
      <c r="F63" s="323">
        <v>139</v>
      </c>
      <c r="G63" s="175">
        <v>56110</v>
      </c>
    </row>
    <row r="64" spans="1:7" ht="15.75" customHeight="1" thickBot="1" x14ac:dyDescent="0.3">
      <c r="A64" s="582" t="s">
        <v>280</v>
      </c>
      <c r="B64" s="542"/>
      <c r="C64" s="173"/>
      <c r="D64" s="178">
        <v>0.95720000000000005</v>
      </c>
      <c r="E64" s="397">
        <f>SUM(E56:E63)</f>
        <v>569</v>
      </c>
      <c r="F64" s="397">
        <f>SUM(F56:F63)</f>
        <v>529</v>
      </c>
      <c r="G64" s="398">
        <f>SUM(G56:G63)</f>
        <v>229243</v>
      </c>
    </row>
    <row r="65" spans="1:7" ht="15" customHeight="1" x14ac:dyDescent="0.2">
      <c r="A65" s="563" t="s">
        <v>281</v>
      </c>
      <c r="B65" s="526"/>
      <c r="C65" s="526"/>
      <c r="D65" s="526"/>
      <c r="E65" s="526"/>
      <c r="F65" s="526"/>
      <c r="G65" s="527"/>
    </row>
    <row r="66" spans="1:7" ht="30" customHeight="1" x14ac:dyDescent="0.2">
      <c r="A66" s="530" t="s">
        <v>268</v>
      </c>
      <c r="B66" s="527"/>
      <c r="C66" s="325" t="s">
        <v>269</v>
      </c>
      <c r="D66" s="325" t="s">
        <v>247</v>
      </c>
      <c r="E66" s="325" t="s">
        <v>270</v>
      </c>
      <c r="F66" s="325" t="s">
        <v>271</v>
      </c>
      <c r="G66" s="172" t="s">
        <v>272</v>
      </c>
    </row>
    <row r="67" spans="1:7" ht="15" customHeight="1" x14ac:dyDescent="0.2">
      <c r="A67" s="530" t="s">
        <v>273</v>
      </c>
      <c r="B67" s="527"/>
      <c r="C67" s="173">
        <v>0</v>
      </c>
      <c r="D67" s="174">
        <v>0.96260000000000001</v>
      </c>
      <c r="E67" s="323">
        <v>107</v>
      </c>
      <c r="F67" s="323">
        <v>103</v>
      </c>
      <c r="G67" s="175">
        <v>9824</v>
      </c>
    </row>
    <row r="68" spans="1:7" ht="31.5" customHeight="1" x14ac:dyDescent="0.2">
      <c r="A68" s="530" t="s">
        <v>274</v>
      </c>
      <c r="B68" s="527"/>
      <c r="C68" s="324"/>
      <c r="D68" s="324"/>
      <c r="E68" s="323"/>
      <c r="F68" s="323"/>
      <c r="G68" s="175"/>
    </row>
    <row r="69" spans="1:7" ht="14.25" customHeight="1" x14ac:dyDescent="0.2">
      <c r="A69" s="580" t="s">
        <v>275</v>
      </c>
      <c r="B69" s="527"/>
      <c r="C69" s="324"/>
      <c r="D69" s="324"/>
      <c r="E69" s="323"/>
      <c r="F69" s="323"/>
      <c r="G69" s="175"/>
    </row>
    <row r="70" spans="1:7" ht="32.25" customHeight="1" x14ac:dyDescent="0.2">
      <c r="A70" s="583" t="s">
        <v>276</v>
      </c>
      <c r="B70" s="527"/>
      <c r="C70" s="173">
        <v>0.1</v>
      </c>
      <c r="D70" s="174">
        <v>0.96150000000000002</v>
      </c>
      <c r="E70" s="323">
        <v>156</v>
      </c>
      <c r="F70" s="323">
        <v>136</v>
      </c>
      <c r="G70" s="175">
        <v>7014</v>
      </c>
    </row>
    <row r="71" spans="1:7" ht="14.25" customHeight="1" x14ac:dyDescent="0.2">
      <c r="A71" s="580" t="s">
        <v>275</v>
      </c>
      <c r="B71" s="527"/>
      <c r="C71" s="176"/>
      <c r="D71" s="176"/>
      <c r="E71" s="177"/>
      <c r="F71" s="177"/>
      <c r="G71" s="175"/>
    </row>
    <row r="72" spans="1:7" ht="14.25" customHeight="1" x14ac:dyDescent="0.2">
      <c r="A72" s="580" t="s">
        <v>277</v>
      </c>
      <c r="B72" s="527"/>
      <c r="C72" s="176"/>
      <c r="D72" s="176"/>
      <c r="E72" s="177"/>
      <c r="F72" s="177"/>
      <c r="G72" s="175"/>
    </row>
    <row r="73" spans="1:7" ht="33.75" customHeight="1" x14ac:dyDescent="0.2">
      <c r="A73" s="530" t="s">
        <v>278</v>
      </c>
      <c r="B73" s="527"/>
      <c r="C73" s="173">
        <v>0.05</v>
      </c>
      <c r="D73" s="174">
        <v>0.93230000000000002</v>
      </c>
      <c r="E73" s="323">
        <v>133</v>
      </c>
      <c r="F73" s="323">
        <v>122</v>
      </c>
      <c r="G73" s="175">
        <v>11624</v>
      </c>
    </row>
    <row r="74" spans="1:7" ht="15" customHeight="1" x14ac:dyDescent="0.2">
      <c r="A74" s="530" t="s">
        <v>279</v>
      </c>
      <c r="B74" s="527"/>
      <c r="C74" s="173">
        <v>0</v>
      </c>
      <c r="D74" s="174">
        <v>0.96150000000000002</v>
      </c>
      <c r="E74" s="323">
        <v>500</v>
      </c>
      <c r="F74" s="323">
        <v>461</v>
      </c>
      <c r="G74" s="175">
        <v>33820</v>
      </c>
    </row>
    <row r="75" spans="1:7" ht="15.75" customHeight="1" thickBot="1" x14ac:dyDescent="0.3">
      <c r="A75" s="552" t="s">
        <v>280</v>
      </c>
      <c r="B75" s="542"/>
      <c r="C75" s="180"/>
      <c r="D75" s="178">
        <v>0.95440000000000003</v>
      </c>
      <c r="E75" s="399">
        <f>SUM(E66:E74)</f>
        <v>896</v>
      </c>
      <c r="F75" s="399">
        <f>SUM(F66:F74)</f>
        <v>822</v>
      </c>
      <c r="G75" s="400">
        <f>SUM(G66:G74)</f>
        <v>62282</v>
      </c>
    </row>
    <row r="76" spans="1:7" ht="15" customHeight="1" x14ac:dyDescent="0.2">
      <c r="A76" s="563" t="s">
        <v>282</v>
      </c>
      <c r="B76" s="526"/>
      <c r="C76" s="526"/>
      <c r="D76" s="526"/>
      <c r="E76" s="526"/>
      <c r="F76" s="526"/>
      <c r="G76" s="527"/>
    </row>
    <row r="77" spans="1:7" ht="30" customHeight="1" x14ac:dyDescent="0.2">
      <c r="A77" s="530" t="s">
        <v>268</v>
      </c>
      <c r="B77" s="527"/>
      <c r="C77" s="325" t="s">
        <v>269</v>
      </c>
      <c r="D77" s="325" t="s">
        <v>247</v>
      </c>
      <c r="E77" s="325" t="s">
        <v>270</v>
      </c>
      <c r="F77" s="325" t="s">
        <v>271</v>
      </c>
      <c r="G77" s="172" t="s">
        <v>272</v>
      </c>
    </row>
    <row r="78" spans="1:7" ht="15" customHeight="1" x14ac:dyDescent="0.2">
      <c r="A78" s="530" t="s">
        <v>273</v>
      </c>
      <c r="B78" s="527"/>
      <c r="C78" s="173">
        <v>0</v>
      </c>
      <c r="D78" s="174">
        <v>0.98329999999999995</v>
      </c>
      <c r="E78" s="323">
        <v>120</v>
      </c>
      <c r="F78" s="323">
        <v>118</v>
      </c>
      <c r="G78" s="175">
        <v>9724</v>
      </c>
    </row>
    <row r="79" spans="1:7" ht="33" customHeight="1" x14ac:dyDescent="0.2">
      <c r="A79" s="530" t="s">
        <v>274</v>
      </c>
      <c r="B79" s="527"/>
      <c r="C79" s="324"/>
      <c r="D79" s="324"/>
      <c r="E79" s="323"/>
      <c r="F79" s="323"/>
      <c r="G79" s="175"/>
    </row>
    <row r="80" spans="1:7" ht="14.25" customHeight="1" x14ac:dyDescent="0.2">
      <c r="A80" s="580" t="s">
        <v>275</v>
      </c>
      <c r="B80" s="527"/>
      <c r="C80" s="324"/>
      <c r="D80" s="324"/>
      <c r="E80" s="323"/>
      <c r="F80" s="323"/>
      <c r="G80" s="175"/>
    </row>
    <row r="81" spans="1:7" ht="29.25" customHeight="1" x14ac:dyDescent="0.2">
      <c r="A81" s="580" t="s">
        <v>276</v>
      </c>
      <c r="B81" s="527"/>
      <c r="C81" s="173">
        <v>0.1</v>
      </c>
      <c r="D81" s="174">
        <v>0.92500000000000004</v>
      </c>
      <c r="E81" s="323">
        <v>120</v>
      </c>
      <c r="F81" s="323">
        <v>100</v>
      </c>
      <c r="G81" s="175">
        <v>7463</v>
      </c>
    </row>
    <row r="82" spans="1:7" ht="14.25" customHeight="1" x14ac:dyDescent="0.2">
      <c r="A82" s="580" t="s">
        <v>275</v>
      </c>
      <c r="B82" s="527"/>
      <c r="C82" s="176"/>
      <c r="D82" s="176"/>
      <c r="E82" s="177"/>
      <c r="F82" s="177"/>
      <c r="G82" s="175"/>
    </row>
    <row r="83" spans="1:7" ht="14.25" customHeight="1" x14ac:dyDescent="0.2">
      <c r="A83" s="580" t="s">
        <v>277</v>
      </c>
      <c r="B83" s="527"/>
      <c r="C83" s="176"/>
      <c r="D83" s="176"/>
      <c r="E83" s="177"/>
      <c r="F83" s="177"/>
      <c r="G83" s="175"/>
    </row>
    <row r="84" spans="1:7" ht="34.5" customHeight="1" x14ac:dyDescent="0.2">
      <c r="A84" s="530" t="s">
        <v>278</v>
      </c>
      <c r="B84" s="527"/>
      <c r="C84" s="173">
        <v>0.05</v>
      </c>
      <c r="D84" s="174">
        <v>0.96850000000000003</v>
      </c>
      <c r="E84" s="323">
        <v>159</v>
      </c>
      <c r="F84" s="323">
        <v>1511</v>
      </c>
      <c r="G84" s="175">
        <v>12354</v>
      </c>
    </row>
    <row r="85" spans="1:7" ht="15" customHeight="1" x14ac:dyDescent="0.2">
      <c r="A85" s="530" t="s">
        <v>279</v>
      </c>
      <c r="B85" s="527"/>
      <c r="C85" s="173">
        <v>0</v>
      </c>
      <c r="D85" s="174">
        <v>0.90380000000000005</v>
      </c>
      <c r="E85" s="323">
        <v>104</v>
      </c>
      <c r="F85" s="323">
        <v>94</v>
      </c>
      <c r="G85" s="175">
        <v>4557</v>
      </c>
    </row>
    <row r="86" spans="1:7" ht="15.75" customHeight="1" thickBot="1" x14ac:dyDescent="0.3">
      <c r="A86" s="552" t="s">
        <v>280</v>
      </c>
      <c r="B86" s="542"/>
      <c r="C86" s="173"/>
      <c r="D86" s="178">
        <v>0.94510000000000005</v>
      </c>
      <c r="E86" s="167">
        <v>503</v>
      </c>
      <c r="F86" s="167">
        <v>463</v>
      </c>
      <c r="G86" s="179">
        <v>34098</v>
      </c>
    </row>
    <row r="87" spans="1:7" ht="15" customHeight="1" x14ac:dyDescent="0.2">
      <c r="A87" s="563" t="s">
        <v>283</v>
      </c>
      <c r="B87" s="526"/>
      <c r="C87" s="526"/>
      <c r="D87" s="526"/>
      <c r="E87" s="526"/>
      <c r="F87" s="526"/>
      <c r="G87" s="527"/>
    </row>
    <row r="88" spans="1:7" ht="30" customHeight="1" x14ac:dyDescent="0.2">
      <c r="A88" s="530" t="s">
        <v>268</v>
      </c>
      <c r="B88" s="527"/>
      <c r="C88" s="325" t="s">
        <v>269</v>
      </c>
      <c r="D88" s="325" t="s">
        <v>247</v>
      </c>
      <c r="E88" s="325" t="s">
        <v>270</v>
      </c>
      <c r="F88" s="325" t="s">
        <v>271</v>
      </c>
      <c r="G88" s="172" t="s">
        <v>272</v>
      </c>
    </row>
    <row r="89" spans="1:7" ht="15" customHeight="1" x14ac:dyDescent="0.2">
      <c r="A89" s="530" t="s">
        <v>273</v>
      </c>
      <c r="B89" s="527"/>
      <c r="C89" s="173">
        <v>0</v>
      </c>
      <c r="D89" s="174">
        <v>0.97560000000000002</v>
      </c>
      <c r="E89" s="323">
        <v>123</v>
      </c>
      <c r="F89" s="323">
        <v>120</v>
      </c>
      <c r="G89" s="175">
        <v>339</v>
      </c>
    </row>
    <row r="90" spans="1:7" ht="30.75" customHeight="1" x14ac:dyDescent="0.2">
      <c r="A90" s="530" t="s">
        <v>274</v>
      </c>
      <c r="B90" s="527"/>
      <c r="C90" s="324"/>
      <c r="D90" s="324"/>
      <c r="E90" s="323"/>
      <c r="F90" s="323"/>
      <c r="G90" s="175"/>
    </row>
    <row r="91" spans="1:7" ht="14.25" customHeight="1" x14ac:dyDescent="0.2">
      <c r="A91" s="580" t="s">
        <v>275</v>
      </c>
      <c r="B91" s="527"/>
      <c r="C91" s="324"/>
      <c r="D91" s="324"/>
      <c r="E91" s="323"/>
      <c r="F91" s="323"/>
      <c r="G91" s="175"/>
    </row>
    <row r="92" spans="1:7" ht="32.25" customHeight="1" x14ac:dyDescent="0.2">
      <c r="A92" s="580" t="s">
        <v>276</v>
      </c>
      <c r="B92" s="527"/>
      <c r="C92" s="173">
        <v>0.1</v>
      </c>
      <c r="D92" s="174">
        <v>0.95</v>
      </c>
      <c r="E92" s="323">
        <v>120</v>
      </c>
      <c r="F92" s="323">
        <v>100</v>
      </c>
      <c r="G92" s="175">
        <v>22379</v>
      </c>
    </row>
    <row r="93" spans="1:7" ht="14.25" customHeight="1" x14ac:dyDescent="0.2">
      <c r="A93" s="580" t="s">
        <v>275</v>
      </c>
      <c r="B93" s="527"/>
      <c r="C93" s="176"/>
      <c r="D93" s="176"/>
      <c r="E93" s="177"/>
      <c r="F93" s="177"/>
      <c r="G93" s="175"/>
    </row>
    <row r="94" spans="1:7" ht="14.25" customHeight="1" x14ac:dyDescent="0.2">
      <c r="A94" s="580" t="s">
        <v>277</v>
      </c>
      <c r="B94" s="527"/>
      <c r="C94" s="176"/>
      <c r="D94" s="176"/>
      <c r="E94" s="177"/>
      <c r="F94" s="177"/>
      <c r="G94" s="175"/>
    </row>
    <row r="95" spans="1:7" ht="32.25" customHeight="1" x14ac:dyDescent="0.2">
      <c r="A95" s="530" t="s">
        <v>278</v>
      </c>
      <c r="B95" s="527"/>
      <c r="C95" s="173">
        <v>0.05</v>
      </c>
      <c r="D95" s="173">
        <v>0.95</v>
      </c>
      <c r="E95" s="323">
        <v>180</v>
      </c>
      <c r="F95" s="323">
        <v>170</v>
      </c>
      <c r="G95" s="175">
        <v>3052</v>
      </c>
    </row>
    <row r="96" spans="1:7" ht="14.25" customHeight="1" x14ac:dyDescent="0.2">
      <c r="A96" s="530" t="s">
        <v>284</v>
      </c>
      <c r="B96" s="527"/>
      <c r="C96" s="173">
        <v>0</v>
      </c>
      <c r="D96" s="174">
        <v>0.97409999999999997</v>
      </c>
      <c r="E96" s="323">
        <v>116</v>
      </c>
      <c r="F96" s="323">
        <v>113</v>
      </c>
      <c r="G96" s="175">
        <v>8137</v>
      </c>
    </row>
    <row r="97" spans="1:7" ht="15.75" customHeight="1" thickBot="1" x14ac:dyDescent="0.3">
      <c r="A97" s="552" t="s">
        <v>280</v>
      </c>
      <c r="B97" s="542"/>
      <c r="C97" s="169"/>
      <c r="D97" s="181">
        <v>0.96240000000000003</v>
      </c>
      <c r="E97" s="273">
        <v>539</v>
      </c>
      <c r="F97" s="273">
        <v>513</v>
      </c>
      <c r="G97" s="182">
        <v>33907</v>
      </c>
    </row>
    <row r="98" spans="1:7" x14ac:dyDescent="0.2">
      <c r="A98" t="s">
        <v>285</v>
      </c>
    </row>
  </sheetData>
  <mergeCells count="125">
    <mergeCell ref="A97:B97"/>
    <mergeCell ref="A93:B93"/>
    <mergeCell ref="A94:B94"/>
    <mergeCell ref="A95:B95"/>
    <mergeCell ref="A96:B96"/>
    <mergeCell ref="A88:B88"/>
    <mergeCell ref="A89:B89"/>
    <mergeCell ref="A90:B90"/>
    <mergeCell ref="A91:B91"/>
    <mergeCell ref="A84:B84"/>
    <mergeCell ref="A85:B85"/>
    <mergeCell ref="A86:B86"/>
    <mergeCell ref="A87:G87"/>
    <mergeCell ref="A92:B92"/>
    <mergeCell ref="A75:B75"/>
    <mergeCell ref="A68:B68"/>
    <mergeCell ref="A69:B69"/>
    <mergeCell ref="A70:B70"/>
    <mergeCell ref="A71:B71"/>
    <mergeCell ref="A80:B80"/>
    <mergeCell ref="A81:B81"/>
    <mergeCell ref="A82:B82"/>
    <mergeCell ref="A83:B83"/>
    <mergeCell ref="A76:G76"/>
    <mergeCell ref="A77:B77"/>
    <mergeCell ref="A78:B78"/>
    <mergeCell ref="A79:B79"/>
    <mergeCell ref="A66:B66"/>
    <mergeCell ref="A67:B67"/>
    <mergeCell ref="A60:B60"/>
    <mergeCell ref="A61:B61"/>
    <mergeCell ref="A62:B62"/>
    <mergeCell ref="A63:B63"/>
    <mergeCell ref="A72:B72"/>
    <mergeCell ref="A73:B73"/>
    <mergeCell ref="A74:B74"/>
    <mergeCell ref="A57:B57"/>
    <mergeCell ref="A58:B58"/>
    <mergeCell ref="A59:B59"/>
    <mergeCell ref="A52:G52"/>
    <mergeCell ref="A53:G53"/>
    <mergeCell ref="A54:G54"/>
    <mergeCell ref="A55:B55"/>
    <mergeCell ref="A64:B64"/>
    <mergeCell ref="A65:G65"/>
    <mergeCell ref="A48:B48"/>
    <mergeCell ref="C48:D48"/>
    <mergeCell ref="A49:B49"/>
    <mergeCell ref="C49:D49"/>
    <mergeCell ref="A46:B46"/>
    <mergeCell ref="C46:D46"/>
    <mergeCell ref="A47:B47"/>
    <mergeCell ref="C47:D47"/>
    <mergeCell ref="A56:B56"/>
    <mergeCell ref="A39:B39"/>
    <mergeCell ref="C39:D39"/>
    <mergeCell ref="A36:B36"/>
    <mergeCell ref="C36:D36"/>
    <mergeCell ref="A37:B37"/>
    <mergeCell ref="C37:D37"/>
    <mergeCell ref="A44:B44"/>
    <mergeCell ref="C44:D44"/>
    <mergeCell ref="A45:B45"/>
    <mergeCell ref="C45:D45"/>
    <mergeCell ref="C40:D40"/>
    <mergeCell ref="A41:G41"/>
    <mergeCell ref="C42:D42"/>
    <mergeCell ref="A43:B43"/>
    <mergeCell ref="C43:D43"/>
    <mergeCell ref="A40:B40"/>
    <mergeCell ref="A34:G34"/>
    <mergeCell ref="A35:B35"/>
    <mergeCell ref="C35:D35"/>
    <mergeCell ref="A27:G27"/>
    <mergeCell ref="B28:C28"/>
    <mergeCell ref="D28:E28"/>
    <mergeCell ref="F28:G28"/>
    <mergeCell ref="A38:B38"/>
    <mergeCell ref="C38:D38"/>
    <mergeCell ref="A23:B23"/>
    <mergeCell ref="C23:D23"/>
    <mergeCell ref="A24:B24"/>
    <mergeCell ref="C24:D24"/>
    <mergeCell ref="A21:B21"/>
    <mergeCell ref="C21:D21"/>
    <mergeCell ref="A22:B22"/>
    <mergeCell ref="C22:D22"/>
    <mergeCell ref="A25:B25"/>
    <mergeCell ref="C25:D25"/>
    <mergeCell ref="A16:B16"/>
    <mergeCell ref="C16:D16"/>
    <mergeCell ref="A13:B13"/>
    <mergeCell ref="C13:D13"/>
    <mergeCell ref="A14:B14"/>
    <mergeCell ref="C14:D14"/>
    <mergeCell ref="A19:B19"/>
    <mergeCell ref="C19:D19"/>
    <mergeCell ref="A20:B20"/>
    <mergeCell ref="C20:D20"/>
    <mergeCell ref="A17:B17"/>
    <mergeCell ref="C17:D17"/>
    <mergeCell ref="A18:B18"/>
    <mergeCell ref="C18:D18"/>
    <mergeCell ref="A11:B11"/>
    <mergeCell ref="C11:D11"/>
    <mergeCell ref="A12:B12"/>
    <mergeCell ref="C12:D12"/>
    <mergeCell ref="A9:B9"/>
    <mergeCell ref="C9:D9"/>
    <mergeCell ref="A10:B10"/>
    <mergeCell ref="C10:D10"/>
    <mergeCell ref="A15:B15"/>
    <mergeCell ref="C15:D15"/>
    <mergeCell ref="A1:G1"/>
    <mergeCell ref="A3:C3"/>
    <mergeCell ref="A4:B4"/>
    <mergeCell ref="C4:D4"/>
    <mergeCell ref="A7:B7"/>
    <mergeCell ref="C7:D7"/>
    <mergeCell ref="A8:B8"/>
    <mergeCell ref="C8:D8"/>
    <mergeCell ref="A5:B5"/>
    <mergeCell ref="C5:D5"/>
    <mergeCell ref="A6:B6"/>
    <mergeCell ref="C6:D6"/>
  </mergeCells>
  <phoneticPr fontId="20" type="noConversion"/>
  <pageMargins left="0.75" right="0.75" top="1" bottom="1" header="0.5" footer="0.5"/>
  <pageSetup orientation="portrait"/>
  <rowBreaks count="2" manualBreakCount="2">
    <brk id="27" max="16383" man="1"/>
    <brk id="75" max="16383" man="1"/>
  </rowBreaks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123"/>
  <sheetViews>
    <sheetView zoomScale="70" workbookViewId="0">
      <selection activeCell="E24" sqref="E24"/>
    </sheetView>
  </sheetViews>
  <sheetFormatPr defaultRowHeight="12.75" x14ac:dyDescent="0.2"/>
  <cols>
    <col min="1" max="1" width="19.7109375" style="278" customWidth="1"/>
    <col min="2" max="2" width="23.28515625" style="278" customWidth="1"/>
    <col min="3" max="3" width="11.7109375" style="278" bestFit="1" customWidth="1"/>
    <col min="4" max="4" width="10.7109375" style="278" customWidth="1"/>
    <col min="5" max="5" width="9.42578125" style="278" customWidth="1"/>
  </cols>
  <sheetData>
    <row r="1" spans="1:5" ht="15" customHeight="1" x14ac:dyDescent="0.25">
      <c r="A1" s="587" t="s">
        <v>286</v>
      </c>
      <c r="B1" s="519"/>
      <c r="C1" s="519"/>
      <c r="D1" s="519"/>
      <c r="E1" s="536"/>
    </row>
    <row r="2" spans="1:5" ht="15.75" customHeight="1" x14ac:dyDescent="0.2">
      <c r="A2" s="326" t="s">
        <v>287</v>
      </c>
      <c r="B2" s="339" t="s">
        <v>58</v>
      </c>
      <c r="C2" s="339" t="s">
        <v>1</v>
      </c>
      <c r="D2" s="73" t="s">
        <v>2</v>
      </c>
      <c r="E2" s="73" t="s">
        <v>18</v>
      </c>
    </row>
    <row r="3" spans="1:5" ht="14.25" customHeight="1" x14ac:dyDescent="0.2">
      <c r="A3" s="194" t="s">
        <v>60</v>
      </c>
      <c r="B3" s="11" t="s">
        <v>288</v>
      </c>
      <c r="C3" s="28">
        <v>19483</v>
      </c>
      <c r="D3" s="40">
        <v>19326</v>
      </c>
      <c r="E3" s="40">
        <v>20079</v>
      </c>
    </row>
    <row r="4" spans="1:5" ht="14.25" customHeight="1" x14ac:dyDescent="0.2">
      <c r="A4" s="194" t="s">
        <v>62</v>
      </c>
      <c r="B4" s="11" t="s">
        <v>289</v>
      </c>
      <c r="C4" s="28">
        <v>3323</v>
      </c>
      <c r="D4" s="40">
        <v>2829</v>
      </c>
      <c r="E4" s="40">
        <v>2961</v>
      </c>
    </row>
    <row r="5" spans="1:5" ht="14.25" customHeight="1" x14ac:dyDescent="0.2">
      <c r="A5" s="194" t="s">
        <v>64</v>
      </c>
      <c r="B5" s="11" t="s">
        <v>290</v>
      </c>
      <c r="C5" s="28">
        <v>2556</v>
      </c>
      <c r="D5" s="40">
        <v>2534</v>
      </c>
      <c r="E5" s="40">
        <v>2440</v>
      </c>
    </row>
    <row r="6" spans="1:5" ht="15" customHeight="1" thickBot="1" x14ac:dyDescent="0.25">
      <c r="A6" s="74" t="s">
        <v>66</v>
      </c>
      <c r="B6" s="137" t="s">
        <v>291</v>
      </c>
      <c r="C6" s="145">
        <v>1002</v>
      </c>
      <c r="D6" s="41">
        <v>1014</v>
      </c>
      <c r="E6" s="41">
        <v>1174</v>
      </c>
    </row>
    <row r="7" spans="1:5" ht="15" customHeight="1" x14ac:dyDescent="0.25">
      <c r="A7" s="43" t="s">
        <v>51</v>
      </c>
      <c r="B7" s="143"/>
      <c r="C7" s="401">
        <f>SUM(C3:C6)</f>
        <v>26364</v>
      </c>
      <c r="D7" s="402">
        <f>SUM(D3:D6)</f>
        <v>25703</v>
      </c>
      <c r="E7" s="402">
        <f>SUM(E3:E6)</f>
        <v>26654</v>
      </c>
    </row>
    <row r="8" spans="1:5" ht="15" customHeight="1" x14ac:dyDescent="0.25">
      <c r="A8" s="43"/>
      <c r="B8" s="12"/>
      <c r="C8" s="141"/>
      <c r="D8" s="42"/>
      <c r="E8" s="42"/>
    </row>
    <row r="9" spans="1:5" ht="15" customHeight="1" x14ac:dyDescent="0.2">
      <c r="A9" s="29" t="s">
        <v>292</v>
      </c>
      <c r="B9" s="5" t="s">
        <v>58</v>
      </c>
      <c r="C9" s="49" t="s">
        <v>1</v>
      </c>
      <c r="D9" s="93" t="s">
        <v>2</v>
      </c>
      <c r="E9" s="280" t="s">
        <v>59</v>
      </c>
    </row>
    <row r="10" spans="1:5" ht="14.25" customHeight="1" x14ac:dyDescent="0.2">
      <c r="A10" s="194" t="s">
        <v>60</v>
      </c>
      <c r="B10" s="11" t="s">
        <v>293</v>
      </c>
      <c r="C10" s="28">
        <v>56091</v>
      </c>
      <c r="D10" s="40">
        <v>60173</v>
      </c>
      <c r="E10" s="40">
        <v>87026</v>
      </c>
    </row>
    <row r="11" spans="1:5" ht="14.25" customHeight="1" x14ac:dyDescent="0.2">
      <c r="A11" s="194" t="s">
        <v>62</v>
      </c>
      <c r="B11" s="11" t="s">
        <v>294</v>
      </c>
      <c r="C11" s="28">
        <v>8497</v>
      </c>
      <c r="D11" s="40">
        <v>7637</v>
      </c>
      <c r="E11" s="40">
        <v>7524</v>
      </c>
    </row>
    <row r="12" spans="1:5" ht="14.25" customHeight="1" x14ac:dyDescent="0.2">
      <c r="A12" s="194" t="s">
        <v>64</v>
      </c>
      <c r="B12" s="11" t="s">
        <v>295</v>
      </c>
      <c r="C12" s="28">
        <v>6642</v>
      </c>
      <c r="D12" s="40">
        <v>7189</v>
      </c>
      <c r="E12" s="40">
        <v>7177</v>
      </c>
    </row>
    <row r="13" spans="1:5" ht="15" customHeight="1" thickBot="1" x14ac:dyDescent="0.25">
      <c r="A13" s="74" t="s">
        <v>66</v>
      </c>
      <c r="B13" s="137" t="s">
        <v>296</v>
      </c>
      <c r="C13" s="145">
        <v>2063</v>
      </c>
      <c r="D13" s="41">
        <v>2409</v>
      </c>
      <c r="E13" s="41">
        <v>3257</v>
      </c>
    </row>
    <row r="14" spans="1:5" ht="15" customHeight="1" x14ac:dyDescent="0.25">
      <c r="A14" s="43" t="s">
        <v>51</v>
      </c>
      <c r="B14" s="11"/>
      <c r="C14" s="403">
        <f>SUM(C10:C13)</f>
        <v>73293</v>
      </c>
      <c r="D14" s="404">
        <f>SUM(D10:D13)</f>
        <v>77408</v>
      </c>
      <c r="E14" s="404">
        <f>SUM(E10:E13)</f>
        <v>104984</v>
      </c>
    </row>
    <row r="15" spans="1:5" x14ac:dyDescent="0.2">
      <c r="A15" s="47"/>
      <c r="D15" s="163"/>
      <c r="E15" s="163"/>
    </row>
    <row r="16" spans="1:5" ht="30" customHeight="1" x14ac:dyDescent="0.2">
      <c r="A16" s="326" t="s">
        <v>297</v>
      </c>
      <c r="B16" s="321" t="s">
        <v>58</v>
      </c>
      <c r="C16" s="325" t="s">
        <v>1</v>
      </c>
      <c r="D16" s="281" t="s">
        <v>2</v>
      </c>
      <c r="E16" s="280" t="s">
        <v>59</v>
      </c>
    </row>
    <row r="17" spans="1:5" ht="14.25" customHeight="1" x14ac:dyDescent="0.2">
      <c r="A17" s="194" t="s">
        <v>60</v>
      </c>
      <c r="B17" s="11" t="s">
        <v>298</v>
      </c>
      <c r="C17" s="28">
        <v>9</v>
      </c>
      <c r="D17" s="40">
        <v>0</v>
      </c>
      <c r="E17" s="40">
        <v>0</v>
      </c>
    </row>
    <row r="18" spans="1:5" ht="14.25" customHeight="1" x14ac:dyDescent="0.2">
      <c r="A18" s="194" t="s">
        <v>62</v>
      </c>
      <c r="B18" s="11" t="s">
        <v>299</v>
      </c>
      <c r="C18" s="28">
        <v>1</v>
      </c>
      <c r="D18" s="40">
        <v>0</v>
      </c>
      <c r="E18" s="40">
        <v>0</v>
      </c>
    </row>
    <row r="19" spans="1:5" ht="14.25" customHeight="1" x14ac:dyDescent="0.2">
      <c r="A19" s="194" t="s">
        <v>64</v>
      </c>
      <c r="B19" s="11" t="s">
        <v>300</v>
      </c>
      <c r="C19" s="28">
        <v>2</v>
      </c>
      <c r="D19" s="40">
        <v>0</v>
      </c>
      <c r="E19" s="40">
        <v>0</v>
      </c>
    </row>
    <row r="20" spans="1:5" ht="15" customHeight="1" thickBot="1" x14ac:dyDescent="0.25">
      <c r="A20" s="74" t="s">
        <v>66</v>
      </c>
      <c r="B20" s="137" t="s">
        <v>301</v>
      </c>
      <c r="C20" s="137">
        <v>0</v>
      </c>
      <c r="D20" s="340">
        <v>0</v>
      </c>
      <c r="E20" s="340">
        <v>0</v>
      </c>
    </row>
    <row r="21" spans="1:5" ht="15" customHeight="1" x14ac:dyDescent="0.25">
      <c r="A21" s="43" t="s">
        <v>51</v>
      </c>
      <c r="B21" s="11"/>
      <c r="C21" s="405">
        <f>SUM(C17:C20)</f>
        <v>12</v>
      </c>
      <c r="D21" s="406">
        <f>SUM(D17:D20)</f>
        <v>0</v>
      </c>
      <c r="E21" s="406">
        <f>SUM(E17:E20)</f>
        <v>0</v>
      </c>
    </row>
    <row r="22" spans="1:5" x14ac:dyDescent="0.2">
      <c r="A22" s="47"/>
      <c r="D22" s="163"/>
      <c r="E22" s="163"/>
    </row>
    <row r="23" spans="1:5" ht="30" customHeight="1" x14ac:dyDescent="0.2">
      <c r="A23" s="326" t="s">
        <v>302</v>
      </c>
      <c r="B23" s="321" t="s">
        <v>58</v>
      </c>
      <c r="C23" s="325" t="s">
        <v>1</v>
      </c>
      <c r="D23" s="281" t="s">
        <v>2</v>
      </c>
      <c r="E23" s="280" t="s">
        <v>18</v>
      </c>
    </row>
    <row r="24" spans="1:5" ht="14.25" customHeight="1" x14ac:dyDescent="0.2">
      <c r="A24" s="194" t="s">
        <v>60</v>
      </c>
      <c r="B24" s="11" t="s">
        <v>303</v>
      </c>
      <c r="C24" s="28">
        <v>1129</v>
      </c>
      <c r="D24" s="40">
        <v>989</v>
      </c>
      <c r="E24" s="40">
        <v>674</v>
      </c>
    </row>
    <row r="25" spans="1:5" ht="14.25" customHeight="1" x14ac:dyDescent="0.2">
      <c r="A25" s="194" t="s">
        <v>62</v>
      </c>
      <c r="B25" s="11" t="s">
        <v>304</v>
      </c>
      <c r="C25" s="28">
        <v>112</v>
      </c>
      <c r="D25" s="40">
        <v>166</v>
      </c>
      <c r="E25" s="40">
        <v>125</v>
      </c>
    </row>
    <row r="26" spans="1:5" ht="14.25" customHeight="1" x14ac:dyDescent="0.2">
      <c r="A26" s="194" t="s">
        <v>64</v>
      </c>
      <c r="B26" s="11" t="s">
        <v>305</v>
      </c>
      <c r="C26" s="28">
        <v>161</v>
      </c>
      <c r="D26" s="40">
        <v>607</v>
      </c>
      <c r="E26" s="40">
        <v>365</v>
      </c>
    </row>
    <row r="27" spans="1:5" ht="15" customHeight="1" thickBot="1" x14ac:dyDescent="0.25">
      <c r="A27" s="74" t="s">
        <v>66</v>
      </c>
      <c r="B27" s="137" t="s">
        <v>306</v>
      </c>
      <c r="C27" s="137">
        <v>232</v>
      </c>
      <c r="D27" s="41">
        <v>622</v>
      </c>
      <c r="E27" s="41">
        <v>708</v>
      </c>
    </row>
    <row r="28" spans="1:5" ht="15" customHeight="1" x14ac:dyDescent="0.25">
      <c r="A28" s="43" t="s">
        <v>51</v>
      </c>
      <c r="B28" s="11"/>
      <c r="C28" s="407">
        <f>SUM(C24:C27)</f>
        <v>1634</v>
      </c>
      <c r="D28" s="408">
        <f>SUM(D24:D27)</f>
        <v>2384</v>
      </c>
      <c r="E28" s="408">
        <f>SUM(E24:E27)</f>
        <v>1872</v>
      </c>
    </row>
    <row r="29" spans="1:5" x14ac:dyDescent="0.2">
      <c r="A29" s="47"/>
      <c r="D29" s="163"/>
      <c r="E29" s="163"/>
    </row>
    <row r="30" spans="1:5" ht="30" customHeight="1" x14ac:dyDescent="0.2">
      <c r="A30" s="326" t="s">
        <v>307</v>
      </c>
      <c r="B30" s="321" t="s">
        <v>58</v>
      </c>
      <c r="C30" s="325" t="s">
        <v>1</v>
      </c>
      <c r="D30" s="281" t="s">
        <v>2</v>
      </c>
      <c r="E30" s="280" t="s">
        <v>59</v>
      </c>
    </row>
    <row r="31" spans="1:5" ht="15" customHeight="1" x14ac:dyDescent="0.25">
      <c r="A31" s="43" t="s">
        <v>51</v>
      </c>
      <c r="B31" s="11" t="s">
        <v>308</v>
      </c>
      <c r="C31" s="143">
        <v>13</v>
      </c>
      <c r="D31" s="42">
        <v>0</v>
      </c>
      <c r="E31" s="42">
        <v>28</v>
      </c>
    </row>
    <row r="32" spans="1:5" x14ac:dyDescent="0.2">
      <c r="A32" s="47"/>
      <c r="D32" s="163"/>
      <c r="E32" s="163"/>
    </row>
    <row r="33" spans="1:5" ht="15" customHeight="1" x14ac:dyDescent="0.2">
      <c r="A33" s="75" t="s">
        <v>309</v>
      </c>
      <c r="B33" s="321" t="s">
        <v>58</v>
      </c>
      <c r="C33" s="325" t="s">
        <v>1</v>
      </c>
      <c r="D33" s="281" t="s">
        <v>2</v>
      </c>
      <c r="E33" s="280" t="s">
        <v>59</v>
      </c>
    </row>
    <row r="34" spans="1:5" ht="15" customHeight="1" x14ac:dyDescent="0.25">
      <c r="A34" s="72" t="s">
        <v>51</v>
      </c>
      <c r="B34" s="331">
        <v>62650</v>
      </c>
      <c r="C34" s="270">
        <v>65</v>
      </c>
      <c r="D34" s="282">
        <v>355</v>
      </c>
      <c r="E34" s="282">
        <v>5</v>
      </c>
    </row>
    <row r="35" spans="1:5" ht="7.5" customHeight="1" x14ac:dyDescent="0.2">
      <c r="A35" s="47"/>
      <c r="D35" s="163"/>
      <c r="E35" s="163"/>
    </row>
    <row r="36" spans="1:5" ht="30" customHeight="1" thickBot="1" x14ac:dyDescent="0.3">
      <c r="A36" s="76" t="s">
        <v>310</v>
      </c>
      <c r="B36" s="20"/>
      <c r="C36" s="409">
        <f>SUM(C7,C14,C21,C28,C31,C34)</f>
        <v>101381</v>
      </c>
      <c r="D36" s="410">
        <f>SUM(D7,D14,D21,D28,D31,D34)</f>
        <v>105850</v>
      </c>
      <c r="E36" s="411">
        <f>SUM(E7,E14,E21,E28,E31,E34)</f>
        <v>133543</v>
      </c>
    </row>
    <row r="37" spans="1:5" ht="13.5" customHeight="1" thickBot="1" x14ac:dyDescent="0.25"/>
    <row r="38" spans="1:5" ht="40.5" customHeight="1" x14ac:dyDescent="0.25">
      <c r="A38" s="537" t="s">
        <v>311</v>
      </c>
      <c r="B38" s="519"/>
      <c r="C38" s="519"/>
      <c r="D38" s="519"/>
      <c r="E38" s="520"/>
    </row>
    <row r="39" spans="1:5" ht="15" customHeight="1" x14ac:dyDescent="0.2">
      <c r="A39" s="244"/>
      <c r="B39" s="321" t="s">
        <v>58</v>
      </c>
      <c r="C39" s="321" t="s">
        <v>1</v>
      </c>
      <c r="D39" s="321" t="s">
        <v>2</v>
      </c>
      <c r="E39" s="327" t="s">
        <v>59</v>
      </c>
    </row>
    <row r="40" spans="1:5" ht="14.25" customHeight="1" x14ac:dyDescent="0.2">
      <c r="A40" s="195" t="s">
        <v>128</v>
      </c>
      <c r="B40" s="317" t="s">
        <v>312</v>
      </c>
      <c r="C40" s="126">
        <v>1222</v>
      </c>
      <c r="D40" s="126">
        <v>837</v>
      </c>
      <c r="E40" s="101">
        <v>631</v>
      </c>
    </row>
    <row r="41" spans="1:5" ht="14.25" customHeight="1" x14ac:dyDescent="0.2">
      <c r="A41" s="195" t="s">
        <v>313</v>
      </c>
      <c r="B41" s="317" t="s">
        <v>314</v>
      </c>
      <c r="C41" s="126">
        <v>18563</v>
      </c>
      <c r="D41" s="126">
        <v>16842</v>
      </c>
      <c r="E41" s="101">
        <v>18852</v>
      </c>
    </row>
    <row r="42" spans="1:5" ht="15" customHeight="1" x14ac:dyDescent="0.2">
      <c r="A42" s="195" t="s">
        <v>315</v>
      </c>
      <c r="B42" s="317" t="s">
        <v>316</v>
      </c>
      <c r="C42" s="126">
        <v>765</v>
      </c>
      <c r="D42" s="126">
        <v>697</v>
      </c>
      <c r="E42" s="101">
        <v>821</v>
      </c>
    </row>
    <row r="43" spans="1:5" ht="14.25" customHeight="1" x14ac:dyDescent="0.2">
      <c r="A43" s="195" t="s">
        <v>317</v>
      </c>
      <c r="B43" s="317" t="s">
        <v>318</v>
      </c>
      <c r="C43" s="126">
        <v>3398</v>
      </c>
      <c r="D43" s="126">
        <v>3782</v>
      </c>
      <c r="E43" s="101">
        <v>3514</v>
      </c>
    </row>
    <row r="44" spans="1:5" ht="14.25" customHeight="1" x14ac:dyDescent="0.2">
      <c r="A44" s="195" t="s">
        <v>319</v>
      </c>
      <c r="B44" s="317" t="s">
        <v>320</v>
      </c>
      <c r="C44" s="126">
        <v>1717</v>
      </c>
      <c r="D44" s="126">
        <v>2697</v>
      </c>
      <c r="E44" s="101">
        <v>3506</v>
      </c>
    </row>
    <row r="45" spans="1:5" ht="14.25" customHeight="1" x14ac:dyDescent="0.2">
      <c r="A45" s="245" t="s">
        <v>321</v>
      </c>
      <c r="B45" s="317">
        <v>12550</v>
      </c>
      <c r="C45" s="317">
        <v>0</v>
      </c>
      <c r="D45" s="317">
        <v>27</v>
      </c>
      <c r="E45" s="318">
        <v>1</v>
      </c>
    </row>
    <row r="46" spans="1:5" ht="15" customHeight="1" thickBot="1" x14ac:dyDescent="0.25">
      <c r="A46" s="74" t="s">
        <v>322</v>
      </c>
      <c r="B46" s="246" t="s">
        <v>323</v>
      </c>
      <c r="C46" s="247">
        <v>19710</v>
      </c>
      <c r="D46" s="247">
        <v>22706</v>
      </c>
      <c r="E46" s="248">
        <v>20728</v>
      </c>
    </row>
    <row r="47" spans="1:5" ht="14.25" customHeight="1" thickBot="1" x14ac:dyDescent="0.25"/>
    <row r="48" spans="1:5" ht="15" customHeight="1" x14ac:dyDescent="0.25">
      <c r="A48" s="588" t="s">
        <v>324</v>
      </c>
      <c r="B48" s="533"/>
      <c r="C48" s="533"/>
      <c r="D48" s="533"/>
      <c r="E48" s="534"/>
    </row>
    <row r="49" spans="1:5" ht="15" customHeight="1" x14ac:dyDescent="0.2">
      <c r="A49" s="116"/>
      <c r="B49" s="321" t="s">
        <v>58</v>
      </c>
      <c r="C49" s="321" t="s">
        <v>1</v>
      </c>
      <c r="D49" s="321" t="s">
        <v>2</v>
      </c>
      <c r="E49" s="327" t="s">
        <v>18</v>
      </c>
    </row>
    <row r="50" spans="1:5" ht="28.5" customHeight="1" x14ac:dyDescent="0.2">
      <c r="A50" s="234" t="s">
        <v>325</v>
      </c>
      <c r="B50" s="324" t="s">
        <v>212</v>
      </c>
      <c r="C50" s="324" t="s">
        <v>216</v>
      </c>
      <c r="D50" s="324">
        <v>4322</v>
      </c>
      <c r="E50" s="60">
        <v>7346</v>
      </c>
    </row>
    <row r="51" spans="1:5" ht="30" customHeight="1" thickBot="1" x14ac:dyDescent="0.25">
      <c r="A51" s="235" t="s">
        <v>326</v>
      </c>
      <c r="B51" s="236" t="s">
        <v>212</v>
      </c>
      <c r="C51" s="236" t="s">
        <v>216</v>
      </c>
      <c r="D51" s="236" t="s">
        <v>216</v>
      </c>
      <c r="E51" s="211">
        <v>1262</v>
      </c>
    </row>
    <row r="52" spans="1:5" ht="15" customHeight="1" thickBot="1" x14ac:dyDescent="0.25">
      <c r="A52" s="51"/>
      <c r="B52" s="203"/>
      <c r="C52" s="202"/>
      <c r="D52" s="203"/>
      <c r="E52" s="203"/>
    </row>
    <row r="53" spans="1:5" ht="15" customHeight="1" x14ac:dyDescent="0.25">
      <c r="A53" s="589" t="s">
        <v>327</v>
      </c>
      <c r="B53" s="519"/>
      <c r="C53" s="519"/>
      <c r="D53" s="519"/>
      <c r="E53" s="536"/>
    </row>
    <row r="54" spans="1:5" ht="15" customHeight="1" x14ac:dyDescent="0.2">
      <c r="A54" s="207"/>
      <c r="B54" s="5" t="s">
        <v>58</v>
      </c>
      <c r="C54" s="9" t="s">
        <v>1</v>
      </c>
      <c r="D54" s="9" t="s">
        <v>2</v>
      </c>
      <c r="E54" s="240" t="s">
        <v>18</v>
      </c>
    </row>
    <row r="55" spans="1:5" ht="14.25" customHeight="1" x14ac:dyDescent="0.2">
      <c r="A55" s="46" t="s">
        <v>328</v>
      </c>
      <c r="B55" s="11" t="s">
        <v>212</v>
      </c>
      <c r="C55" s="132" t="s">
        <v>216</v>
      </c>
      <c r="D55" s="132">
        <v>8086</v>
      </c>
      <c r="E55" s="318">
        <v>2620</v>
      </c>
    </row>
    <row r="56" spans="1:5" ht="14.25" customHeight="1" x14ac:dyDescent="0.2">
      <c r="A56" s="195" t="s">
        <v>329</v>
      </c>
      <c r="B56" s="331" t="s">
        <v>117</v>
      </c>
      <c r="C56" s="126" t="s">
        <v>216</v>
      </c>
      <c r="D56" s="126">
        <v>180</v>
      </c>
      <c r="E56" s="101">
        <v>104</v>
      </c>
    </row>
    <row r="57" spans="1:5" ht="14.25" customHeight="1" x14ac:dyDescent="0.2">
      <c r="A57" s="195" t="s">
        <v>330</v>
      </c>
      <c r="B57" s="331" t="s">
        <v>117</v>
      </c>
      <c r="C57" s="126" t="s">
        <v>216</v>
      </c>
      <c r="D57" s="126">
        <v>2</v>
      </c>
      <c r="E57" s="101">
        <v>0</v>
      </c>
    </row>
    <row r="58" spans="1:5" ht="14.25" customHeight="1" x14ac:dyDescent="0.2">
      <c r="A58" s="195" t="s">
        <v>331</v>
      </c>
      <c r="B58" s="331" t="s">
        <v>117</v>
      </c>
      <c r="C58" s="126" t="s">
        <v>216</v>
      </c>
      <c r="D58" s="126">
        <v>34</v>
      </c>
      <c r="E58" s="101">
        <v>62</v>
      </c>
    </row>
    <row r="59" spans="1:5" ht="14.25" customHeight="1" x14ac:dyDescent="0.2">
      <c r="A59" s="195" t="s">
        <v>332</v>
      </c>
      <c r="B59" s="331" t="s">
        <v>117</v>
      </c>
      <c r="C59" s="126" t="s">
        <v>216</v>
      </c>
      <c r="D59" s="126">
        <v>768</v>
      </c>
      <c r="E59" s="101">
        <v>1267</v>
      </c>
    </row>
    <row r="60" spans="1:5" ht="14.25" customHeight="1" x14ac:dyDescent="0.2">
      <c r="A60" s="195" t="s">
        <v>333</v>
      </c>
      <c r="B60" s="331" t="s">
        <v>117</v>
      </c>
      <c r="C60" s="126" t="s">
        <v>216</v>
      </c>
      <c r="D60" s="126">
        <v>90</v>
      </c>
      <c r="E60" s="101">
        <v>16</v>
      </c>
    </row>
    <row r="61" spans="1:5" ht="14.25" customHeight="1" x14ac:dyDescent="0.2">
      <c r="A61" s="195" t="s">
        <v>334</v>
      </c>
      <c r="B61" s="331" t="s">
        <v>117</v>
      </c>
      <c r="C61" s="126" t="s">
        <v>216</v>
      </c>
      <c r="D61" s="126">
        <v>231</v>
      </c>
      <c r="E61" s="101">
        <v>36</v>
      </c>
    </row>
    <row r="62" spans="1:5" ht="30" customHeight="1" thickBot="1" x14ac:dyDescent="0.25">
      <c r="A62" s="590" t="s">
        <v>335</v>
      </c>
      <c r="B62" s="541"/>
      <c r="C62" s="541"/>
      <c r="D62" s="541"/>
      <c r="E62" s="573"/>
    </row>
    <row r="63" spans="1:5" ht="15" customHeight="1" thickBot="1" x14ac:dyDescent="0.25">
      <c r="A63" s="243"/>
      <c r="B63" s="242"/>
      <c r="C63" s="242"/>
      <c r="D63" s="242"/>
      <c r="E63" s="242"/>
    </row>
    <row r="64" spans="1:5" ht="19.5" customHeight="1" x14ac:dyDescent="0.25">
      <c r="A64" s="589" t="s">
        <v>336</v>
      </c>
      <c r="B64" s="519"/>
      <c r="C64" s="519"/>
      <c r="D64" s="519"/>
      <c r="E64" s="536"/>
    </row>
    <row r="65" spans="1:5" ht="30" customHeight="1" x14ac:dyDescent="0.2">
      <c r="A65" s="207"/>
      <c r="B65" s="5" t="s">
        <v>58</v>
      </c>
      <c r="C65" s="9" t="s">
        <v>1</v>
      </c>
      <c r="D65" s="9" t="s">
        <v>2</v>
      </c>
      <c r="E65" s="240" t="s">
        <v>18</v>
      </c>
    </row>
    <row r="66" spans="1:5" s="158" customFormat="1" ht="29.25" customHeight="1" thickBot="1" x14ac:dyDescent="0.25">
      <c r="A66" s="237" t="s">
        <v>337</v>
      </c>
      <c r="B66" s="77" t="s">
        <v>212</v>
      </c>
      <c r="C66" s="238" t="s">
        <v>216</v>
      </c>
      <c r="D66" s="238">
        <v>1040</v>
      </c>
      <c r="E66" s="241">
        <v>1580</v>
      </c>
    </row>
    <row r="67" spans="1:5" ht="15" customHeight="1" thickBot="1" x14ac:dyDescent="0.25">
      <c r="A67" s="51"/>
      <c r="B67" s="203"/>
      <c r="C67" s="202"/>
      <c r="D67" s="203"/>
      <c r="E67" s="203"/>
    </row>
    <row r="68" spans="1:5" ht="15" customHeight="1" x14ac:dyDescent="0.25">
      <c r="A68" s="588" t="s">
        <v>338</v>
      </c>
      <c r="B68" s="533"/>
      <c r="C68" s="533"/>
      <c r="D68" s="533"/>
      <c r="E68" s="534"/>
    </row>
    <row r="69" spans="1:5" ht="15" customHeight="1" x14ac:dyDescent="0.2">
      <c r="A69" s="116"/>
      <c r="B69" s="321" t="s">
        <v>58</v>
      </c>
      <c r="C69" s="321" t="s">
        <v>1</v>
      </c>
      <c r="D69" s="321" t="s">
        <v>2</v>
      </c>
      <c r="E69" s="327" t="s">
        <v>18</v>
      </c>
    </row>
    <row r="70" spans="1:5" ht="15" customHeight="1" thickBot="1" x14ac:dyDescent="0.25">
      <c r="A70" s="235" t="s">
        <v>339</v>
      </c>
      <c r="B70" s="236" t="s">
        <v>7</v>
      </c>
      <c r="C70" s="236" t="s">
        <v>216</v>
      </c>
      <c r="D70" s="236" t="s">
        <v>216</v>
      </c>
      <c r="E70" s="211">
        <v>411</v>
      </c>
    </row>
    <row r="71" spans="1:5" ht="15" customHeight="1" thickBot="1" x14ac:dyDescent="0.25">
      <c r="A71" s="51"/>
      <c r="B71" s="203"/>
      <c r="C71" s="202"/>
      <c r="D71" s="203"/>
      <c r="E71" s="203"/>
    </row>
    <row r="72" spans="1:5" ht="15" customHeight="1" x14ac:dyDescent="0.25">
      <c r="A72" s="588" t="s">
        <v>340</v>
      </c>
      <c r="B72" s="533"/>
      <c r="C72" s="533"/>
      <c r="D72" s="533"/>
      <c r="E72" s="534"/>
    </row>
    <row r="73" spans="1:5" ht="15" customHeight="1" x14ac:dyDescent="0.2">
      <c r="A73" s="116"/>
      <c r="B73" s="321" t="s">
        <v>58</v>
      </c>
      <c r="C73" s="321" t="s">
        <v>1</v>
      </c>
      <c r="D73" s="321" t="s">
        <v>2</v>
      </c>
      <c r="E73" s="327" t="s">
        <v>18</v>
      </c>
    </row>
    <row r="74" spans="1:5" ht="14.25" customHeight="1" x14ac:dyDescent="0.2">
      <c r="A74" s="234" t="s">
        <v>341</v>
      </c>
      <c r="B74" s="324">
        <v>22501</v>
      </c>
      <c r="C74" s="324" t="s">
        <v>216</v>
      </c>
      <c r="D74" s="324">
        <v>3154</v>
      </c>
      <c r="E74" s="60">
        <v>5487</v>
      </c>
    </row>
    <row r="75" spans="1:5" ht="14.25" customHeight="1" x14ac:dyDescent="0.2">
      <c r="A75" s="234" t="s">
        <v>342</v>
      </c>
      <c r="B75" s="324">
        <v>22502</v>
      </c>
      <c r="C75" s="324" t="s">
        <v>216</v>
      </c>
      <c r="D75" s="324">
        <v>6842</v>
      </c>
      <c r="E75" s="60">
        <v>7985</v>
      </c>
    </row>
    <row r="76" spans="1:5" ht="15.75" customHeight="1" x14ac:dyDescent="0.2">
      <c r="A76" s="234" t="s">
        <v>343</v>
      </c>
      <c r="B76" s="324">
        <v>22503</v>
      </c>
      <c r="C76" s="324" t="s">
        <v>216</v>
      </c>
      <c r="D76" s="324">
        <v>4172</v>
      </c>
      <c r="E76" s="60">
        <v>3672</v>
      </c>
    </row>
    <row r="77" spans="1:5" ht="13.5" customHeight="1" x14ac:dyDescent="0.2">
      <c r="A77" s="195" t="s">
        <v>344</v>
      </c>
      <c r="B77" s="317">
        <v>22504</v>
      </c>
      <c r="C77" s="324" t="s">
        <v>216</v>
      </c>
      <c r="D77" s="126">
        <v>30812</v>
      </c>
      <c r="E77" s="101">
        <v>36155</v>
      </c>
    </row>
    <row r="78" spans="1:5" ht="14.25" customHeight="1" x14ac:dyDescent="0.2">
      <c r="A78" s="195" t="s">
        <v>345</v>
      </c>
      <c r="B78" s="317">
        <v>22505</v>
      </c>
      <c r="C78" s="324" t="s">
        <v>216</v>
      </c>
      <c r="D78" s="126">
        <v>392</v>
      </c>
      <c r="E78" s="101">
        <v>316</v>
      </c>
    </row>
    <row r="79" spans="1:5" ht="14.25" customHeight="1" x14ac:dyDescent="0.2">
      <c r="A79" s="195" t="s">
        <v>346</v>
      </c>
      <c r="B79" s="317">
        <v>22506</v>
      </c>
      <c r="C79" s="324" t="s">
        <v>216</v>
      </c>
      <c r="D79" s="126">
        <v>36251</v>
      </c>
      <c r="E79" s="101">
        <v>56444</v>
      </c>
    </row>
    <row r="80" spans="1:5" ht="15" customHeight="1" thickBot="1" x14ac:dyDescent="0.25">
      <c r="A80" s="222" t="s">
        <v>347</v>
      </c>
      <c r="B80" s="330">
        <v>22507</v>
      </c>
      <c r="C80" s="236" t="s">
        <v>216</v>
      </c>
      <c r="D80" s="330">
        <v>1049</v>
      </c>
      <c r="E80" s="239">
        <v>956</v>
      </c>
    </row>
    <row r="81" spans="1:5" ht="15" customHeight="1" thickBot="1" x14ac:dyDescent="0.25">
      <c r="A81" s="51"/>
      <c r="B81" s="203"/>
      <c r="C81" s="202"/>
      <c r="D81" s="203"/>
      <c r="E81" s="203"/>
    </row>
    <row r="82" spans="1:5" ht="15" customHeight="1" x14ac:dyDescent="0.25">
      <c r="A82" s="588" t="s">
        <v>348</v>
      </c>
      <c r="B82" s="533"/>
      <c r="C82" s="533"/>
      <c r="D82" s="533"/>
      <c r="E82" s="534"/>
    </row>
    <row r="83" spans="1:5" ht="15" customHeight="1" x14ac:dyDescent="0.2">
      <c r="A83" s="116"/>
      <c r="B83" s="321" t="s">
        <v>58</v>
      </c>
      <c r="C83" s="321" t="s">
        <v>1</v>
      </c>
      <c r="D83" s="321" t="s">
        <v>2</v>
      </c>
      <c r="E83" s="327" t="s">
        <v>18</v>
      </c>
    </row>
    <row r="84" spans="1:5" ht="14.25" customHeight="1" x14ac:dyDescent="0.2">
      <c r="A84" s="234" t="s">
        <v>349</v>
      </c>
      <c r="B84" s="324" t="s">
        <v>350</v>
      </c>
      <c r="C84" s="324" t="s">
        <v>216</v>
      </c>
      <c r="D84" s="324" t="s">
        <v>216</v>
      </c>
      <c r="E84" s="60">
        <v>18</v>
      </c>
    </row>
    <row r="85" spans="1:5" ht="14.25" customHeight="1" x14ac:dyDescent="0.2">
      <c r="A85" s="234" t="s">
        <v>351</v>
      </c>
      <c r="B85" s="324" t="s">
        <v>7</v>
      </c>
      <c r="C85" s="324" t="s">
        <v>216</v>
      </c>
      <c r="D85" s="324" t="s">
        <v>216</v>
      </c>
      <c r="E85" s="60">
        <v>36</v>
      </c>
    </row>
    <row r="86" spans="1:5" ht="15.75" customHeight="1" thickBot="1" x14ac:dyDescent="0.25">
      <c r="A86" s="234" t="s">
        <v>352</v>
      </c>
      <c r="B86" s="324" t="s">
        <v>7</v>
      </c>
      <c r="C86" s="324" t="s">
        <v>216</v>
      </c>
      <c r="D86" s="324" t="s">
        <v>216</v>
      </c>
      <c r="E86" s="60">
        <v>76</v>
      </c>
    </row>
    <row r="87" spans="1:5" ht="15" customHeight="1" x14ac:dyDescent="0.25">
      <c r="A87" s="588" t="s">
        <v>353</v>
      </c>
      <c r="B87" s="533"/>
      <c r="C87" s="533"/>
      <c r="D87" s="533"/>
      <c r="E87" s="534"/>
    </row>
    <row r="88" spans="1:5" ht="15" customHeight="1" x14ac:dyDescent="0.2">
      <c r="A88" s="116"/>
      <c r="B88" s="321" t="s">
        <v>58</v>
      </c>
      <c r="C88" s="321" t="s">
        <v>1</v>
      </c>
      <c r="D88" s="321" t="s">
        <v>2</v>
      </c>
      <c r="E88" s="327" t="s">
        <v>18</v>
      </c>
    </row>
    <row r="89" spans="1:5" ht="15.75" customHeight="1" x14ac:dyDescent="0.2">
      <c r="A89" s="234" t="s">
        <v>354</v>
      </c>
      <c r="B89" s="324" t="s">
        <v>212</v>
      </c>
      <c r="C89" s="324" t="s">
        <v>216</v>
      </c>
      <c r="D89" s="324">
        <v>2324</v>
      </c>
      <c r="E89" s="60">
        <v>2918</v>
      </c>
    </row>
    <row r="90" spans="1:5" ht="15.75" customHeight="1" thickBot="1" x14ac:dyDescent="0.25">
      <c r="A90" s="235" t="s">
        <v>355</v>
      </c>
      <c r="B90" s="236" t="s">
        <v>212</v>
      </c>
      <c r="C90" s="236" t="s">
        <v>216</v>
      </c>
      <c r="D90" s="236">
        <v>59</v>
      </c>
      <c r="E90" s="211">
        <v>24</v>
      </c>
    </row>
    <row r="91" spans="1:5" ht="13.5" customHeight="1" thickBot="1" x14ac:dyDescent="0.25">
      <c r="A91" s="208"/>
      <c r="B91" s="202"/>
      <c r="C91" s="202"/>
      <c r="D91" s="202"/>
      <c r="E91" s="202"/>
    </row>
    <row r="92" spans="1:5" ht="15" customHeight="1" x14ac:dyDescent="0.25">
      <c r="A92" s="588" t="s">
        <v>356</v>
      </c>
      <c r="B92" s="533"/>
      <c r="C92" s="533"/>
      <c r="D92" s="533"/>
      <c r="E92" s="534"/>
    </row>
    <row r="93" spans="1:5" ht="15" customHeight="1" x14ac:dyDescent="0.2">
      <c r="A93" s="116"/>
      <c r="B93" s="321" t="s">
        <v>58</v>
      </c>
      <c r="C93" s="321" t="s">
        <v>1</v>
      </c>
      <c r="D93" s="321" t="s">
        <v>2</v>
      </c>
      <c r="E93" s="327" t="s">
        <v>18</v>
      </c>
    </row>
    <row r="94" spans="1:5" ht="15.75" customHeight="1" x14ac:dyDescent="0.2">
      <c r="A94" s="234" t="s">
        <v>357</v>
      </c>
      <c r="B94" s="324" t="s">
        <v>212</v>
      </c>
      <c r="C94" s="324" t="s">
        <v>216</v>
      </c>
      <c r="D94" s="324">
        <v>0</v>
      </c>
      <c r="E94" s="60">
        <v>173</v>
      </c>
    </row>
    <row r="95" spans="1:5" ht="15.75" customHeight="1" thickBot="1" x14ac:dyDescent="0.25">
      <c r="A95" s="235" t="s">
        <v>355</v>
      </c>
      <c r="B95" s="236" t="s">
        <v>212</v>
      </c>
      <c r="C95" s="236" t="s">
        <v>216</v>
      </c>
      <c r="D95" s="236">
        <v>59</v>
      </c>
      <c r="E95" s="211">
        <v>24</v>
      </c>
    </row>
    <row r="96" spans="1:5" ht="13.5" customHeight="1" thickBot="1" x14ac:dyDescent="0.25"/>
    <row r="97" spans="1:8" ht="15" customHeight="1" x14ac:dyDescent="0.25">
      <c r="A97" s="588" t="s">
        <v>358</v>
      </c>
      <c r="B97" s="533"/>
      <c r="C97" s="533"/>
      <c r="D97" s="533"/>
      <c r="E97" s="534"/>
    </row>
    <row r="98" spans="1:8" ht="15" customHeight="1" x14ac:dyDescent="0.2">
      <c r="A98" s="116"/>
      <c r="B98" s="321" t="s">
        <v>58</v>
      </c>
      <c r="C98" s="321" t="s">
        <v>1</v>
      </c>
      <c r="D98" s="321" t="s">
        <v>2</v>
      </c>
      <c r="E98" s="327" t="s">
        <v>18</v>
      </c>
    </row>
    <row r="99" spans="1:8" ht="15.75" customHeight="1" x14ac:dyDescent="0.2">
      <c r="A99" s="234" t="s">
        <v>359</v>
      </c>
      <c r="B99" s="324" t="s">
        <v>212</v>
      </c>
      <c r="C99" s="324" t="s">
        <v>216</v>
      </c>
      <c r="D99" s="324">
        <v>1</v>
      </c>
      <c r="E99" s="60">
        <v>1</v>
      </c>
    </row>
    <row r="100" spans="1:8" ht="15.75" customHeight="1" x14ac:dyDescent="0.2">
      <c r="A100" s="234" t="s">
        <v>360</v>
      </c>
      <c r="B100" s="324" t="s">
        <v>212</v>
      </c>
      <c r="C100" s="324" t="s">
        <v>216</v>
      </c>
      <c r="D100" s="324">
        <v>2</v>
      </c>
      <c r="E100" s="60">
        <v>7</v>
      </c>
    </row>
    <row r="101" spans="1:8" ht="30.75" customHeight="1" x14ac:dyDescent="0.2">
      <c r="A101" s="234" t="s">
        <v>361</v>
      </c>
      <c r="B101" s="324" t="s">
        <v>212</v>
      </c>
      <c r="C101" s="324">
        <v>501</v>
      </c>
      <c r="D101" s="324">
        <v>251</v>
      </c>
      <c r="E101" s="60">
        <v>205</v>
      </c>
    </row>
    <row r="102" spans="1:8" ht="15.75" customHeight="1" x14ac:dyDescent="0.2">
      <c r="A102" s="234" t="s">
        <v>362</v>
      </c>
      <c r="B102" s="324" t="s">
        <v>212</v>
      </c>
      <c r="C102" s="324">
        <v>7966</v>
      </c>
      <c r="D102" s="324">
        <v>4858</v>
      </c>
      <c r="E102" s="60">
        <v>4287</v>
      </c>
    </row>
    <row r="103" spans="1:8" ht="15.75" customHeight="1" thickBot="1" x14ac:dyDescent="0.25">
      <c r="A103" s="235" t="s">
        <v>363</v>
      </c>
      <c r="B103" s="236" t="s">
        <v>212</v>
      </c>
      <c r="C103" s="236">
        <v>3720</v>
      </c>
      <c r="D103" s="236">
        <v>2226</v>
      </c>
      <c r="E103" s="211">
        <v>1612</v>
      </c>
    </row>
    <row r="104" spans="1:8" ht="15.75" customHeight="1" thickBot="1" x14ac:dyDescent="0.25">
      <c r="A104" s="208"/>
      <c r="B104" s="202"/>
      <c r="C104" s="202"/>
      <c r="D104" s="202"/>
      <c r="E104" s="202"/>
    </row>
    <row r="105" spans="1:8" ht="15" customHeight="1" x14ac:dyDescent="0.25">
      <c r="A105" s="588" t="s">
        <v>364</v>
      </c>
      <c r="B105" s="533"/>
      <c r="C105" s="533"/>
      <c r="D105" s="533"/>
      <c r="E105" s="534"/>
    </row>
    <row r="106" spans="1:8" ht="15" customHeight="1" x14ac:dyDescent="0.2">
      <c r="A106" s="116"/>
      <c r="B106" s="321" t="s">
        <v>58</v>
      </c>
      <c r="C106" s="321" t="s">
        <v>1</v>
      </c>
      <c r="D106" s="321" t="s">
        <v>2</v>
      </c>
      <c r="E106" s="327" t="s">
        <v>18</v>
      </c>
    </row>
    <row r="107" spans="1:8" ht="15.75" customHeight="1" thickBot="1" x14ac:dyDescent="0.25">
      <c r="A107" s="235" t="s">
        <v>140</v>
      </c>
      <c r="B107" s="236" t="s">
        <v>212</v>
      </c>
      <c r="C107" s="236">
        <v>7966</v>
      </c>
      <c r="D107" s="236">
        <v>4858</v>
      </c>
      <c r="E107" s="211">
        <v>4287</v>
      </c>
    </row>
    <row r="108" spans="1:8" ht="15" customHeight="1" thickBot="1" x14ac:dyDescent="0.25">
      <c r="D108" s="6"/>
      <c r="E108" s="6"/>
    </row>
    <row r="109" spans="1:8" ht="24" customHeight="1" thickBot="1" x14ac:dyDescent="0.3">
      <c r="A109" s="592" t="s">
        <v>365</v>
      </c>
      <c r="B109" s="545"/>
      <c r="C109" s="545"/>
      <c r="D109" s="545"/>
      <c r="E109" s="545"/>
      <c r="F109" s="545"/>
      <c r="G109" s="546"/>
      <c r="H109" s="313"/>
    </row>
    <row r="110" spans="1:8" ht="15" customHeight="1" x14ac:dyDescent="0.25">
      <c r="A110" s="591" t="s">
        <v>366</v>
      </c>
      <c r="B110" s="519"/>
      <c r="C110" s="519"/>
      <c r="D110" s="519"/>
      <c r="E110" s="519"/>
      <c r="F110" s="519"/>
      <c r="G110" s="536"/>
    </row>
    <row r="111" spans="1:8" ht="15" customHeight="1" x14ac:dyDescent="0.25">
      <c r="A111" s="530" t="s">
        <v>367</v>
      </c>
      <c r="B111" s="584" t="s">
        <v>91</v>
      </c>
      <c r="C111" s="586" t="s">
        <v>92</v>
      </c>
      <c r="D111" s="526"/>
      <c r="E111" s="526"/>
      <c r="F111" s="526"/>
      <c r="G111" s="570"/>
    </row>
    <row r="112" spans="1:8" ht="39.75" customHeight="1" x14ac:dyDescent="0.25">
      <c r="A112" s="531"/>
      <c r="B112" s="585"/>
      <c r="C112" s="214" t="s">
        <v>60</v>
      </c>
      <c r="D112" s="214" t="s">
        <v>62</v>
      </c>
      <c r="E112" s="214" t="s">
        <v>64</v>
      </c>
      <c r="F112" s="214" t="s">
        <v>66</v>
      </c>
      <c r="G112" s="314" t="s">
        <v>93</v>
      </c>
    </row>
    <row r="113" spans="1:7" ht="14.25" customHeight="1" x14ac:dyDescent="0.2">
      <c r="A113" s="215">
        <v>1</v>
      </c>
      <c r="B113" s="412">
        <f t="shared" ref="B113:B120" si="0">SUM(C113:F113)</f>
        <v>56838</v>
      </c>
      <c r="C113" s="140">
        <v>47948</v>
      </c>
      <c r="D113" s="140">
        <v>4114</v>
      </c>
      <c r="E113" s="140">
        <v>3260</v>
      </c>
      <c r="F113" s="140">
        <v>1516</v>
      </c>
      <c r="G113" s="413">
        <f>SUM(B113/B120)</f>
        <v>0.44284289587683484</v>
      </c>
    </row>
    <row r="114" spans="1:7" ht="14.25" customHeight="1" x14ac:dyDescent="0.2">
      <c r="A114" s="220" t="s">
        <v>94</v>
      </c>
      <c r="B114" s="412">
        <f t="shared" si="0"/>
        <v>39462</v>
      </c>
      <c r="C114" s="140">
        <v>32601</v>
      </c>
      <c r="D114" s="140">
        <v>3076</v>
      </c>
      <c r="E114" s="140">
        <v>2622</v>
      </c>
      <c r="F114" s="140">
        <v>1163</v>
      </c>
      <c r="G114" s="414">
        <f>SUM(B114/B120)</f>
        <v>0.30746096550004676</v>
      </c>
    </row>
    <row r="115" spans="1:7" ht="14.25" customHeight="1" x14ac:dyDescent="0.2">
      <c r="A115" s="220" t="s">
        <v>95</v>
      </c>
      <c r="B115" s="412">
        <f t="shared" si="0"/>
        <v>10847</v>
      </c>
      <c r="C115" s="140">
        <v>8843</v>
      </c>
      <c r="D115" s="140">
        <v>994</v>
      </c>
      <c r="E115" s="140">
        <v>752</v>
      </c>
      <c r="F115" s="140">
        <v>258</v>
      </c>
      <c r="G115" s="415">
        <f>SUM(B115/B120)</f>
        <v>8.4512419359865365E-2</v>
      </c>
    </row>
    <row r="116" spans="1:7" ht="14.25" customHeight="1" x14ac:dyDescent="0.2">
      <c r="A116" s="220" t="s">
        <v>96</v>
      </c>
      <c r="B116" s="412">
        <f t="shared" si="0"/>
        <v>5716</v>
      </c>
      <c r="C116" s="140">
        <v>4624</v>
      </c>
      <c r="D116" s="140">
        <v>402</v>
      </c>
      <c r="E116" s="140">
        <v>485</v>
      </c>
      <c r="F116" s="140">
        <v>205</v>
      </c>
      <c r="G116" s="416">
        <f>SUM(B116/B120)</f>
        <v>4.4535170006544708E-2</v>
      </c>
    </row>
    <row r="117" spans="1:7" ht="14.25" customHeight="1" x14ac:dyDescent="0.2">
      <c r="A117" s="220" t="s">
        <v>97</v>
      </c>
      <c r="B117" s="412">
        <f t="shared" si="0"/>
        <v>3730</v>
      </c>
      <c r="C117" s="140">
        <v>2839</v>
      </c>
      <c r="D117" s="140">
        <v>327</v>
      </c>
      <c r="E117" s="140">
        <v>397</v>
      </c>
      <c r="F117" s="140">
        <v>167</v>
      </c>
      <c r="G117" s="417">
        <f>SUM(B117/B120)</f>
        <v>2.9061613737650763E-2</v>
      </c>
    </row>
    <row r="118" spans="1:7" ht="14.25" customHeight="1" x14ac:dyDescent="0.2">
      <c r="A118" s="220" t="s">
        <v>98</v>
      </c>
      <c r="B118" s="412">
        <f t="shared" si="0"/>
        <v>4261</v>
      </c>
      <c r="C118" s="140">
        <v>3287</v>
      </c>
      <c r="D118" s="140">
        <v>377</v>
      </c>
      <c r="E118" s="140">
        <v>446</v>
      </c>
      <c r="F118" s="140">
        <v>151</v>
      </c>
      <c r="G118" s="418">
        <f>SUM(B118/B120)</f>
        <v>3.3198803253654124E-2</v>
      </c>
    </row>
    <row r="119" spans="1:7" ht="14.25" customHeight="1" x14ac:dyDescent="0.2">
      <c r="A119" s="220" t="s">
        <v>99</v>
      </c>
      <c r="B119" s="412">
        <f t="shared" si="0"/>
        <v>7494</v>
      </c>
      <c r="C119" s="140">
        <v>5820</v>
      </c>
      <c r="D119" s="140">
        <v>852</v>
      </c>
      <c r="E119" s="140">
        <v>571</v>
      </c>
      <c r="F119" s="140">
        <v>251</v>
      </c>
      <c r="G119" s="419">
        <f>SUM(B119/B120)</f>
        <v>5.8388132265403438E-2</v>
      </c>
    </row>
    <row r="120" spans="1:7" ht="15.75" customHeight="1" thickBot="1" x14ac:dyDescent="0.3">
      <c r="A120" s="222" t="s">
        <v>100</v>
      </c>
      <c r="B120" s="420">
        <f t="shared" si="0"/>
        <v>128348</v>
      </c>
      <c r="C120" s="421">
        <f>SUM(C113:C119)</f>
        <v>105962</v>
      </c>
      <c r="D120" s="421">
        <f>SUM(D113:D119)</f>
        <v>10142</v>
      </c>
      <c r="E120" s="421">
        <f>SUM(E113:E119)</f>
        <v>8533</v>
      </c>
      <c r="F120" s="421">
        <f>SUM(F113:F119)</f>
        <v>3711</v>
      </c>
      <c r="G120" s="422">
        <f>SUM(G113:G119)</f>
        <v>1</v>
      </c>
    </row>
    <row r="121" spans="1:7" x14ac:dyDescent="0.2">
      <c r="A121" s="268" t="s">
        <v>368</v>
      </c>
      <c r="B121" s="268"/>
      <c r="C121" s="268"/>
      <c r="D121" s="268"/>
      <c r="E121" s="268"/>
      <c r="F121" s="268"/>
      <c r="G121" s="268"/>
    </row>
    <row r="123" spans="1:7" x14ac:dyDescent="0.2">
      <c r="A123" t="s">
        <v>55</v>
      </c>
    </row>
  </sheetData>
  <mergeCells count="18">
    <mergeCell ref="A82:E82"/>
    <mergeCell ref="A109:G109"/>
    <mergeCell ref="A111:A112"/>
    <mergeCell ref="B111:B112"/>
    <mergeCell ref="C111:G111"/>
    <mergeCell ref="A1:E1"/>
    <mergeCell ref="A38:E38"/>
    <mergeCell ref="A72:E72"/>
    <mergeCell ref="A48:E48"/>
    <mergeCell ref="A53:E53"/>
    <mergeCell ref="A64:E64"/>
    <mergeCell ref="A68:E68"/>
    <mergeCell ref="A92:E92"/>
    <mergeCell ref="A97:E97"/>
    <mergeCell ref="A62:E62"/>
    <mergeCell ref="A110:G110"/>
    <mergeCell ref="A87:E87"/>
    <mergeCell ref="A105:E105"/>
  </mergeCells>
  <phoneticPr fontId="20" type="noConversion"/>
  <pageMargins left="0.25" right="0.25" top="1" bottom="1" header="0.5" footer="0.5"/>
  <pageSetup orientation="portrait" horizontalDpi="4294967294"/>
  <headerFooter alignWithMargins="0">
    <oddHeader>&amp;C&amp;"Arial,Bold"&amp;12 DDAA HISTORICAL WORKLOAD</oddHeader>
  </headerFooter>
  <rowBreaks count="1" manualBreakCount="1">
    <brk id="37" max="16383" man="1"/>
  </rowBreak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Section C-1 to C-4</vt:lpstr>
      <vt:lpstr>C-5.1</vt:lpstr>
      <vt:lpstr>C-5.1FY Wrkld by month</vt:lpstr>
      <vt:lpstr>C-5.3</vt:lpstr>
      <vt:lpstr>C-5.3 Wrkld By Discrete Categor</vt:lpstr>
      <vt:lpstr>Breakout by receipt type</vt:lpstr>
      <vt:lpstr>C-5.4</vt:lpstr>
      <vt:lpstr>C-5.5</vt:lpstr>
      <vt:lpstr>C-5.6</vt:lpstr>
      <vt:lpstr>C-5.6 Wrkld By Discrete Categor</vt:lpstr>
      <vt:lpstr>C-5.7</vt:lpstr>
      <vt:lpstr>C-5.8</vt:lpstr>
      <vt:lpstr>C-5.9</vt:lpstr>
      <vt:lpstr>C-5.10</vt:lpstr>
      <vt:lpstr>C-5.10 FY Wrkld by month</vt:lpstr>
      <vt:lpstr>C-5.12</vt:lpstr>
      <vt:lpstr>C-5.12 FY Wrkld by month</vt:lpstr>
      <vt:lpstr>C-5.13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xbany</cp:lastModifiedBy>
  <cp:lastPrinted>2003-12-23T19:26:22Z</cp:lastPrinted>
  <dcterms:created xsi:type="dcterms:W3CDTF">2003-06-25T19:02:46Z</dcterms:created>
  <dcterms:modified xsi:type="dcterms:W3CDTF">2020-11-19T13:17:33Z</dcterms:modified>
</cp:coreProperties>
</file>