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124CB63D-EE26-4A95-819E-DA28A772155C}" xr6:coauthVersionLast="45" xr6:coauthVersionMax="45" xr10:uidLastSave="{00000000-0000-0000-0000-000000000000}"/>
  <bookViews>
    <workbookView xWindow="690" yWindow="0" windowWidth="21750" windowHeight="15750" firstSheet="2" activeTab="3" xr2:uid="{00000000-000D-0000-FFFF-FFFF00000000}"/>
  </bookViews>
  <sheets>
    <sheet name="Five Year Review" sheetId="1" r:id="rId1"/>
    <sheet name="Balance Sheet" sheetId="2" r:id="rId2"/>
    <sheet name="Changes in Fund Balances" sheetId="3" r:id="rId3"/>
    <sheet name="Current Funds" sheetId="4" r:id="rId4"/>
    <sheet name="Major Construction" sheetId="5" r:id="rId5"/>
    <sheet name="Bonded Indebtedness" sheetId="6" r:id="rId6"/>
  </sheets>
  <definedNames>
    <definedName name="HTML_CodePage" hidden="1">1252</definedName>
    <definedName name="HTML_Control" hidden="1">{"'Balance Sheet (2)'!$A$1:$L$62"}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"C:\Works\Web\genacct\stmts\balsht98.htm"</definedName>
    <definedName name="HTML_Title" hidden="1">""</definedName>
    <definedName name="_xlnm.Print_Area" localSheetId="1">'Balance Sheet'!$A$1:$M$65</definedName>
    <definedName name="_xlnm.Print_Area" localSheetId="5">'Bonded Indebtedness'!$A$1:$F$77</definedName>
    <definedName name="_xlnm.Print_Area" localSheetId="2">'Changes in Fund Balances'!$A$1:$M$63</definedName>
    <definedName name="_xlnm.Print_Area" localSheetId="3">'Current Funds'!$A$1:$L$49</definedName>
    <definedName name="_xlnm.Print_Area" localSheetId="0">'Five Year Review'!$A$1:$J$54</definedName>
    <definedName name="Print_Area_MI" localSheetId="1">'Balance Sheet'!$A$3:$M$65</definedName>
    <definedName name="Print_Area_MI" localSheetId="5">'Bonded Indebtedness'!$A$2:$F$77</definedName>
    <definedName name="Print_Area_MI" localSheetId="2">'Changes in Fund Balances'!$D$1:$M$63</definedName>
    <definedName name="Print_Area_MI" localSheetId="3">'Current Funds'!$E$1:$L$66</definedName>
    <definedName name="Print_Area_MI" localSheetId="0">'Five Year Review'!$A$1:$J$58</definedName>
  </definedNames>
  <calcPr calcId="181029"/>
</workbook>
</file>

<file path=xl/calcChain.xml><?xml version="1.0" encoding="utf-8"?>
<calcChain xmlns="http://schemas.openxmlformats.org/spreadsheetml/2006/main">
  <c r="F76" i="6" l="1"/>
  <c r="E76" i="6"/>
  <c r="D76" i="6"/>
  <c r="C76" i="6"/>
  <c r="B76" i="6"/>
  <c r="H44" i="5"/>
  <c r="G44" i="5"/>
  <c r="F44" i="5"/>
  <c r="E44" i="5"/>
  <c r="D44" i="5"/>
  <c r="C44" i="5"/>
  <c r="B44" i="5"/>
  <c r="H17" i="5"/>
  <c r="G17" i="5"/>
  <c r="F17" i="5"/>
  <c r="E17" i="5"/>
  <c r="C17" i="5"/>
  <c r="B17" i="5"/>
  <c r="J47" i="4"/>
  <c r="J46" i="4"/>
  <c r="H41" i="4"/>
  <c r="F41" i="4"/>
  <c r="J39" i="4"/>
  <c r="J38" i="4"/>
  <c r="J41" i="4" s="1"/>
  <c r="H35" i="4"/>
  <c r="H43" i="4" s="1"/>
  <c r="J33" i="4"/>
  <c r="H31" i="4"/>
  <c r="F31" i="4"/>
  <c r="F35" i="4" s="1"/>
  <c r="F43" i="4" s="1"/>
  <c r="J29" i="4"/>
  <c r="J28" i="4"/>
  <c r="J27" i="4"/>
  <c r="J26" i="4"/>
  <c r="J25" i="4"/>
  <c r="J24" i="4"/>
  <c r="J31" i="4" s="1"/>
  <c r="J35" i="4" s="1"/>
  <c r="J43" i="4" s="1"/>
  <c r="J23" i="4"/>
  <c r="J22" i="4"/>
  <c r="H18" i="4"/>
  <c r="H49" i="4" s="1"/>
  <c r="F18" i="4"/>
  <c r="J16" i="4"/>
  <c r="J15" i="4"/>
  <c r="J14" i="4"/>
  <c r="J13" i="4"/>
  <c r="J12" i="4"/>
  <c r="J11" i="4"/>
  <c r="J10" i="4"/>
  <c r="J18" i="4" s="1"/>
  <c r="J49" i="4" s="1"/>
  <c r="J9" i="4"/>
  <c r="J8" i="4"/>
  <c r="F61" i="3"/>
  <c r="F57" i="3"/>
  <c r="E57" i="3"/>
  <c r="E61" i="3" s="1"/>
  <c r="L54" i="3"/>
  <c r="K54" i="3"/>
  <c r="I54" i="3"/>
  <c r="H54" i="3"/>
  <c r="H57" i="3" s="1"/>
  <c r="H61" i="3" s="1"/>
  <c r="F54" i="3"/>
  <c r="E54" i="3"/>
  <c r="M46" i="3"/>
  <c r="L46" i="3"/>
  <c r="K46" i="3"/>
  <c r="I46" i="3"/>
  <c r="H46" i="3"/>
  <c r="F46" i="3"/>
  <c r="E46" i="3"/>
  <c r="M28" i="3"/>
  <c r="M57" i="3" s="1"/>
  <c r="M61" i="3" s="1"/>
  <c r="L28" i="3"/>
  <c r="L57" i="3" s="1"/>
  <c r="L61" i="3" s="1"/>
  <c r="K28" i="3"/>
  <c r="K57" i="3" s="1"/>
  <c r="K61" i="3" s="1"/>
  <c r="I28" i="3"/>
  <c r="I57" i="3" s="1"/>
  <c r="I61" i="3" s="1"/>
  <c r="H28" i="3"/>
  <c r="F28" i="3"/>
  <c r="E28" i="3"/>
  <c r="H64" i="2"/>
  <c r="J62" i="2"/>
  <c r="I62" i="2"/>
  <c r="I64" i="2" s="1"/>
  <c r="H62" i="2"/>
  <c r="G62" i="2"/>
  <c r="F62" i="2"/>
  <c r="E62" i="2"/>
  <c r="D62" i="2"/>
  <c r="C62" i="2"/>
  <c r="L59" i="2"/>
  <c r="L58" i="2"/>
  <c r="L57" i="2"/>
  <c r="L56" i="2"/>
  <c r="L55" i="2"/>
  <c r="L54" i="2"/>
  <c r="L53" i="2"/>
  <c r="L52" i="2"/>
  <c r="L62" i="2" s="1"/>
  <c r="J49" i="2"/>
  <c r="J64" i="2" s="1"/>
  <c r="I49" i="2"/>
  <c r="H49" i="2"/>
  <c r="G49" i="2"/>
  <c r="G64" i="2" s="1"/>
  <c r="F49" i="2"/>
  <c r="F64" i="2" s="1"/>
  <c r="E49" i="2"/>
  <c r="E64" i="2" s="1"/>
  <c r="D49" i="2"/>
  <c r="D64" i="2" s="1"/>
  <c r="C49" i="2"/>
  <c r="C64" i="2" s="1"/>
  <c r="L46" i="2"/>
  <c r="L45" i="2"/>
  <c r="L44" i="2"/>
  <c r="L43" i="2"/>
  <c r="L42" i="2"/>
  <c r="L41" i="2"/>
  <c r="L40" i="2"/>
  <c r="L39" i="2"/>
  <c r="L49" i="2" s="1"/>
  <c r="L64" i="2" s="1"/>
  <c r="J33" i="2"/>
  <c r="I33" i="2"/>
  <c r="H33" i="2"/>
  <c r="G33" i="2"/>
  <c r="F33" i="2"/>
  <c r="E33" i="2"/>
  <c r="D33" i="2"/>
  <c r="C33" i="2"/>
  <c r="L30" i="2"/>
  <c r="L29" i="2"/>
  <c r="L28" i="2"/>
  <c r="L27" i="2"/>
  <c r="L26" i="2"/>
  <c r="L25" i="2"/>
  <c r="L24" i="2"/>
  <c r="L23" i="2"/>
  <c r="L33" i="2" s="1"/>
  <c r="L22" i="2"/>
  <c r="L21" i="2"/>
  <c r="L20" i="2"/>
  <c r="L19" i="2"/>
  <c r="L18" i="2"/>
  <c r="L17" i="2"/>
  <c r="L16" i="2"/>
  <c r="F42" i="1"/>
  <c r="H40" i="1"/>
  <c r="D40" i="1"/>
  <c r="B40" i="1"/>
  <c r="J39" i="1"/>
  <c r="J40" i="1" s="1"/>
  <c r="F39" i="1"/>
  <c r="F40" i="1" s="1"/>
  <c r="J25" i="1"/>
  <c r="H25" i="1"/>
  <c r="F25" i="1"/>
  <c r="D25" i="1"/>
  <c r="B25" i="1"/>
  <c r="H13" i="1"/>
  <c r="F13" i="1"/>
  <c r="D13" i="1"/>
  <c r="B13" i="1"/>
  <c r="J12" i="1"/>
  <c r="J13" i="1" s="1"/>
  <c r="H12" i="1"/>
  <c r="F12" i="1"/>
  <c r="F49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3" authorId="0" shapeId="0" xr:uid="{00000000-0006-0000-0000-000001000000}">
      <text>
        <r>
          <rPr>
            <sz val="10"/>
            <rFont val="Arial"/>
          </rPr>
          <t>reference:B8,B9,B10,B11,B12
mrs:(B8,+,10.0000)  (B9,+,10.0000)  (B10,+,10.0000)  (B11,+,10.0000)  (B12,+,10.0000)  
Rotate:True</t>
        </r>
      </text>
    </comment>
    <comment ref="D13" authorId="0" shapeId="0" xr:uid="{00000000-0006-0000-0000-000002000000}">
      <text>
        <r>
          <rPr>
            <sz val="10"/>
            <rFont val="Arial"/>
          </rPr>
          <t>reference:D8,D9,D10,D11,D12
mrs:(D8,+,10.0000)  (D9,+,10.0000)  (D10,+,10.0000)  (D11,+,10.0000)  (D12,+,10.0000)  
Rotate:True</t>
        </r>
      </text>
    </comment>
    <comment ref="F13" authorId="0" shapeId="0" xr:uid="{00000000-0006-0000-0000-000003000000}">
      <text>
        <r>
          <rPr>
            <sz val="10"/>
            <rFont val="Arial"/>
          </rPr>
          <t>reference:F8,F9,F10,F11,F12
mrs:(F8,+,10.0000)  (F9,+,10.0000)  (F10,+,10.0000)  (F11,+,10.0000)  (F12,+,10.0000)  
Rotate:True</t>
        </r>
      </text>
    </comment>
    <comment ref="H13" authorId="0" shapeId="0" xr:uid="{00000000-0006-0000-0000-000004000000}">
      <text>
        <r>
          <rPr>
            <sz val="10"/>
            <rFont val="Arial"/>
          </rPr>
          <t>reference:H8,H9,H10,H11,H12
mrs:(H8,+,10.0000)  (H9,+,10.0000)  (H10,+,10.0000)  (H11,+,10.0000)  (H12,+,10.0000)  
Rotate:True</t>
        </r>
      </text>
    </comment>
    <comment ref="J13" authorId="0" shapeId="0" xr:uid="{00000000-0006-0000-0000-000005000000}">
      <text>
        <r>
          <rPr>
            <sz val="10"/>
            <rFont val="Arial"/>
          </rPr>
          <t>reference:J8,J9,J10,J11,J12
mrs:(J8,+,10.0000)  (J9,+,10.0000)  (J10,+,10.0000)  (J11,+,10.0000)  (J12,+,10.0000)  
Rotate:True</t>
        </r>
      </text>
    </comment>
    <comment ref="B25" authorId="0" shapeId="0" xr:uid="{00000000-0006-0000-0000-000006000000}">
      <text>
        <r>
          <rPr>
            <sz val="10"/>
            <rFont val="Arial"/>
          </rPr>
          <t>reference:B16,B17,B18,B19,B20,B21,B22,B23,B24
mrs:(B16,+,10.0000)  (B17,+,10.0000)  (B18,+,10.0000)  (B19,+,10.0000)  (B20,+,10.0000)  (B21,+,10.0000)  (B22,+,10.0000)  (B23,+,10.0000)  (B24,+,10.0000)  
Rotate:True</t>
        </r>
      </text>
    </comment>
    <comment ref="D25" authorId="0" shapeId="0" xr:uid="{00000000-0006-0000-0000-000007000000}">
      <text>
        <r>
          <rPr>
            <sz val="10"/>
            <rFont val="Arial"/>
          </rPr>
          <t>reference:D16,D17,D18,D19,D20,D21,D22,D23,D24
mrs:(D16,+,10.0000)  (D17,+,10.0000)  (D18,+,10.0000)  (D19,+,10.0000)  (D20,+,10.0000)  (D21,+,10.0000)  (D22,+,10.0000)  (D23,+,10.0000)  (D24,+,10.0000)  
Rotate:True</t>
        </r>
      </text>
    </comment>
    <comment ref="F25" authorId="0" shapeId="0" xr:uid="{00000000-0006-0000-0000-000008000000}">
      <text>
        <r>
          <rPr>
            <sz val="10"/>
            <rFont val="Arial"/>
          </rPr>
          <t>reference:F16,F17,F18,F19,F20,F21,F22,F23,F24
mrs:(F16,+,10.0000)  (F17,+,10.0000)  (F18,+,10.0000)  (F19,+,10.0000)  (F20,+,10.0000)  (F21,+,10.0000)  (F22,+,10.0000)  (F23,+,10.0000)  (F24,+,10.0000)  
Rotate:True</t>
        </r>
      </text>
    </comment>
    <comment ref="H25" authorId="0" shapeId="0" xr:uid="{00000000-0006-0000-0000-000009000000}">
      <text>
        <r>
          <rPr>
            <sz val="10"/>
            <rFont val="Arial"/>
          </rPr>
          <t>reference:H16,H17,H18,H19,H20,H21,H22,H23,H24
mrs:(H16,+,10.0000)  (H17,+,10.0000)  (H18,+,10.0000)  (H19,+,10.0000)  (H20,+,10.0000)  (H21,+,10.0000)  (H22,+,10.0000)  (H23,+,10.0000)  (H24,+,10.0000)  
Rotate:True</t>
        </r>
      </text>
    </comment>
    <comment ref="J25" authorId="0" shapeId="0" xr:uid="{00000000-0006-0000-0000-00000A000000}">
      <text>
        <r>
          <rPr>
            <sz val="10"/>
            <rFont val="Arial"/>
          </rPr>
          <t>reference:J16,J17,J18,J19,J20,J21,J22,J23,J24
mrs:(J16,+,10.0000)  (J17,+,10.0000)  (J18,+,10.0000)  (J19,+,10.0000)  (J20,+,10.0000)  (J21,+,10.0000)  (J22,+,10.0000)  (J23,+,10.0000)  (J24,+,10.0000)  
Rotate:True</t>
        </r>
      </text>
    </comment>
    <comment ref="B40" authorId="0" shapeId="0" xr:uid="{00000000-0006-0000-0000-00000B000000}">
      <text>
        <r>
          <rPr>
            <sz val="10"/>
            <rFont val="Arial"/>
          </rPr>
          <t>reference:B28,B29,B30,B31,B32,B33,B34,B35,B36,B37,B38,B39
mrs:(B28,+,10.0000)  (B29,+,10.0000)  (B30,+,10.0000)  (B31,+,10.0000)  (B32,+,10.0000)  (B33,+,10.0000)  (B34,+,10.0000)  (B35,+,10.0000)  (B36,+,10.0000)  (B37,+,10.0000)  (B38,+,10.0000)  (B39,+,10.0000)  
Rotate:True</t>
        </r>
      </text>
    </comment>
    <comment ref="D40" authorId="0" shapeId="0" xr:uid="{00000000-0006-0000-0000-00000C000000}">
      <text>
        <r>
          <rPr>
            <sz val="10"/>
            <rFont val="Arial"/>
          </rPr>
          <t>reference:D28,D29,D30,D31,D32,D33,D34,D35,D36,D37,D38,D39
mrs:(D28,+,10.0000)  (D29,+,10.0000)  (D30,+,10.0000)  (D31,+,10.0000)  (D32,+,10.0000)  (D33,+,10.0000)  (D34,+,10.0000)  (D35,+,10.0000)  (D36,+,10.0000)  (D37,+,10.0000)  (D38,+,10.0000)  (D39,+,10.0000)  
Rotate:True</t>
        </r>
      </text>
    </comment>
    <comment ref="F40" authorId="0" shapeId="0" xr:uid="{00000000-0006-0000-0000-00000D000000}">
      <text>
        <r>
          <rPr>
            <sz val="10"/>
            <rFont val="Arial"/>
          </rPr>
          <t>reference:F28,F29,F30,F31,F32,F33,F34,F35,F36,F37,F38,F39
mrs:(F28,+,10.0000)  (F29,+,10.0000)  (F30,+,10.0000)  (F31,+,10.0000)  (F32,+,10.0000)  (F33,+,10.0000)  (F34,+,10.0000)  (F35,+,10.0000)  (F36,+,10.0000)  (F37,+,10.0000)  (F38,+,10.0000)  (F39,+,10.0000)  
Rotate:True</t>
        </r>
      </text>
    </comment>
    <comment ref="H40" authorId="0" shapeId="0" xr:uid="{00000000-0006-0000-0000-00000E000000}">
      <text>
        <r>
          <rPr>
            <sz val="10"/>
            <rFont val="Arial"/>
          </rPr>
          <t>reference:H28,H29,H30,H31,H32,H33,H34,H35,H36,H37,H38,H39
mrs:(H28,+,10.0000)  (H29,+,10.0000)  (H30,+,10.0000)  (H31,+,10.0000)  (H32,+,10.0000)  (H33,+,10.0000)  (H34,+,10.0000)  (H35,+,10.0000)  (H36,+,10.0000)  (H37,+,10.0000)  (H38,+,10.0000)  (H39,+,10.0000)  
Rotate:True</t>
        </r>
      </text>
    </comment>
    <comment ref="J40" authorId="0" shapeId="0" xr:uid="{00000000-0006-0000-0000-00000F000000}">
      <text>
        <r>
          <rPr>
            <sz val="10"/>
            <rFont val="Arial"/>
          </rPr>
          <t>reference:J28,J29,J30,J31,J32,J33,J34,J35,J36,J37,J38,J39
mrs:(J28,+,10.0000)  (J29,+,10.0000)  (J30,+,10.0000)  (J31,+,10.0000)  (J32,+,10.0000)  (J33,+,10.0000)  (J34,+,10.0000)  (J35,+,10.0000)  (J36,+,10.0000)  (J37,+,10.0000)  (J38,+,10.0000)  (J39,+,10.0000)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L16" authorId="0" shapeId="0" xr:uid="{00000000-0006-0000-0100-000001000000}">
      <text>
        <r>
          <rPr>
            <sz val="10"/>
            <rFont val="Arial"/>
          </rPr>
          <t>reference:C16,D16,E16,F16,G16,H16,I16,J16
mrs:(C16,+,10.0000)  (D16,+,10.0000)  (E16,+,10.0000)  (F16,+,10.0000)  (G16,+,10.0000)  (H16,+,10.0000)  (I16,+,10.0000)  (J16,+,10.0000)  
Rotate:True</t>
        </r>
      </text>
    </comment>
    <comment ref="L17" authorId="0" shapeId="0" xr:uid="{00000000-0006-0000-0100-000002000000}">
      <text>
        <r>
          <rPr>
            <sz val="10"/>
            <rFont val="Arial"/>
          </rPr>
          <t>reference:C17,D17,E17,F17,G17,H17,I17,J17
mrs:(C17,+,10.0000)  (D17,+,10.0000)  (E17,+,10.0000)  (F17,+,10.0000)  (G17,+,10.0000)  (H17,+,10.0000)  (I17,+,10.0000)  (J17,+,10.0000)  
Rotate:True</t>
        </r>
      </text>
    </comment>
    <comment ref="L18" authorId="0" shapeId="0" xr:uid="{00000000-0006-0000-0100-000003000000}">
      <text>
        <r>
          <rPr>
            <sz val="10"/>
            <rFont val="Arial"/>
          </rPr>
          <t>reference:C18,D18,E18,F18,G18,H18,I18,J18
mrs:(C18,+,10.0000)  (D18,+,10.0000)  (E18,+,10.0000)  (F18,+,10.0000)  (G18,+,10.0000)  (H18,+,10.0000)  (I18,+,10.0000)  (J18,+,10.0000)  
Rotate:True</t>
        </r>
      </text>
    </comment>
    <comment ref="L19" authorId="0" shapeId="0" xr:uid="{00000000-0006-0000-0100-000004000000}">
      <text>
        <r>
          <rPr>
            <sz val="10"/>
            <rFont val="Arial"/>
          </rPr>
          <t>reference:C19,D19,E19,F19,G19,H19,I19,J19
mrs:(C19,+,10.0000)  (D19,+,10.0000)  (E19,+,10.0000)  (F19,+,10.0000)  (G19,+,10.0000)  (H19,+,10.0000)  (I19,+,10.0000)  (J19,+,10.0000)  
Rotate:True</t>
        </r>
      </text>
    </comment>
    <comment ref="L20" authorId="0" shapeId="0" xr:uid="{00000000-0006-0000-0100-000005000000}">
      <text>
        <r>
          <rPr>
            <sz val="10"/>
            <rFont val="Arial"/>
          </rPr>
          <t>reference:C20,D20,E20,F20,G20,H20,I20,J20
mrs:(C20,+,10.0000)  (D20,+,10.0000)  (E20,+,10.0000)  (F20,+,10.0000)  (G20,+,10.0000)  (H20,+,10.0000)  (I20,+,10.0000)  (J20,+,10.0000)  
Rotate:True</t>
        </r>
      </text>
    </comment>
    <comment ref="L21" authorId="0" shapeId="0" xr:uid="{00000000-0006-0000-0100-000006000000}">
      <text>
        <r>
          <rPr>
            <sz val="10"/>
            <rFont val="Arial"/>
          </rPr>
          <t>reference:C21,D21,E21,F21,G21,H21,I21,J21
mrs:(C21,+,10.0000)  (D21,+,10.0000)  (E21,+,10.0000)  (F21,+,10.0000)  (G21,+,10.0000)  (H21,+,10.0000)  (I21,+,10.0000)  (J21,+,10.0000)  
Rotate:True</t>
        </r>
      </text>
    </comment>
    <comment ref="L22" authorId="0" shapeId="0" xr:uid="{00000000-0006-0000-0100-000007000000}">
      <text>
        <r>
          <rPr>
            <sz val="10"/>
            <rFont val="Arial"/>
          </rPr>
          <t>reference:C22,D22,E22,F22,G22,H22,I22,J22
mrs:(C22,+,10.0000)  (D22,+,10.0000)  (E22,+,10.0000)  (F22,+,10.0000)  (G22,+,10.0000)  (H22,+,10.0000)  (I22,+,10.0000)  (J22,+,10.0000)  
Rotate:True</t>
        </r>
      </text>
    </comment>
    <comment ref="L23" authorId="0" shapeId="0" xr:uid="{00000000-0006-0000-0100-000008000000}">
      <text>
        <r>
          <rPr>
            <sz val="10"/>
            <rFont val="Arial"/>
          </rPr>
          <t>reference:C23,D23,E23,F23,G23,H23,I23,J23
mrs:(C23,+,10.0000)  (D23,+,10.0000)  (E23,+,10.0000)  (F23,+,10.0000)  (G23,+,10.0000)  (H23,+,10.0000)  (I23,+,10.0000)  (J23,+,10.0000)  
Rotate:True</t>
        </r>
      </text>
    </comment>
    <comment ref="L24" authorId="0" shapeId="0" xr:uid="{00000000-0006-0000-0100-000009000000}">
      <text>
        <r>
          <rPr>
            <sz val="10"/>
            <rFont val="Arial"/>
          </rPr>
          <t>reference:C24,D24,E24,F24,G24,H24,I24,J24
mrs:(C24,+,10.0000)  (D24,+,10.0000)  (E24,+,10.0000)  (F24,+,10.0000)  (G24,+,10.0000)  (H24,+,10.0000)  (I24,+,10.0000)  (J24,+,10.0000)  
Rotate:True</t>
        </r>
      </text>
    </comment>
    <comment ref="L25" authorId="0" shapeId="0" xr:uid="{00000000-0006-0000-0100-00000A000000}">
      <text>
        <r>
          <rPr>
            <sz val="10"/>
            <rFont val="Arial"/>
          </rPr>
          <t>reference:C25,D25,E25,F25,G25,H25,I25,J25
mrs:(C25,+,10.0000)  (D25,+,10.0000)  (E25,+,10.0000)  (F25,+,10.0000)  (G25,+,10.0000)  (H25,+,10.0000)  (I25,+,10.0000)  (J25,+,10.0000)  
Rotate:True</t>
        </r>
      </text>
    </comment>
    <comment ref="L26" authorId="0" shapeId="0" xr:uid="{00000000-0006-0000-0100-00000B000000}">
      <text>
        <r>
          <rPr>
            <sz val="10"/>
            <rFont val="Arial"/>
          </rPr>
          <t>reference:C26,D26,E26,F26,G26,H26,I26,J26
mrs:(C26,+,10.0000)  (D26,+,10.0000)  (E26,+,10.0000)  (F26,+,10.0000)  (G26,+,10.0000)  (H26,+,10.0000)  (I26,+,10.0000)  (J26,+,10.0000)  
Rotate:True</t>
        </r>
      </text>
    </comment>
    <comment ref="L27" authorId="0" shapeId="0" xr:uid="{00000000-0006-0000-0100-00000C000000}">
      <text>
        <r>
          <rPr>
            <sz val="10"/>
            <rFont val="Arial"/>
          </rPr>
          <t>reference:C27,D27,E27,F27,G27,H27,I27,J27
mrs:(C27,+,10.0000)  (D27,+,10.0000)  (E27,+,10.0000)  (F27,+,10.0000)  (G27,+,10.0000)  (H27,+,10.0000)  (I27,+,10.0000)  (J27,+,10.0000)  
Rotate:True</t>
        </r>
      </text>
    </comment>
    <comment ref="L28" authorId="0" shapeId="0" xr:uid="{00000000-0006-0000-0100-00000D000000}">
      <text>
        <r>
          <rPr>
            <sz val="10"/>
            <rFont val="Arial"/>
          </rPr>
          <t>reference:C28,D28,E28,F28,G28,H28,I28,J28
mrs:(C28,+,10.0000)  (D28,+,10.0000)  (E28,+,10.0000)  (F28,+,10.0000)  (G28,+,10.0000)  (H28,+,10.0000)  (I28,+,10.0000)  (J28,+,10.0000)  
Rotate:True</t>
        </r>
      </text>
    </comment>
    <comment ref="L29" authorId="0" shapeId="0" xr:uid="{00000000-0006-0000-0100-00000E000000}">
      <text>
        <r>
          <rPr>
            <sz val="10"/>
            <rFont val="Arial"/>
          </rPr>
          <t>reference:C29,D29,E29,F29,G29,H29,I29,J29
mrs:(C29,+,10.0000)  (D29,+,10.0000)  (E29,+,10.0000)  (F29,+,10.0000)  (G29,+,10.0000)  (H29,+,10.0000)  (I29,+,10.0000)  (J29,+,10.0000)  
Rotate:True</t>
        </r>
      </text>
    </comment>
    <comment ref="L30" authorId="0" shapeId="0" xr:uid="{00000000-0006-0000-0100-00000F000000}">
      <text>
        <r>
          <rPr>
            <sz val="10"/>
            <rFont val="Arial"/>
          </rPr>
          <t>reference:C30,D30,E30,F30,G30,H30,I30,J30
mrs:(C30,+,10.0000)  (D30,+,10.0000)  (E30,+,10.0000)  (F30,+,10.0000)  (G30,+,10.0000)  (H30,+,10.0000)  (I30,+,10.0000)  (J30,+,10.0000)  
Rotate:True</t>
        </r>
      </text>
    </comment>
    <comment ref="C33" authorId="0" shapeId="0" xr:uid="{00000000-0006-0000-0100-000010000000}">
      <text>
        <r>
          <rPr>
            <sz val="10"/>
            <rFont val="Arial"/>
          </rPr>
          <t>reference:C16,C17,C18,C19,C20,C21,C22,C23,C24,C25,C26,C27,C28,C29,C30,C31
mrs:(C16,+,10.0000)  (C17,+,10.0000)  (C18,+,10.0000)  (C19,+,10.0000)  (C20,+,10.0000)  (C21,+,10.0000)  (C22,+,10.0000)  (C23,+,10.0000)  (C24,+,10.0000)  (C25,+,10.0000)  (C26,+,10.0000)  (C27,+,10.0000)  (C28,+,10.0000)  (C29,+,10.0000)  (C30,+,10.0000)  (C31,+,10.0000)  
Rotate:True</t>
        </r>
      </text>
    </comment>
    <comment ref="D33" authorId="0" shapeId="0" xr:uid="{00000000-0006-0000-0100-000011000000}">
      <text>
        <r>
          <rPr>
            <sz val="10"/>
            <rFont val="Arial"/>
          </rPr>
          <t>reference:D16,D17,D18,D19,D20,D21,D22,D23,D24,D25,D26,D27,D28,D29,D30,D31
mrs:(D16,+,10.0000)  (D17,+,10.0000)  (D18,+,10.0000)  (D19,+,10.0000)  (D20,+,10.0000)  (D21,+,10.0000)  (D22,+,10.0000)  (D23,+,10.0000)  (D24,+,10.0000)  (D25,+,10.0000)  (D26,+,10.0000)  (D27,+,10.0000)  (D28,+,10.0000)  (D29,+,10.0000)  (D30,+,10.0000)  (D31,+,10.0000)  
Rotate:True</t>
        </r>
      </text>
    </comment>
    <comment ref="E33" authorId="0" shapeId="0" xr:uid="{00000000-0006-0000-0100-000012000000}">
      <text>
        <r>
          <rPr>
            <sz val="10"/>
            <rFont val="Arial"/>
          </rPr>
          <t>reference:E16,E17,E18,E19,E20,E21,E22,E23,E24,E25,E26,E27,E28,E29,E30,E31
mrs:(E16,+,10.0000)  (E17,+,10.0000)  (E18,+,10.0000)  (E19,+,10.0000)  (E20,+,10.0000)  (E21,+,10.0000)  (E22,+,10.0000)  (E23,+,10.0000)  (E24,+,10.0000)  (E25,+,10.0000)  (E26,+,10.0000)  (E27,+,10.0000)  (E28,+,10.0000)  (E29,+,10.0000)  (E30,+,10.0000)  (E31,+,10.0000)  
Rotate:True</t>
        </r>
      </text>
    </comment>
    <comment ref="F33" authorId="0" shapeId="0" xr:uid="{00000000-0006-0000-0100-000013000000}">
      <text>
        <r>
          <rPr>
            <sz val="10"/>
            <rFont val="Arial"/>
          </rPr>
          <t>reference:F16,F17,F18,F19,F20,F21,F22,F23,F24,F25,F26,F27,F28,F29,F30,F31
mrs:(F16,+,10.0000)  (F17,+,10.0000)  (F18,+,10.0000)  (F19,+,10.0000)  (F20,+,10.0000)  (F21,+,10.0000)  (F22,+,10.0000)  (F23,+,10.0000)  (F24,+,10.0000)  (F25,+,10.0000)  (F26,+,10.0000)  (F27,+,10.0000)  (F28,+,10.0000)  (F29,+,10.0000)  (F30,+,10.0000)  (F31,+,10.0000)  
Rotate:True</t>
        </r>
      </text>
    </comment>
    <comment ref="G33" authorId="0" shapeId="0" xr:uid="{00000000-0006-0000-0100-000014000000}">
      <text>
        <r>
          <rPr>
            <sz val="10"/>
            <rFont val="Arial"/>
          </rPr>
          <t>reference:G16,G17,G18,G19,G20,G21,G22,G23,G24,G25,G26,G27,G28,G29,G30,G31
mrs:(G16,+,10.0000)  (G17,+,10.0000)  (G18,+,10.0000)  (G19,+,10.0000)  (G20,+,10.0000)  (G21,+,10.0000)  (G22,+,10.0000)  (G23,+,10.0000)  (G24,+,10.0000)  (G25,+,10.0000)  (G26,+,10.0000)  (G27,+,10.0000)  (G28,+,10.0000)  (G29,+,10.0000)  (G30,+,10.0000)  (G31,+,10.0000)  
Rotate:True</t>
        </r>
      </text>
    </comment>
    <comment ref="H33" authorId="0" shapeId="0" xr:uid="{00000000-0006-0000-0100-000015000000}">
      <text>
        <r>
          <rPr>
            <sz val="10"/>
            <rFont val="Arial"/>
          </rPr>
          <t>reference:H16,H17,H18,H19,H20,H21,H22,H23,H24,H25,H26,H27,H28,H29,H30,H31
mrs:(H16,+,10.0000)  (H17,+,10.0000)  (H18,+,10.0000)  (H19,+,10.0000)  (H20,+,10.0000)  (H21,+,10.0000)  (H22,+,10.0000)  (H23,+,10.0000)  (H24,+,10.0000)  (H25,+,10.0000)  (H26,+,10.0000)  (H27,+,10.0000)  (H28,+,10.0000)  (H29,+,10.0000)  (H30,+,10.0000)  (H31,+,10.0000)  
Rotate:True</t>
        </r>
      </text>
    </comment>
    <comment ref="I33" authorId="0" shapeId="0" xr:uid="{00000000-0006-0000-0100-000016000000}">
      <text>
        <r>
          <rPr>
            <sz val="10"/>
            <rFont val="Arial"/>
          </rPr>
          <t>reference:I16,I17,I18,I19,I20,I21,I22,I23,I24,I25,I26,I27,I28,I29,I30,I31
mrs:(I16,+,10.0000)  (I17,+,10.0000)  (I18,+,10.0000)  (I19,+,10.0000)  (I20,+,10.0000)  (I21,+,10.0000)  (I22,+,10.0000)  (I23,+,10.0000)  (I24,+,10.0000)  (I25,+,10.0000)  (I26,+,10.0000)  (I27,+,10.0000)  (I28,+,10.0000)  (I29,+,10.0000)  (I30,+,10.0000)  (I31,+,10.0000)  
Rotate:True</t>
        </r>
      </text>
    </comment>
    <comment ref="J33" authorId="0" shapeId="0" xr:uid="{00000000-0006-0000-0100-000017000000}">
      <text>
        <r>
          <rPr>
            <sz val="10"/>
            <rFont val="Arial"/>
          </rPr>
          <t>reference:J16,J17,J18,J19,J20,J21,J22,J23,J24,J25,J26,J27,J28,J29,J30,J31
mrs:(J16,+,10.0000)  (J17,+,10.0000)  (J18,+,10.0000)  (J19,+,10.0000)  (J20,+,10.0000)  (J21,+,10.0000)  (J22,+,10.0000)  (J23,+,10.0000)  (J24,+,10.0000)  (J25,+,10.0000)  (J26,+,10.0000)  (J27,+,10.0000)  (J28,+,10.0000)  (J29,+,10.0000)  (J30,+,10.0000)  (J31,+,10.0000)  
Rotate:True</t>
        </r>
      </text>
    </comment>
    <comment ref="L33" authorId="0" shapeId="0" xr:uid="{00000000-0006-0000-0100-000018000000}">
      <text>
        <r>
          <rPr>
            <sz val="10"/>
            <rFont val="Arial"/>
          </rPr>
          <t>reference:L16,L17,L18,L19,L20,L21,L22,L23,L24,L25,L26,L27,L28,L29,L30,L31
mrs:(L16,+,10.0000)  (L17,+,10.0000)  (L18,+,10.0000)  (L19,+,10.0000)  (L20,+,10.0000)  (L21,+,10.0000)  (L22,+,10.0000)  (L23,+,10.0000)  (L24,+,10.0000)  (L25,+,10.0000)  (L26,+,10.0000)  (L27,+,10.0000)  (L28,+,10.0000)  (L29,+,10.0000)  (L30,+,10.0000)  (L31,+,10.0000)  
Rotate:True</t>
        </r>
      </text>
    </comment>
    <comment ref="L39" authorId="0" shapeId="0" xr:uid="{00000000-0006-0000-0100-000019000000}">
      <text>
        <r>
          <rPr>
            <sz val="10"/>
            <rFont val="Arial"/>
          </rPr>
          <t>reference:C39,D39,E39,F39,G39,H39,I39,J39
mrs:(C39,+,10.0000)  (D39,+,10.0000)  (E39,+,10.0000)  (F39,+,10.0000)  (G39,+,10.0000)  (H39,+,10.0000)  (I39,+,10.0000)  (J39,+,10.0000)  
Rotate:True</t>
        </r>
      </text>
    </comment>
    <comment ref="L40" authorId="0" shapeId="0" xr:uid="{00000000-0006-0000-0100-00001A000000}">
      <text>
        <r>
          <rPr>
            <sz val="10"/>
            <rFont val="Arial"/>
          </rPr>
          <t>reference:C40,D40,E40,F40,G40,H40,I40,J40
mrs:(C40,+,10.0000)  (D40,+,10.0000)  (E40,+,10.0000)  (F40,+,10.0000)  (G40,+,10.0000)  (H40,+,10.0000)  (I40,+,10.0000)  (J40,+,10.0000)  
Rotate:True</t>
        </r>
      </text>
    </comment>
    <comment ref="L41" authorId="0" shapeId="0" xr:uid="{00000000-0006-0000-0100-00001B000000}">
      <text>
        <r>
          <rPr>
            <sz val="10"/>
            <rFont val="Arial"/>
          </rPr>
          <t>reference:C41,D41,E41,F41,G41,H41,I41,J41
mrs:(C41,+,10.0000)  (D41,+,10.0000)  (E41,+,10.0000)  (F41,+,10.0000)  (G41,+,10.0000)  (H41,+,10.0000)  (I41,+,10.0000)  (J41,+,10.0000)  
Rotate:True</t>
        </r>
      </text>
    </comment>
    <comment ref="L42" authorId="0" shapeId="0" xr:uid="{00000000-0006-0000-0100-00001C000000}">
      <text>
        <r>
          <rPr>
            <sz val="10"/>
            <rFont val="Arial"/>
          </rPr>
          <t>reference:C42,D42,E42,F42,G42,H42,I42,J42
mrs:(C42,+,10.0000)  (D42,+,10.0000)  (E42,+,10.0000)  (F42,+,10.0000)  (G42,+,10.0000)  (H42,+,10.0000)  (I42,+,10.0000)  (J42,+,10.0000)  
Rotate:True</t>
        </r>
      </text>
    </comment>
    <comment ref="L43" authorId="0" shapeId="0" xr:uid="{00000000-0006-0000-0100-00001D000000}">
      <text>
        <r>
          <rPr>
            <sz val="10"/>
            <rFont val="Arial"/>
          </rPr>
          <t>reference:C43,D43,E43,F43,G43,H43,I43,J43
mrs:(C43,+,10.0000)  (D43,+,10.0000)  (E43,+,10.0000)  (F43,+,10.0000)  (G43,+,10.0000)  (H43,+,10.0000)  (I43,+,10.0000)  (J43,+,10.0000)  
Rotate:True</t>
        </r>
      </text>
    </comment>
    <comment ref="L44" authorId="0" shapeId="0" xr:uid="{00000000-0006-0000-0100-00001E000000}">
      <text>
        <r>
          <rPr>
            <sz val="10"/>
            <rFont val="Arial"/>
          </rPr>
          <t>reference:C44,D44,E44,F44,G44,H44,I44,J44
mrs:(C44,+,10.0000)  (D44,+,10.0000)  (E44,+,10.0000)  (F44,+,10.0000)  (G44,+,10.0000)  (H44,+,10.0000)  (I44,+,10.0000)  (J44,+,10.0000)  
Rotate:True</t>
        </r>
      </text>
    </comment>
    <comment ref="L45" authorId="0" shapeId="0" xr:uid="{00000000-0006-0000-0100-00001F000000}">
      <text>
        <r>
          <rPr>
            <sz val="10"/>
            <rFont val="Arial"/>
          </rPr>
          <t>reference:C45,D45,E45,F45,G45,H45,I45,J45
mrs:(C45,+,10.0000)  (D45,+,10.0000)  (E45,+,10.0000)  (F45,+,10.0000)  (G45,+,10.0000)  (H45,+,10.0000)  (I45,+,10.0000)  (J45,+,10.0000)  
Rotate:True</t>
        </r>
      </text>
    </comment>
    <comment ref="L46" authorId="0" shapeId="0" xr:uid="{00000000-0006-0000-0100-000020000000}">
      <text>
        <r>
          <rPr>
            <sz val="10"/>
            <rFont val="Arial"/>
          </rPr>
          <t>reference:C46,D46,E46,F46,G46,H46,I46,J46
mrs:(C46,+,10.0000)  (D46,+,10.0000)  (E46,+,10.0000)  (F46,+,10.0000)  (G46,+,10.0000)  (H46,+,10.0000)  (I46,+,10.0000)  (J46,+,10.0000)  
Rotate:True</t>
        </r>
      </text>
    </comment>
    <comment ref="C49" authorId="0" shapeId="0" xr:uid="{00000000-0006-0000-0100-000021000000}">
      <text>
        <r>
          <rPr>
            <sz val="10"/>
            <rFont val="Arial"/>
          </rPr>
          <t>reference:C38,C39,C40,C41,C42,C43,C44,C45,C46,C47
mrs:(C38,+,10.0000)  (C39,+,10.0000)  (C40,+,10.0000)  (C41,+,10.0000)  (C42,+,10.0000)  (C43,+,10.0000)  (C44,+,10.0000)  (C45,+,10.0000)  (C46,+,10.0000)  (C47,+,10.0000)  
Rotate:True</t>
        </r>
      </text>
    </comment>
    <comment ref="D49" authorId="0" shapeId="0" xr:uid="{00000000-0006-0000-0100-000022000000}">
      <text>
        <r>
          <rPr>
            <sz val="10"/>
            <rFont val="Arial"/>
          </rPr>
          <t>reference:D38,D39,D40,D41,D42,D43,D44,D45,D46,D47
mrs:(D38,+,10.0000)  (D39,+,10.0000)  (D40,+,10.0000)  (D41,+,10.0000)  (D42,+,10.0000)  (D43,+,10.0000)  (D44,+,10.0000)  (D45,+,10.0000)  (D46,+,10.0000)  (D47,+,10.0000)  
Rotate:True</t>
        </r>
      </text>
    </comment>
    <comment ref="E49" authorId="0" shapeId="0" xr:uid="{00000000-0006-0000-0100-000023000000}">
      <text>
        <r>
          <rPr>
            <sz val="10"/>
            <rFont val="Arial"/>
          </rPr>
          <t>reference:E38,E39,E40,E41,E42,E43,E44,E45,E46,E47
mrs:(E38,+,10.0000)  (E39,+,10.0000)  (E40,+,10.0000)  (E41,+,10.0000)  (E42,+,10.0000)  (E43,+,10.0000)  (E44,+,10.0000)  (E45,+,10.0000)  (E46,+,10.0000)  (E47,+,10.0000)  
Rotate:True</t>
        </r>
      </text>
    </comment>
    <comment ref="F49" authorId="0" shapeId="0" xr:uid="{00000000-0006-0000-0100-000024000000}">
      <text>
        <r>
          <rPr>
            <sz val="10"/>
            <rFont val="Arial"/>
          </rPr>
          <t>reference:F38,F39,F40,F41,F42,F43,F44,F45,F46,F47
mrs:(F38,+,10.0000)  (F39,+,10.0000)  (F40,+,10.0000)  (F41,+,10.0000)  (F42,+,10.0000)  (F43,+,10.0000)  (F44,+,10.0000)  (F45,+,10.0000)  (F46,+,10.0000)  (F47,+,10.0000)  
Rotate:True</t>
        </r>
      </text>
    </comment>
    <comment ref="G49" authorId="0" shapeId="0" xr:uid="{00000000-0006-0000-0100-000025000000}">
      <text>
        <r>
          <rPr>
            <sz val="10"/>
            <rFont val="Arial"/>
          </rPr>
          <t>reference:G38,G39,G40,G41,G42,G43,G44,G45,G46,G47
mrs:(G38,+,10.0000)  (G39,+,10.0000)  (G40,+,10.0000)  (G41,+,10.0000)  (G42,+,10.0000)  (G43,+,10.0000)  (G44,+,10.0000)  (G45,+,10.0000)  (G46,+,10.0000)  (G47,+,10.0000)  
Rotate:True</t>
        </r>
      </text>
    </comment>
    <comment ref="H49" authorId="0" shapeId="0" xr:uid="{00000000-0006-0000-0100-000026000000}">
      <text>
        <r>
          <rPr>
            <sz val="10"/>
            <rFont val="Arial"/>
          </rPr>
          <t>reference:H38,H39,H40,H41,H42,H43,H44,H45,H46,H47
mrs:(H38,+,10.0000)  (H39,+,10.0000)  (H40,+,10.0000)  (H41,+,10.0000)  (H42,+,10.0000)  (H43,+,10.0000)  (H44,+,10.0000)  (H45,+,10.0000)  (H46,+,10.0000)  (H47,+,10.0000)  
Rotate:True</t>
        </r>
      </text>
    </comment>
    <comment ref="I49" authorId="0" shapeId="0" xr:uid="{00000000-0006-0000-0100-000027000000}">
      <text>
        <r>
          <rPr>
            <sz val="10"/>
            <rFont val="Arial"/>
          </rPr>
          <t>reference:I38,I39,I40,I41,I42,I43,I44,I45,I46,I47
mrs:(I38,+,10.0000)  (I39,+,10.0000)  (I40,+,10.0000)  (I41,+,10.0000)  (I42,+,10.0000)  (I43,+,10.0000)  (I44,+,10.0000)  (I45,+,10.0000)  (I46,+,10.0000)  (I47,+,10.0000)  
Rotate:True</t>
        </r>
      </text>
    </comment>
    <comment ref="J49" authorId="0" shapeId="0" xr:uid="{00000000-0006-0000-0100-000028000000}">
      <text>
        <r>
          <rPr>
            <sz val="10"/>
            <rFont val="Arial"/>
          </rPr>
          <t>reference:J38,J39,J40,J41,J42,J43,J44,J45,J46,J47
mrs:(J38,+,10.0000)  (J39,+,10.0000)  (J40,+,10.0000)  (J41,+,10.0000)  (J42,+,10.0000)  (J43,+,10.0000)  (J44,+,10.0000)  (J45,+,10.0000)  (J46,+,10.0000)  (J47,+,10.0000)  
Rotate:True</t>
        </r>
      </text>
    </comment>
    <comment ref="L49" authorId="0" shapeId="0" xr:uid="{00000000-0006-0000-0100-000029000000}">
      <text>
        <r>
          <rPr>
            <sz val="10"/>
            <rFont val="Arial"/>
          </rPr>
          <t>reference:L38,L39,L40,L41,L42,L43,L44,L45,L46,L47
mrs:(L38,+,10.0000)  (L39,+,10.0000)  (L40,+,10.0000)  (L41,+,10.0000)  (L42,+,10.0000)  (L43,+,10.0000)  (L44,+,10.0000)  (L45,+,10.0000)  (L46,+,10.0000)  (L47,+,10.0000)  
Rotate:True</t>
        </r>
      </text>
    </comment>
    <comment ref="L52" authorId="0" shapeId="0" xr:uid="{00000000-0006-0000-0100-00002A000000}">
      <text>
        <r>
          <rPr>
            <sz val="10"/>
            <rFont val="Arial"/>
          </rPr>
          <t>reference:C52,D52,E52,F52,G52,H52,I52,J52
mrs:(C52,+,10.0000)  (D52,+,10.0000)  (E52,+,10.0000)  (F52,+,10.0000)  (G52,+,10.0000)  (H52,+,10.0000)  (I52,+,10.0000)  (J52,+,10.0000)  
Rotate:True</t>
        </r>
      </text>
    </comment>
    <comment ref="L53" authorId="0" shapeId="0" xr:uid="{00000000-0006-0000-0100-00002B000000}">
      <text>
        <r>
          <rPr>
            <sz val="10"/>
            <rFont val="Arial"/>
          </rPr>
          <t>reference:C53,D53,E53,F53,G53,H53,I53,J53
mrs:(C53,+,10.0000)  (D53,+,10.0000)  (E53,+,10.0000)  (F53,+,10.0000)  (G53,+,10.0000)  (H53,+,10.0000)  (I53,+,10.0000)  (J53,+,10.0000)  
Rotate:True</t>
        </r>
      </text>
    </comment>
    <comment ref="L54" authorId="0" shapeId="0" xr:uid="{00000000-0006-0000-0100-00002C000000}">
      <text>
        <r>
          <rPr>
            <sz val="10"/>
            <rFont val="Arial"/>
          </rPr>
          <t>reference:C54,D54,E54,F54,G54,H54,I54,J54
mrs:(C54,+,10.0000)  (D54,+,10.0000)  (E54,+,10.0000)  (F54,+,10.0000)  (G54,+,10.0000)  (H54,+,10.0000)  (I54,+,10.0000)  (J54,+,10.0000)  
Rotate:True</t>
        </r>
      </text>
    </comment>
    <comment ref="L55" authorId="0" shapeId="0" xr:uid="{00000000-0006-0000-0100-00002D000000}">
      <text>
        <r>
          <rPr>
            <sz val="10"/>
            <rFont val="Arial"/>
          </rPr>
          <t>reference:C55,D55,E55,F55,G55,H55,I55,J55
mrs:(C55,+,10.0000)  (D55,+,10.0000)  (E55,+,10.0000)  (F55,+,10.0000)  (G55,+,10.0000)  (H55,+,10.0000)  (I55,+,10.0000)  (J55,+,10.0000)  
Rotate:True</t>
        </r>
      </text>
    </comment>
    <comment ref="L56" authorId="0" shapeId="0" xr:uid="{00000000-0006-0000-0100-00002E000000}">
      <text>
        <r>
          <rPr>
            <sz val="10"/>
            <rFont val="Arial"/>
          </rPr>
          <t>reference:C56,D56,E56,F56,G56,H56,I56,J56
mrs:(C56,+,10.0000)  (D56,+,10.0000)  (E56,+,10.0000)  (F56,+,10.0000)  (G56,+,10.0000)  (H56,+,10.0000)  (I56,+,10.0000)  (J56,+,10.0000)  
Rotate:True</t>
        </r>
      </text>
    </comment>
    <comment ref="L57" authorId="0" shapeId="0" xr:uid="{00000000-0006-0000-0100-00002F000000}">
      <text>
        <r>
          <rPr>
            <sz val="10"/>
            <rFont val="Arial"/>
          </rPr>
          <t>reference:C57,D57,E57,F57,G57,H57,I57,J57
mrs:(C57,+,10.0000)  (D57,+,10.0000)  (E57,+,10.0000)  (F57,+,10.0000)  (G57,+,10.0000)  (H57,+,10.0000)  (I57,+,10.0000)  (J57,+,10.0000)  
Rotate:True</t>
        </r>
      </text>
    </comment>
    <comment ref="L58" authorId="0" shapeId="0" xr:uid="{00000000-0006-0000-0100-000030000000}">
      <text>
        <r>
          <rPr>
            <sz val="10"/>
            <rFont val="Arial"/>
          </rPr>
          <t>reference:C58,D58,E58,F58,G58,H58,I58,J58
mrs:(C58,+,10.0000)  (D58,+,10.0000)  (E58,+,10.0000)  (F58,+,10.0000)  (G58,+,10.0000)  (H58,+,10.0000)  (I58,+,10.0000)  (J58,+,10.0000)  
Rotate:True</t>
        </r>
      </text>
    </comment>
    <comment ref="L59" authorId="0" shapeId="0" xr:uid="{00000000-0006-0000-0100-000031000000}">
      <text>
        <r>
          <rPr>
            <sz val="10"/>
            <rFont val="Arial"/>
          </rPr>
          <t>reference:C59,D59,E59,F59,G59,H59,I59,J59
mrs:(C59,+,10.0000)  (D59,+,10.0000)  (E59,+,10.0000)  (F59,+,10.0000)  (G59,+,10.0000)  (H59,+,10.0000)  (I59,+,10.0000)  (J59,+,10.0000)  
Rotate:True</t>
        </r>
      </text>
    </comment>
    <comment ref="C62" authorId="0" shapeId="0" xr:uid="{00000000-0006-0000-0100-000032000000}">
      <text>
        <r>
          <rPr>
            <sz val="10"/>
            <rFont val="Arial"/>
          </rPr>
          <t>reference:C51,C52,C53,C54,C55,C56,C57,C58,C59,C60
mrs:(C51,+,10.0000)  (C52,+,10.0000)  (C53,+,10.0000)  (C54,+,10.0000)  (C55,+,10.0000)  (C56,+,10.0000)  (C57,+,10.0000)  (C58,+,10.0000)  (C59,+,10.0000)  (C60,+,10.0000)  
Rotate:True</t>
        </r>
      </text>
    </comment>
    <comment ref="D62" authorId="0" shapeId="0" xr:uid="{00000000-0006-0000-0100-000033000000}">
      <text>
        <r>
          <rPr>
            <sz val="10"/>
            <rFont val="Arial"/>
          </rPr>
          <t>reference:D51,D52,D53,D54,D55,D56,D57,D58,D59,D60
mrs:(D51,+,10.0000)  (D52,+,10.0000)  (D53,+,10.0000)  (D54,+,10.0000)  (D55,+,10.0000)  (D56,+,10.0000)  (D57,+,10.0000)  (D58,+,10.0000)  (D59,+,10.0000)  (D60,+,10.0000)  
Rotate:True</t>
        </r>
      </text>
    </comment>
    <comment ref="E62" authorId="0" shapeId="0" xr:uid="{00000000-0006-0000-0100-000034000000}">
      <text>
        <r>
          <rPr>
            <sz val="10"/>
            <rFont val="Arial"/>
          </rPr>
          <t>reference:E51,E52,E53,E54,E55,E56,E57,E58,E59,E60
mrs:(E51,+,10.0000)  (E52,+,10.0000)  (E53,+,10.0000)  (E54,+,10.0000)  (E55,+,10.0000)  (E56,+,10.0000)  (E57,+,10.0000)  (E58,+,10.0000)  (E59,+,10.0000)  (E60,+,10.0000)  
Rotate:True</t>
        </r>
      </text>
    </comment>
    <comment ref="F62" authorId="0" shapeId="0" xr:uid="{00000000-0006-0000-0100-000035000000}">
      <text>
        <r>
          <rPr>
            <sz val="10"/>
            <rFont val="Arial"/>
          </rPr>
          <t>reference:F51,F52,F53,F54,F55,F56,F57,F58,F59,F60
mrs:(F51,+,10.0000)  (F52,+,10.0000)  (F53,+,10.0000)  (F54,+,10.0000)  (F55,+,10.0000)  (F56,+,10.0000)  (F57,+,10.0000)  (F58,+,10.0000)  (F59,+,10.0000)  (F60,+,10.0000)  
Rotate:True</t>
        </r>
      </text>
    </comment>
    <comment ref="G62" authorId="0" shapeId="0" xr:uid="{00000000-0006-0000-0100-000036000000}">
      <text>
        <r>
          <rPr>
            <sz val="10"/>
            <rFont val="Arial"/>
          </rPr>
          <t>reference:G51,G52,G53,G54,G55,G56,G57,G58,G59,G60
mrs:(G51,+,10.0000)  (G52,+,10.0000)  (G53,+,10.0000)  (G54,+,10.0000)  (G55,+,10.0000)  (G56,+,10.0000)  (G57,+,10.0000)  (G58,+,10.0000)  (G59,+,10.0000)  (G60,+,10.0000)  
Rotate:True</t>
        </r>
      </text>
    </comment>
    <comment ref="H62" authorId="0" shapeId="0" xr:uid="{00000000-0006-0000-0100-000037000000}">
      <text>
        <r>
          <rPr>
            <sz val="10"/>
            <rFont val="Arial"/>
          </rPr>
          <t>reference:H51,H52,H53,H54,H55,H56,H57,H58,H59,H60
mrs:(H51,+,10.0000)  (H52,+,10.0000)  (H53,+,10.0000)  (H54,+,10.0000)  (H55,+,10.0000)  (H56,+,10.0000)  (H57,+,10.0000)  (H58,+,10.0000)  (H59,+,10.0000)  (H60,+,10.0000)  
Rotate:True</t>
        </r>
      </text>
    </comment>
    <comment ref="I62" authorId="0" shapeId="0" xr:uid="{00000000-0006-0000-0100-000038000000}">
      <text>
        <r>
          <rPr>
            <sz val="10"/>
            <rFont val="Arial"/>
          </rPr>
          <t>reference:I51,I52,I53,I54,I55,I56,I57,I58,I59,I60
mrs:(I51,+,10.0000)  (I52,+,10.0000)  (I53,+,10.0000)  (I54,+,10.0000)  (I55,+,10.0000)  (I56,+,10.0000)  (I57,+,10.0000)  (I58,+,10.0000)  (I59,+,10.0000)  (I60,+,10.0000)  
Rotate:True</t>
        </r>
      </text>
    </comment>
    <comment ref="J62" authorId="0" shapeId="0" xr:uid="{00000000-0006-0000-0100-000039000000}">
      <text>
        <r>
          <rPr>
            <sz val="10"/>
            <rFont val="Arial"/>
          </rPr>
          <t>reference:J51,J52,J53,J54,J55,J56,J57,J58,J59,J60
mrs:(J51,+,10.0000)  (J52,+,10.0000)  (J53,+,10.0000)  (J54,+,10.0000)  (J55,+,10.0000)  (J56,+,10.0000)  (J57,+,10.0000)  (J58,+,10.0000)  (J59,+,10.0000)  (J60,+,10.0000)  
Rotate:True</t>
        </r>
      </text>
    </comment>
    <comment ref="L62" authorId="0" shapeId="0" xr:uid="{00000000-0006-0000-0100-00003A000000}">
      <text>
        <r>
          <rPr>
            <sz val="10"/>
            <rFont val="Arial"/>
          </rPr>
          <t>reference:L51,L52,L53,L54,L55,L56,L57,L58,L59,L60
mrs:(L51,+,10.0000)  (L52,+,10.0000)  (L53,+,10.0000)  (L54,+,10.0000)  (L55,+,10.0000)  (L56,+,10.0000)  (L57,+,10.0000)  (L58,+,10.0000)  (L59,+,10.0000)  (L60,+,10.0000)  
Rotate:True</t>
        </r>
      </text>
    </comment>
    <comment ref="C64" authorId="0" shapeId="0" xr:uid="{00000000-0006-0000-0100-00003B000000}">
      <text>
        <r>
          <rPr>
            <sz val="10"/>
            <rFont val="Arial"/>
          </rPr>
          <t>reference:C49,C62
mrs:(C49,+,10.0000)  (C62,+,10.0000)  
Rotate:True</t>
        </r>
      </text>
    </comment>
    <comment ref="D64" authorId="0" shapeId="0" xr:uid="{00000000-0006-0000-0100-00003C000000}">
      <text>
        <r>
          <rPr>
            <sz val="10"/>
            <rFont val="Arial"/>
          </rPr>
          <t>reference:D49,D62
mrs:(D49,+,10.0000)  (D62,+,10.0000)  
Rotate:True</t>
        </r>
      </text>
    </comment>
    <comment ref="E64" authorId="0" shapeId="0" xr:uid="{00000000-0006-0000-0100-00003D000000}">
      <text>
        <r>
          <rPr>
            <sz val="10"/>
            <rFont val="Arial"/>
          </rPr>
          <t>reference:E49,E62
mrs:(E49,+,10.0000)  (E62,+,10.0000)  
Rotate:True</t>
        </r>
      </text>
    </comment>
    <comment ref="F64" authorId="0" shapeId="0" xr:uid="{00000000-0006-0000-0100-00003E000000}">
      <text>
        <r>
          <rPr>
            <sz val="10"/>
            <rFont val="Arial"/>
          </rPr>
          <t>reference:F49,F62
mrs:(F49,+,10.0000)  (F62,+,10.0000)  
Rotate:True</t>
        </r>
      </text>
    </comment>
    <comment ref="G64" authorId="0" shapeId="0" xr:uid="{00000000-0006-0000-0100-00003F000000}">
      <text>
        <r>
          <rPr>
            <sz val="10"/>
            <rFont val="Arial"/>
          </rPr>
          <t>reference:G49,G62
mrs:(G49,+,10.0000)  (G62,+,10.0000)  
Rotate:True</t>
        </r>
      </text>
    </comment>
    <comment ref="H64" authorId="0" shapeId="0" xr:uid="{00000000-0006-0000-0100-000040000000}">
      <text>
        <r>
          <rPr>
            <sz val="10"/>
            <rFont val="Arial"/>
          </rPr>
          <t>reference:H49,H62
mrs:(H49,+,10.0000)  (H62,+,10.0000)  
Rotate:True</t>
        </r>
      </text>
    </comment>
    <comment ref="I64" authorId="0" shapeId="0" xr:uid="{00000000-0006-0000-0100-000041000000}">
      <text>
        <r>
          <rPr>
            <sz val="10"/>
            <rFont val="Arial"/>
          </rPr>
          <t>reference:I49,I62
mrs:(I49,+,10.0000)  (I62,+,10.0000)  
Rotate:True</t>
        </r>
      </text>
    </comment>
    <comment ref="J64" authorId="0" shapeId="0" xr:uid="{00000000-0006-0000-0100-000042000000}">
      <text>
        <r>
          <rPr>
            <sz val="10"/>
            <rFont val="Arial"/>
          </rPr>
          <t>reference:J49,J62
mrs:(J49,+,10.0000)  (J62,+,10.0000)  
Rotate:True</t>
        </r>
      </text>
    </comment>
    <comment ref="L64" authorId="0" shapeId="0" xr:uid="{00000000-0006-0000-0100-000043000000}">
      <text>
        <r>
          <rPr>
            <sz val="10"/>
            <rFont val="Arial"/>
          </rPr>
          <t>reference:L49,L62
mrs:(L49,+,10.0000)  (L62,+,10.0000)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8" authorId="0" shapeId="0" xr:uid="{00000000-0006-0000-0200-000001000000}">
      <text>
        <r>
          <rPr>
            <sz val="10"/>
            <rFont val="Arial"/>
          </rPr>
          <t>reference:E8,E9,E10,E11,E12,E13,E14,E15,E16,E17,E18,E19,E20,E21,E22,E23,E24,E25,E26,E27
mrs:(E8,+,10.0000)  (E9,+,10.0000)  (E10,+,10.0000)  (E11,+,10.0000)  (E12,+,10.0000)  (E13,+,10.0000)  (E14,+,10.0000)  (E15,+,10.0000)  (E16,+,10.0000)  (E17,+,10.0000)  (E18,+,10.0000)  (E19,+,10.0000)  (E20,+,10.0000)  (E21,+,10.0000)  (E22,+,10.0000)  (E23,+,10.0000)  (E24,+,10.0000)  (E25,+,10.0000)  (E26,+,10.0000)  (E27,+,10.0000)  
Rotate:True</t>
        </r>
      </text>
    </comment>
    <comment ref="F28" authorId="0" shapeId="0" xr:uid="{00000000-0006-0000-0200-000002000000}">
      <text>
        <r>
          <rPr>
            <sz val="10"/>
            <rFont val="Arial"/>
          </rPr>
          <t>reference:F8,F9,F10,F11,F12,F13,F14,F15,F16,F17,F18,F19,F20,F21,F22,F23,F24,F25,F26,F27
mrs:(F8,+,10.0000)  (F9,+,10.0000)  (F10,+,10.0000)  (F11,+,10.0000)  (F12,+,10.0000)  (F13,+,10.0000)  (F14,+,10.0000)  (F15,+,10.0000)  (F16,+,10.0000)  (F17,+,10.0000)  (F18,+,10.0000)  (F19,+,10.0000)  (F20,+,10.0000)  (F21,+,10.0000)  (F22,+,10.0000)  (F23,+,10.0000)  (F24,+,10.0000)  (F25,+,10.0000)  (F26,+,10.0000)  (F27,+,10.0000)  
Rotate:True</t>
        </r>
      </text>
    </comment>
    <comment ref="H28" authorId="0" shapeId="0" xr:uid="{00000000-0006-0000-0200-000003000000}">
      <text>
        <r>
          <rPr>
            <sz val="10"/>
            <rFont val="Arial"/>
          </rPr>
          <t>reference:H8,H9,H10,H11,H12,H13,H14,H15,H16,H17,H18,H19,H20,H21,H22,H23,H24,H25,H26,H27
mrs:(H8,+,10.0000)  (H9,+,10.0000)  (H10,+,10.0000)  (H11,+,10.0000)  (H12,+,10.0000)  (H13,+,10.0000)  (H14,+,10.0000)  (H15,+,10.0000)  (H16,+,10.0000)  (H17,+,10.0000)  (H18,+,10.0000)  (H19,+,10.0000)  (H20,+,10.0000)  (H21,+,10.0000)  (H22,+,10.0000)  (H23,+,10.0000)  (H24,+,10.0000)  (H25,+,10.0000)  (H26,+,10.0000)  (H27,+,10.0000)  
Rotate:True</t>
        </r>
      </text>
    </comment>
    <comment ref="I28" authorId="0" shapeId="0" xr:uid="{00000000-0006-0000-0200-000004000000}">
      <text>
        <r>
          <rPr>
            <sz val="10"/>
            <rFont val="Arial"/>
          </rPr>
          <t>reference:I8,I9,I10,I11,I12,I13,I14,I15,I16,I17,I18,I19,I20,I21,I22,I23,I24,I25,I26,I27
mrs:(I8,+,10.0000)  (I9,+,10.0000)  (I10,+,10.0000)  (I11,+,10.0000)  (I12,+,10.0000)  (I13,+,10.0000)  (I14,+,10.0000)  (I15,+,10.0000)  (I16,+,10.0000)  (I17,+,10.0000)  (I18,+,10.0000)  (I19,+,10.0000)  (I20,+,10.0000)  (I21,+,10.0000)  (I22,+,10.0000)  (I23,+,10.0000)  (I24,+,10.0000)  (I25,+,10.0000)  (I26,+,10.0000)  (I27,+,10.0000)  
Rotate:True</t>
        </r>
      </text>
    </comment>
    <comment ref="K28" authorId="0" shapeId="0" xr:uid="{00000000-0006-0000-0200-000005000000}">
      <text>
        <r>
          <rPr>
            <sz val="10"/>
            <rFont val="Arial"/>
          </rPr>
          <t>reference:K8,K9,K10,K11,K12,K13,K14,K15,K16,K17,K18,K19,K20,K21,K22,K23,K24,K25,K26,K27
mrs:(K8,+,10.0000)  (K9,+,10.0000)  (K10,+,10.0000)  (K11,+,10.0000)  (K12,+,10.0000)  (K13,+,10.0000)  (K14,+,10.0000)  (K15,+,10.0000)  (K16,+,10.0000)  (K17,+,10.0000)  (K18,+,10.0000)  (K19,+,10.0000)  (K20,+,10.0000)  (K21,+,10.0000)  (K22,+,10.0000)  (K23,+,10.0000)  (K24,+,10.0000)  (K25,+,10.0000)  (K26,+,10.0000)  (K27,+,10.0000)  
Rotate:True</t>
        </r>
      </text>
    </comment>
    <comment ref="L28" authorId="0" shapeId="0" xr:uid="{00000000-0006-0000-0200-000006000000}">
      <text>
        <r>
          <rPr>
            <sz val="10"/>
            <rFont val="Arial"/>
          </rPr>
          <t>reference:L8,L9,L10,L11,L12,L13,L14,L15,L16,L17,L18,L19,L20,L21,L22,L23,L24,L25,L26,L27
mrs:(L8,+,10.0000)  (L9,+,10.0000)  (L10,+,10.0000)  (L11,+,10.0000)  (L12,+,10.0000)  (L13,+,10.0000)  (L14,+,10.0000)  (L15,+,10.0000)  (L16,+,10.0000)  (L17,+,10.0000)  (L18,+,10.0000)  (L19,+,10.0000)  (L20,+,10.0000)  (L21,+,10.0000)  (L22,+,10.0000)  (L23,+,10.0000)  (L24,+,10.0000)  (L25,+,10.0000)  (L26,+,10.0000)  (L27,+,10.0000)  
Rotate:True</t>
        </r>
      </text>
    </comment>
    <comment ref="M28" authorId="0" shapeId="0" xr:uid="{00000000-0006-0000-0200-000007000000}">
      <text>
        <r>
          <rPr>
            <sz val="10"/>
            <rFont val="Arial"/>
          </rPr>
          <t>reference:M8,M9,M10,M11,M12,M13,M14,M15,M16,M17,M18,M19,M20,M21,M22,M23,M24,M25,M26,M27
mrs:(M8,+,10.0000)  (M9,+,10.0000)  (M10,+,10.0000)  (M11,+,10.0000)  (M12,+,10.0000)  (M13,+,10.0000)  (M14,+,10.0000)  (M15,+,10.0000)  (M16,+,10.0000)  (M17,+,10.0000)  (M18,+,10.0000)  (M19,+,10.0000)  (M20,+,10.0000)  (M21,+,10.0000)  (M22,+,10.0000)  (M23,+,10.0000)  (M24,+,10.0000)  (M25,+,10.0000)  (M26,+,10.0000)  (M27,+,10.0000)  
Rotate:True</t>
        </r>
      </text>
    </comment>
    <comment ref="E46" authorId="0" shapeId="0" xr:uid="{00000000-0006-0000-0200-000008000000}">
      <text>
        <r>
          <rPr>
            <sz val="10"/>
            <rFont val="Arial"/>
          </rPr>
          <t>reference:E31,E32,E33,E34,E35,E36,E37,E38,E39,E40,E41,E42,E43,E44,E45
mrs:(E31,+,10.0000)  (E32,+,10.0000)  (E33,+,10.0000)  (E34,+,10.0000)  (E35,+,10.0000)  (E36,+,10.0000)  (E37,+,10.0000)  (E38,+,10.0000)  (E39,+,10.0000)  (E40,+,10.0000)  (E41,+,10.0000)  (E42,+,10.0000)  (E43,+,10.0000)  (E44,+,10.0000)  (E45,+,10.0000)  
Rotate:True</t>
        </r>
      </text>
    </comment>
    <comment ref="F46" authorId="0" shapeId="0" xr:uid="{00000000-0006-0000-0200-000009000000}">
      <text>
        <r>
          <rPr>
            <sz val="10"/>
            <rFont val="Arial"/>
          </rPr>
          <t>reference:F31,F32,F33,F34,F35,F36,F37,F38,F39,F40,F41,F42,F43,F44,F45
mrs:(F31,+,10.0000)  (F32,+,10.0000)  (F33,+,10.0000)  (F34,+,10.0000)  (F35,+,10.0000)  (F36,+,10.0000)  (F37,+,10.0000)  (F38,+,10.0000)  (F39,+,10.0000)  (F40,+,10.0000)  (F41,+,10.0000)  (F42,+,10.0000)  (F43,+,10.0000)  (F44,+,10.0000)  (F45,+,10.0000)  
Rotate:True</t>
        </r>
      </text>
    </comment>
    <comment ref="H46" authorId="0" shapeId="0" xr:uid="{00000000-0006-0000-0200-00000A000000}">
      <text>
        <r>
          <rPr>
            <sz val="10"/>
            <rFont val="Arial"/>
          </rPr>
          <t>reference:H31,H32,H33,H34,H35,H36,H37,H38,H39,H40,H41,H42,H43,H44,H45
mrs:(H31,+,10.0000)  (H32,+,10.0000)  (H33,+,10.0000)  (H34,+,10.0000)  (H35,+,10.0000)  (H36,+,10.0000)  (H37,+,10.0000)  (H38,+,10.0000)  (H39,+,10.0000)  (H40,+,10.0000)  (H41,+,10.0000)  (H42,+,10.0000)  (H43,+,10.0000)  (H44,+,10.0000)  (H45,+,10.0000)  
Rotate:True</t>
        </r>
      </text>
    </comment>
    <comment ref="I46" authorId="0" shapeId="0" xr:uid="{00000000-0006-0000-0200-00000B000000}">
      <text>
        <r>
          <rPr>
            <sz val="10"/>
            <rFont val="Arial"/>
          </rPr>
          <t>reference:I31,I32,I33,I34,I35,I36,I37,I38,I39,I40,I41,I42,I43,I44,I45
mrs:(I31,+,10.0000)  (I32,+,10.0000)  (I33,+,10.0000)  (I34,+,10.0000)  (I35,+,10.0000)  (I36,+,10.0000)  (I37,+,10.0000)  (I38,+,10.0000)  (I39,+,10.0000)  (I40,+,10.0000)  (I41,+,10.0000)  (I42,+,10.0000)  (I43,+,10.0000)  (I44,+,10.0000)  (I45,+,10.0000)  
Rotate:True</t>
        </r>
      </text>
    </comment>
    <comment ref="K46" authorId="0" shapeId="0" xr:uid="{00000000-0006-0000-0200-00000C000000}">
      <text>
        <r>
          <rPr>
            <sz val="10"/>
            <rFont val="Arial"/>
          </rPr>
          <t>reference:K31,K32,K33,K34,K35,K36,K37,K38,K39,K40,K41,K42,K43,K44,K45
mrs:(K31,+,10.0000)  (K32,+,10.0000)  (K33,+,10.0000)  (K34,+,10.0000)  (K35,+,10.0000)  (K36,+,10.0000)  (K37,+,10.0000)  (K38,+,10.0000)  (K39,+,10.0000)  (K40,+,10.0000)  (K41,+,10.0000)  (K42,+,10.0000)  (K43,+,10.0000)  (K44,+,10.0000)  (K45,+,10.0000)  
Rotate:True</t>
        </r>
      </text>
    </comment>
    <comment ref="L46" authorId="0" shapeId="0" xr:uid="{00000000-0006-0000-0200-00000D000000}">
      <text>
        <r>
          <rPr>
            <sz val="10"/>
            <rFont val="Arial"/>
          </rPr>
          <t>reference:L31,L32,L33,L34,L35,L36,L37,L38,L39,L40,L41,L42,L43,L44,L45
mrs:(L31,+,10.0000)  (L32,+,10.0000)  (L33,+,10.0000)  (L34,+,10.0000)  (L35,+,10.0000)  (L36,+,10.0000)  (L37,+,10.0000)  (L38,+,10.0000)  (L39,+,10.0000)  (L40,+,10.0000)  (L41,+,10.0000)  (L42,+,10.0000)  (L43,+,10.0000)  (L44,+,10.0000)  (L45,+,10.0000)  
Rotate:True</t>
        </r>
      </text>
    </comment>
    <comment ref="M46" authorId="0" shapeId="0" xr:uid="{00000000-0006-0000-0200-00000E000000}">
      <text>
        <r>
          <rPr>
            <sz val="10"/>
            <rFont val="Arial"/>
          </rPr>
          <t>reference:M31,M32,M33,M34,M35,M36,M37,M38,M39,M40,M41,M42,M43,M44,M45
mrs:(M31,+,10.0000)  (M32,+,10.0000)  (M33,+,10.0000)  (M34,+,10.0000)  (M35,+,10.0000)  (M36,+,10.0000)  (M37,+,10.0000)  (M38,+,10.0000)  (M39,+,10.0000)  (M40,+,10.0000)  (M41,+,10.0000)  (M42,+,10.0000)  (M43,+,10.0000)  (M44,+,10.0000)  (M45,+,10.0000)  
Rotate:True</t>
        </r>
      </text>
    </comment>
    <comment ref="E54" authorId="0" shapeId="0" xr:uid="{00000000-0006-0000-0200-00000F000000}">
      <text>
        <r>
          <rPr>
            <sz val="10"/>
            <rFont val="Arial"/>
          </rPr>
          <t>reference:E50,E51,E52,E53
mrs:(E50,+,10.0000)  (E51,+,10.0000)  (E52,+,10.0000)  (E53,+,10.0000)  
Rotate:True</t>
        </r>
      </text>
    </comment>
    <comment ref="F54" authorId="0" shapeId="0" xr:uid="{00000000-0006-0000-0200-000010000000}">
      <text>
        <r>
          <rPr>
            <sz val="10"/>
            <rFont val="Arial"/>
          </rPr>
          <t>reference:F50,F51,F52,F53
mrs:(F50,+,10.0000)  (F51,+,10.0000)  (F52,+,10.0000)  (F53,+,10.0000)  
Rotate:True</t>
        </r>
      </text>
    </comment>
    <comment ref="H54" authorId="0" shapeId="0" xr:uid="{00000000-0006-0000-0200-000011000000}">
      <text>
        <r>
          <rPr>
            <sz val="10"/>
            <rFont val="Arial"/>
          </rPr>
          <t>reference:H50,H51,H52,H53
mrs:(H50,+,10.0000)  (H51,+,10.0000)  (H52,+,10.0000)  (H53,+,10.0000)  
Rotate:True</t>
        </r>
      </text>
    </comment>
    <comment ref="I54" authorId="0" shapeId="0" xr:uid="{00000000-0006-0000-0200-000012000000}">
      <text>
        <r>
          <rPr>
            <sz val="10"/>
            <rFont val="Arial"/>
          </rPr>
          <t>reference:I50,I51,I52,I53
mrs:(I50,+,10.0000)  (I51,+,10.0000)  (I52,+,10.0000)  (I53,+,10.0000)  
Rotate:True</t>
        </r>
      </text>
    </comment>
    <comment ref="K54" authorId="0" shapeId="0" xr:uid="{00000000-0006-0000-0200-000013000000}">
      <text>
        <r>
          <rPr>
            <sz val="10"/>
            <rFont val="Arial"/>
          </rPr>
          <t>reference:K50,K51,K52,K53
mrs:(K50,+,10.0000)  (K51,+,10.0000)  (K52,+,10.0000)  (K53,+,10.0000)  
Rotate:True</t>
        </r>
      </text>
    </comment>
    <comment ref="L54" authorId="0" shapeId="0" xr:uid="{00000000-0006-0000-0200-000014000000}">
      <text>
        <r>
          <rPr>
            <sz val="10"/>
            <rFont val="Arial"/>
          </rPr>
          <t>reference:L50,L51,L52,L53
mrs:(L50,+,10.0000)  (L51,+,10.0000)  (L52,+,10.0000)  (L53,+,10.0000)  
Rotate:True</t>
        </r>
      </text>
    </comment>
    <comment ref="E57" authorId="0" shapeId="0" xr:uid="{00000000-0006-0000-0200-000015000000}">
      <text>
        <r>
          <rPr>
            <sz val="10"/>
            <rFont val="Arial"/>
          </rPr>
          <t>reference:E28,E46,E54
mrs:(E28,+,10.0000)  (E46,+,-10.0000)  (E54,+,10.0000)  
Rotate:True</t>
        </r>
      </text>
    </comment>
    <comment ref="F57" authorId="0" shapeId="0" xr:uid="{00000000-0006-0000-0200-000016000000}">
      <text>
        <r>
          <rPr>
            <sz val="10"/>
            <rFont val="Arial"/>
          </rPr>
          <t>reference:F28,F46,F54
mrs:(F28,+,10.0000)  (F46,+,-10.0000)  (F54,+,10.0000)  
Rotate:True</t>
        </r>
      </text>
    </comment>
    <comment ref="H57" authorId="0" shapeId="0" xr:uid="{00000000-0006-0000-0200-000017000000}">
      <text>
        <r>
          <rPr>
            <sz val="10"/>
            <rFont val="Arial"/>
          </rPr>
          <t>reference:H28,H46,H54
mrs:(H28,+,10.0000)  (H46,+,-10.0000)  (H54,+,10.0000)  
Rotate:True</t>
        </r>
      </text>
    </comment>
    <comment ref="I57" authorId="0" shapeId="0" xr:uid="{00000000-0006-0000-0200-000018000000}">
      <text>
        <r>
          <rPr>
            <sz val="10"/>
            <rFont val="Arial"/>
          </rPr>
          <t>reference:I28,I46,I54
mrs:(I28,+,10.0000)  (I46,+,-10.0000)  (I54,+,10.0000)  
Rotate:True</t>
        </r>
      </text>
    </comment>
    <comment ref="K57" authorId="0" shapeId="0" xr:uid="{00000000-0006-0000-0200-000019000000}">
      <text>
        <r>
          <rPr>
            <sz val="10"/>
            <rFont val="Arial"/>
          </rPr>
          <t>reference:K28,K46,K54
mrs:(K28,+,10.0000)  (K46,+,-10.0000)  (K54,+,10.0000)  
Rotate:True</t>
        </r>
      </text>
    </comment>
    <comment ref="L57" authorId="0" shapeId="0" xr:uid="{00000000-0006-0000-0200-00001A000000}">
      <text>
        <r>
          <rPr>
            <sz val="10"/>
            <rFont val="Arial"/>
          </rPr>
          <t>reference:L28,L46,L54
mrs:(L28,+,10.0000)  (L46,+,-10.0000)  (L54,+,10.0000)  
Rotate:True</t>
        </r>
      </text>
    </comment>
    <comment ref="M57" authorId="0" shapeId="0" xr:uid="{00000000-0006-0000-0200-00001B000000}">
      <text>
        <r>
          <rPr>
            <sz val="10"/>
            <rFont val="Arial"/>
          </rPr>
          <t>reference:M28,M46,M54
mrs:(M28,+,10.0000)  (M46,+,-10.0000)  (M54,+,10.0000)  
Rotate:True</t>
        </r>
      </text>
    </comment>
    <comment ref="E61" authorId="0" shapeId="0" xr:uid="{00000000-0006-0000-0200-00001C000000}">
      <text>
        <r>
          <rPr>
            <sz val="10"/>
            <rFont val="Arial"/>
          </rPr>
          <t>reference:E57,E59
mrs:(E57,+,10.0000)  (E59,+,10.0000)  
Rotate:True</t>
        </r>
      </text>
    </comment>
    <comment ref="F61" authorId="0" shapeId="0" xr:uid="{00000000-0006-0000-0200-00001D000000}">
      <text>
        <r>
          <rPr>
            <sz val="10"/>
            <rFont val="Arial"/>
          </rPr>
          <t>reference:F57,F59
mrs:(F57,+,10.0000)  (F59,+,10.0000)  
Rotate:True</t>
        </r>
      </text>
    </comment>
    <comment ref="H61" authorId="0" shapeId="0" xr:uid="{00000000-0006-0000-0200-00001E000000}">
      <text>
        <r>
          <rPr>
            <sz val="10"/>
            <rFont val="Arial"/>
          </rPr>
          <t>reference:H57,H59
mrs:(H57,+,10.0000)  (H59,+,10.0000)  
Rotate:True</t>
        </r>
      </text>
    </comment>
    <comment ref="I61" authorId="0" shapeId="0" xr:uid="{00000000-0006-0000-0200-00001F000000}">
      <text>
        <r>
          <rPr>
            <sz val="10"/>
            <rFont val="Arial"/>
          </rPr>
          <t>reference:I57,I59
mrs:(I57,+,10.0000)  (I59,+,10.0000)  
Rotate:True</t>
        </r>
      </text>
    </comment>
    <comment ref="K61" authorId="0" shapeId="0" xr:uid="{00000000-0006-0000-0200-000020000000}">
      <text>
        <r>
          <rPr>
            <sz val="10"/>
            <rFont val="Arial"/>
          </rPr>
          <t>reference:K57,K59
mrs:(K57,+,10.0000)  (K59,+,10.0000)  
Rotate:True</t>
        </r>
      </text>
    </comment>
    <comment ref="L61" authorId="0" shapeId="0" xr:uid="{00000000-0006-0000-0200-000021000000}">
      <text>
        <r>
          <rPr>
            <sz val="10"/>
            <rFont val="Arial"/>
          </rPr>
          <t>reference:L57,L59
mrs:(L57,+,10.0000)  (L59,+,10.0000)  
Rotate:True</t>
        </r>
      </text>
    </comment>
    <comment ref="M61" authorId="0" shapeId="0" xr:uid="{00000000-0006-0000-0200-000022000000}">
      <text>
        <r>
          <rPr>
            <sz val="10"/>
            <rFont val="Arial"/>
          </rPr>
          <t>reference:M57,M59
mrs:(M57,+,10.0000)  (M59,+,10.0000)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8" authorId="0" shapeId="0" xr:uid="{00000000-0006-0000-0300-000001000000}">
      <text>
        <r>
          <rPr>
            <sz val="10"/>
            <rFont val="Arial"/>
          </rPr>
          <t>reference:F8,H8
mrs:(F8,+,10.0000)  (H8,+,10.0000)  
Rotate:True</t>
        </r>
      </text>
    </comment>
    <comment ref="J9" authorId="0" shapeId="0" xr:uid="{00000000-0006-0000-0300-000002000000}">
      <text>
        <r>
          <rPr>
            <sz val="10"/>
            <rFont val="Arial"/>
          </rPr>
          <t>reference:F9,H9
mrs:(F9,+,10.0000)  (H9,+,10.0000)  
Rotate:True</t>
        </r>
      </text>
    </comment>
    <comment ref="J10" authorId="0" shapeId="0" xr:uid="{00000000-0006-0000-0300-000003000000}">
      <text>
        <r>
          <rPr>
            <sz val="10"/>
            <rFont val="Arial"/>
          </rPr>
          <t>reference:F10,H10
mrs:(F10,+,10.0000)  (H10,+,10.0000)  
Rotate:True</t>
        </r>
      </text>
    </comment>
    <comment ref="J11" authorId="0" shapeId="0" xr:uid="{00000000-0006-0000-0300-000004000000}">
      <text>
        <r>
          <rPr>
            <sz val="10"/>
            <rFont val="Arial"/>
          </rPr>
          <t>reference:F11,H11
mrs:(F11,+,10.0000)  (H11,+,10.0000)  
Rotate:True</t>
        </r>
      </text>
    </comment>
    <comment ref="J12" authorId="0" shapeId="0" xr:uid="{00000000-0006-0000-0300-000005000000}">
      <text>
        <r>
          <rPr>
            <sz val="10"/>
            <rFont val="Arial"/>
          </rPr>
          <t>reference:F12,H12
mrs:(F12,+,10.0000)  (H12,+,10.0000)  
Rotate:True</t>
        </r>
      </text>
    </comment>
    <comment ref="J13" authorId="0" shapeId="0" xr:uid="{00000000-0006-0000-0300-000006000000}">
      <text>
        <r>
          <rPr>
            <sz val="10"/>
            <rFont val="Arial"/>
          </rPr>
          <t>reference:F13,H13
mrs:(F13,+,10.0000)  (H13,+,10.0000)  
Rotate:True</t>
        </r>
      </text>
    </comment>
    <comment ref="J14" authorId="0" shapeId="0" xr:uid="{00000000-0006-0000-0300-000007000000}">
      <text>
        <r>
          <rPr>
            <sz val="10"/>
            <rFont val="Arial"/>
          </rPr>
          <t>reference:F14,H14
mrs:(F14,+,10.0000)  (H14,+,10.0000)  
Rotate:True</t>
        </r>
      </text>
    </comment>
    <comment ref="J15" authorId="0" shapeId="0" xr:uid="{00000000-0006-0000-0300-000008000000}">
      <text>
        <r>
          <rPr>
            <sz val="10"/>
            <rFont val="Arial"/>
          </rPr>
          <t>reference:F15,H15
mrs:(F15,+,10.0000)  (H15,+,10.0000)  
Rotate:True</t>
        </r>
      </text>
    </comment>
    <comment ref="J16" authorId="0" shapeId="0" xr:uid="{00000000-0006-0000-0300-000009000000}">
      <text>
        <r>
          <rPr>
            <sz val="10"/>
            <rFont val="Arial"/>
          </rPr>
          <t>reference:F16,H16
mrs:(F16,+,10.0000)  (H16,+,10.0000)  
Rotate:True</t>
        </r>
      </text>
    </comment>
    <comment ref="F18" authorId="0" shapeId="0" xr:uid="{00000000-0006-0000-0300-00000A000000}">
      <text>
        <r>
          <rPr>
            <sz val="10"/>
            <rFont val="Arial"/>
          </rPr>
          <t>reference:F8,F9,F10,F11,F12,F13,F14,F15,F16
mrs:(F8,+,10.0000)  (F9,+,10.0000)  (F10,+,10.0000)  (F11,+,10.0000)  (F12,+,10.0000)  (F13,+,10.0000)  (F14,+,10.0000)  (F15,+,10.0000)  (F16,+,10.0000)  
Rotate:True</t>
        </r>
      </text>
    </comment>
    <comment ref="H18" authorId="0" shapeId="0" xr:uid="{00000000-0006-0000-0300-00000B000000}">
      <text>
        <r>
          <rPr>
            <sz val="10"/>
            <rFont val="Arial"/>
          </rPr>
          <t>reference:H8,H9,H10,H11,H12,H13,H14,H15,H16
mrs:(H8,+,10.0000)  (H9,+,10.0000)  (H10,+,10.0000)  (H11,+,10.0000)  (H12,+,10.0000)  (H13,+,10.0000)  (H14,+,10.0000)  (H15,+,10.0000)  (H16,+,10.0000)  
Rotate:True</t>
        </r>
      </text>
    </comment>
    <comment ref="J18" authorId="0" shapeId="0" xr:uid="{00000000-0006-0000-0300-00000C000000}">
      <text>
        <r>
          <rPr>
            <sz val="10"/>
            <rFont val="Arial"/>
          </rPr>
          <t>reference:J7,J8,J9,J10,J11,J12,J13,J14,J15,J16
mrs:
forward:True
2.0:(J7:J16,)
add:J7:J16:10.0
Rotate:True</t>
        </r>
      </text>
    </comment>
    <comment ref="J22" authorId="0" shapeId="0" xr:uid="{00000000-0006-0000-0300-00000D000000}">
      <text>
        <r>
          <rPr>
            <sz val="10"/>
            <rFont val="Arial"/>
          </rPr>
          <t>reference:F22,H22
mrs:(F22,+,10.0000)  (H22,+,10.0000)  
Rotate:True</t>
        </r>
      </text>
    </comment>
    <comment ref="J23" authorId="0" shapeId="0" xr:uid="{00000000-0006-0000-0300-00000E000000}">
      <text>
        <r>
          <rPr>
            <sz val="10"/>
            <rFont val="Arial"/>
          </rPr>
          <t>reference:F23,H23
mrs:(F23,+,10.0000)  (H23,+,10.0000)  
Rotate:True</t>
        </r>
      </text>
    </comment>
    <comment ref="J24" authorId="0" shapeId="0" xr:uid="{00000000-0006-0000-0300-00000F000000}">
      <text>
        <r>
          <rPr>
            <sz val="10"/>
            <rFont val="Arial"/>
          </rPr>
          <t>reference:F24,H24
mrs:(F24,+,10.0000)  (H24,+,10.0000)  
Rotate:True</t>
        </r>
      </text>
    </comment>
    <comment ref="J25" authorId="0" shapeId="0" xr:uid="{00000000-0006-0000-0300-000010000000}">
      <text>
        <r>
          <rPr>
            <sz val="10"/>
            <rFont val="Arial"/>
          </rPr>
          <t>reference:F25,H25
mrs:(F25,+,10.0000)  (H25,+,10.0000)  
Rotate:True</t>
        </r>
      </text>
    </comment>
    <comment ref="J26" authorId="0" shapeId="0" xr:uid="{00000000-0006-0000-0300-000011000000}">
      <text>
        <r>
          <rPr>
            <sz val="10"/>
            <rFont val="Arial"/>
          </rPr>
          <t>reference:F26,H26
mrs:(F26,+,10.0000)  (H26,+,10.0000)  
Rotate:True</t>
        </r>
      </text>
    </comment>
    <comment ref="J27" authorId="0" shapeId="0" xr:uid="{00000000-0006-0000-0300-000012000000}">
      <text>
        <r>
          <rPr>
            <sz val="10"/>
            <rFont val="Arial"/>
          </rPr>
          <t>reference:F27,H27
mrs:(F27,+,10.0000)  (H27,+,10.0000)  
Rotate:True</t>
        </r>
      </text>
    </comment>
    <comment ref="J28" authorId="0" shapeId="0" xr:uid="{00000000-0006-0000-0300-000013000000}">
      <text>
        <r>
          <rPr>
            <sz val="10"/>
            <rFont val="Arial"/>
          </rPr>
          <t>reference:F28,H28
mrs:(F28,+,10.0000)  (H28,+,10.0000)  
Rotate:True</t>
        </r>
      </text>
    </comment>
    <comment ref="J29" authorId="0" shapeId="0" xr:uid="{00000000-0006-0000-0300-000014000000}">
      <text>
        <r>
          <rPr>
            <sz val="10"/>
            <rFont val="Arial"/>
          </rPr>
          <t>reference:F29,H29
mrs:(F29,+,10.0000)  (H29,+,10.0000)  
Rotate:True</t>
        </r>
      </text>
    </comment>
    <comment ref="F31" authorId="0" shapeId="0" xr:uid="{00000000-0006-0000-0300-000015000000}">
      <text>
        <r>
          <rPr>
            <sz val="10"/>
            <rFont val="Arial"/>
          </rPr>
          <t>reference:F22,F23,F24,F25,F26,F27,F28,F29
mrs:(F22,+,10.0000)  (F23,+,10.0000)  (F24,+,10.0000)  (F25,+,10.0000)  (F26,+,10.0000)  (F27,+,10.0000)  (F28,+,10.0000)  (F29,+,10.0000)  
Rotate:True</t>
        </r>
      </text>
    </comment>
    <comment ref="H31" authorId="0" shapeId="0" xr:uid="{00000000-0006-0000-0300-000016000000}">
      <text>
        <r>
          <rPr>
            <sz val="10"/>
            <rFont val="Arial"/>
          </rPr>
          <t>reference:H22,H23,H24,H25,H26,H27,H28,H29
mrs:(H22,+,10.0000)  (H23,+,10.0000)  (H24,+,10.0000)  (H25,+,10.0000)  (H26,+,10.0000)  (H27,+,10.0000)  (H28,+,10.0000)  (H29,+,10.0000)  
Rotate:True</t>
        </r>
      </text>
    </comment>
    <comment ref="J31" authorId="0" shapeId="0" xr:uid="{00000000-0006-0000-0300-000017000000}">
      <text>
        <r>
          <rPr>
            <sz val="10"/>
            <rFont val="Arial"/>
          </rPr>
          <t>reference:J22,J23,J24,J25,J26,J27,J28,J29
mrs:(J22,+,10.0000)  (J23,+,10.0000)  (J24,+,10.0000)  (J25,+,10.0000)  (J26,+,10.0000)  (J27,+,10.0000)  (J28,+,10.0000)  (J29,+,10.0000)  
Rotate:True</t>
        </r>
      </text>
    </comment>
    <comment ref="J33" authorId="0" shapeId="0" xr:uid="{00000000-0006-0000-0300-000018000000}">
      <text>
        <r>
          <rPr>
            <sz val="10"/>
            <rFont val="Arial"/>
          </rPr>
          <t>reference:F33,H33
mrs:(F33,+,10.0000)  (H33,+,10.0000)  
Rotate:True</t>
        </r>
      </text>
    </comment>
    <comment ref="F35" authorId="0" shapeId="0" xr:uid="{00000000-0006-0000-0300-000019000000}">
      <text>
        <r>
          <rPr>
            <sz val="10"/>
            <rFont val="Arial"/>
          </rPr>
          <t>reference:F31,F32,F33
mrs:(F31,+,10.0000)  (F32,+,10.0000)  (F33,+,10.0000)  
Rotate:True</t>
        </r>
      </text>
    </comment>
    <comment ref="H35" authorId="0" shapeId="0" xr:uid="{00000000-0006-0000-0300-00001A000000}">
      <text>
        <r>
          <rPr>
            <sz val="10"/>
            <rFont val="Arial"/>
          </rPr>
          <t>reference:H31,H32,H33
mrs:(H31,+,10.0000)  (H32,+,10.0000)  (H33,+,10.0000)  
Rotate:True</t>
        </r>
      </text>
    </comment>
    <comment ref="J35" authorId="0" shapeId="0" xr:uid="{00000000-0006-0000-0300-00001B000000}">
      <text>
        <r>
          <rPr>
            <sz val="10"/>
            <rFont val="Arial"/>
          </rPr>
          <t>reference:J31,J32,J33
mrs:(J31,+,10.0000)  (J32,+,10.0000)  (J33,+,10.0000)  
Rotate:True</t>
        </r>
      </text>
    </comment>
    <comment ref="J38" authorId="0" shapeId="0" xr:uid="{00000000-0006-0000-0300-00001C000000}">
      <text>
        <r>
          <rPr>
            <sz val="10"/>
            <rFont val="Arial"/>
          </rPr>
          <t>reference:F38,H38
mrs:(F38,+,10.0000)  (H38,+,10.0000)  
Rotate:True</t>
        </r>
      </text>
    </comment>
    <comment ref="J39" authorId="0" shapeId="0" xr:uid="{00000000-0006-0000-0300-00001D000000}">
      <text>
        <r>
          <rPr>
            <sz val="10"/>
            <rFont val="Arial"/>
          </rPr>
          <t>reference:F39,H39
mrs:(F39,+,10.0000)  (H39,+,10.0000)  
Rotate:True</t>
        </r>
      </text>
    </comment>
    <comment ref="F41" authorId="0" shapeId="0" xr:uid="{00000000-0006-0000-0300-00001E000000}">
      <text>
        <r>
          <rPr>
            <sz val="10"/>
            <rFont val="Arial"/>
          </rPr>
          <t>reference:F38,F39
mrs:(F38,+,10.0000)  (F39,+,10.0000)  
Rotate:True</t>
        </r>
      </text>
    </comment>
    <comment ref="H41" authorId="0" shapeId="0" xr:uid="{00000000-0006-0000-0300-00001F000000}">
      <text>
        <r>
          <rPr>
            <sz val="10"/>
            <rFont val="Arial"/>
          </rPr>
          <t>reference:H38,H39
mrs:(H38,+,10.0000)  (H39,+,10.0000)  
Rotate:True</t>
        </r>
      </text>
    </comment>
    <comment ref="J41" authorId="0" shapeId="0" xr:uid="{00000000-0006-0000-0300-000020000000}">
      <text>
        <r>
          <rPr>
            <sz val="10"/>
            <rFont val="Arial"/>
          </rPr>
          <t>reference:J38,J39
mrs:(J38,+,10.0000)  (J39,+,10.0000)  
Rotate:True</t>
        </r>
      </text>
    </comment>
    <comment ref="F43" authorId="0" shapeId="0" xr:uid="{00000000-0006-0000-0300-000021000000}">
      <text>
        <r>
          <rPr>
            <sz val="10"/>
            <rFont val="Arial"/>
          </rPr>
          <t>reference:F35,F41
mrs:(F35,+,10.0000)  (F41,+,10.0000)  
Rotate:True</t>
        </r>
      </text>
    </comment>
    <comment ref="H43" authorId="0" shapeId="0" xr:uid="{00000000-0006-0000-0300-000022000000}">
      <text>
        <r>
          <rPr>
            <sz val="10"/>
            <rFont val="Arial"/>
          </rPr>
          <t>reference:H35,H41
mrs:(H35,+,10.0000)  (H41,+,10.0000)  
Rotate:True</t>
        </r>
      </text>
    </comment>
    <comment ref="J43" authorId="0" shapeId="0" xr:uid="{00000000-0006-0000-0300-000023000000}">
      <text>
        <r>
          <rPr>
            <sz val="10"/>
            <rFont val="Arial"/>
          </rPr>
          <t>reference:J35,J41
mrs:(J35,+,10.0000)  (J41,+,10.0000)  
Rotate:True</t>
        </r>
      </text>
    </comment>
    <comment ref="J46" authorId="0" shapeId="0" xr:uid="{00000000-0006-0000-0300-000024000000}">
      <text>
        <r>
          <rPr>
            <sz val="10"/>
            <rFont val="Arial"/>
          </rPr>
          <t>reference:F46,H46
mrs:(F46,+,10.0000)  (H46,+,10.0000)  
Rotate:True</t>
        </r>
      </text>
    </comment>
    <comment ref="J47" authorId="0" shapeId="0" xr:uid="{00000000-0006-0000-0300-000025000000}">
      <text>
        <r>
          <rPr>
            <sz val="10"/>
            <rFont val="Arial"/>
          </rPr>
          <t>reference:F47,H47
mrs:(F47,+,10.0000)  (H47,+,10.0000)  
Rotate:True</t>
        </r>
      </text>
    </comment>
    <comment ref="F49" authorId="0" shapeId="0" xr:uid="{00000000-0006-0000-0300-000026000000}">
      <text>
        <r>
          <rPr>
            <sz val="10"/>
            <rFont val="Arial"/>
          </rPr>
          <t>reference:F18,F43,F45,F46,F47
mrs:(F18,+,10.0000)  (F43,+,-10.0000)  (F45,+,10.0000)  (F46,+,10.0000)  (F47,+,10.0000)  
Rotate:True</t>
        </r>
      </text>
    </comment>
    <comment ref="H49" authorId="0" shapeId="0" xr:uid="{00000000-0006-0000-0300-000027000000}">
      <text>
        <r>
          <rPr>
            <sz val="10"/>
            <rFont val="Arial"/>
          </rPr>
          <t>reference:H18,H43,H45,H46,H47
mrs:(H18,+,10.0000)  (H43,+,-10.0000)  (H45,+,10.0000)  (H46,+,10.0000)  (H47,+,10.0000)  
Rotate:True</t>
        </r>
      </text>
    </comment>
    <comment ref="J49" authorId="0" shapeId="0" xr:uid="{00000000-0006-0000-0300-000028000000}">
      <text>
        <r>
          <rPr>
            <sz val="10"/>
            <rFont val="Arial"/>
          </rPr>
          <t>reference:J18,J43,J45,J46,J47
mrs:(J18,+,10.0000)  (J43,+,-10.0000)  (J45,+,10.0000)  (J46,+,10.0000)  (J47,+,10.0000)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7" authorId="0" shapeId="0" xr:uid="{00000000-0006-0000-0400-000001000000}">
      <text>
        <r>
          <rPr>
            <sz val="10"/>
            <rFont val="Arial"/>
          </rPr>
          <t>reference:B12,B13,B14,B15,B16
mrs:(B12,+,10.0000)  (B13,+,10.0000)  (B14,+,10.0000)  (B15,+,10.0000)  (B16,+,10.0000)  
Rotate:True</t>
        </r>
      </text>
    </comment>
    <comment ref="C17" authorId="0" shapeId="0" xr:uid="{00000000-0006-0000-0400-000002000000}">
      <text>
        <r>
          <rPr>
            <sz val="10"/>
            <rFont val="Arial"/>
          </rPr>
          <t>reference:C12,C13,C14,C15,C16
mrs:(C12,+,10.0000)  (C13,+,10.0000)  (C14,+,10.0000)  (C15,+,10.0000)  (C16,+,10.0000)  
Rotate:True</t>
        </r>
      </text>
    </comment>
    <comment ref="E17" authorId="0" shapeId="0" xr:uid="{00000000-0006-0000-0400-000003000000}">
      <text>
        <r>
          <rPr>
            <sz val="10"/>
            <rFont val="Arial"/>
          </rPr>
          <t>reference:E12,E13,E14,E15,E16
mrs:(E12,+,10.0000)  (E13,+,10.0000)  (E14,+,10.0000)  (E15,+,10.0000)  (E16,+,10.0000)  
Rotate:True</t>
        </r>
      </text>
    </comment>
    <comment ref="F17" authorId="0" shapeId="0" xr:uid="{00000000-0006-0000-0400-000004000000}">
      <text>
        <r>
          <rPr>
            <sz val="10"/>
            <rFont val="Arial"/>
          </rPr>
          <t>reference:F12,F13,F14,F15,F16
mrs:(F12,+,10.0000)  (F13,+,10.0000)  (F14,+,10.0000)  (F15,+,10.0000)  (F16,+,10.0000)  
Rotate:True</t>
        </r>
      </text>
    </comment>
    <comment ref="G17" authorId="0" shapeId="0" xr:uid="{00000000-0006-0000-0400-000005000000}">
      <text>
        <r>
          <rPr>
            <sz val="10"/>
            <rFont val="Arial"/>
          </rPr>
          <t>reference:G12,G13,G14,G15,G16
mrs:(G12,+,10.0000)  (G13,+,10.0000)  (G14,+,10.0000)  (G15,+,10.0000)  (G16,+,10.0000)  
Rotate:True</t>
        </r>
      </text>
    </comment>
    <comment ref="H17" authorId="0" shapeId="0" xr:uid="{00000000-0006-0000-0400-000006000000}">
      <text>
        <r>
          <rPr>
            <sz val="10"/>
            <rFont val="Arial"/>
          </rPr>
          <t>reference:H12,H13,H14,H15,H16
mrs:(H12,+,10.0000)  (H13,+,10.0000)  (H14,+,10.0000)  (H15,+,10.0000)  (H16,+,10.0000)  
Rotate:True</t>
        </r>
      </text>
    </comment>
    <comment ref="B44" authorId="0" shapeId="0" xr:uid="{00000000-0006-0000-0400-000007000000}">
      <text>
        <r>
          <rPr>
            <sz val="10"/>
            <rFont val="Arial"/>
          </rPr>
          <t>reference:B21,B22,B23,B24,B25,B26,B27,B28,B29,B30,B31,B32,B33,B34,B35,B36,B37,B38,B39,B40,B41,B42,B43
mrs:(B21,+,10.0000)  (B22,+,10.0000)  (B23,+,10.0000)  (B24,+,10.0000)  (B25,+,10.0000)  (B26,+,10.0000)  (B27,+,10.0000)  (B28,+,10.0000)  (B29,+,10.0000)  (B30,+,10.0000)  (B31,+,10.0000)  (B32,+,10.0000)  (B33,+,10.0000)  (B34,+,10.0000)  (B35,+,10.0000)  (B36,+,10.0000)  (B37,+,10.0000)  (B38,+,10.0000)  (B39,+,10.0000)  (B40,+,10.0000)  (B41,+,10.0000)  (B42,+,10.0000)  (B43,+,10.0000)  
Rotate:True</t>
        </r>
      </text>
    </comment>
    <comment ref="C44" authorId="0" shapeId="0" xr:uid="{00000000-0006-0000-0400-000008000000}">
      <text>
        <r>
          <rPr>
            <sz val="10"/>
            <rFont val="Arial"/>
          </rPr>
          <t>reference:C21,C22,C23,C24,C25,C26,C27,C28,C29,C30,C31,C32,C33,C34,C35,C36,C37,C38,C39,C40,C41,C42,C43
mrs:(C21,+,10.0000)  (C22,+,10.0000)  (C23,+,10.0000)  (C24,+,10.0000)  (C25,+,10.0000)  (C26,+,10.0000)  (C27,+,10.0000)  (C28,+,10.0000)  (C29,+,10.0000)  (C30,+,10.0000)  (C31,+,10.0000)  (C32,+,10.0000)  (C33,+,10.0000)  (C34,+,10.0000)  (C35,+,10.0000)  (C36,+,10.0000)  (C37,+,10.0000)  (C38,+,10.0000)  (C39,+,10.0000)  (C40,+,10.0000)  (C41,+,10.0000)  (C42,+,10.0000)  (C43,+,10.0000)  
Rotate:True</t>
        </r>
      </text>
    </comment>
    <comment ref="D44" authorId="0" shapeId="0" xr:uid="{00000000-0006-0000-0400-000009000000}">
      <text>
        <r>
          <rPr>
            <sz val="10"/>
            <rFont val="Arial"/>
          </rPr>
          <t>reference:D21,D22,D23,D24,D25,D26,D27,D28,D29,D30,D31,D32,D33,D34,D35,D36,D37,D38,D39,D40,D41,D42,D43
mrs:(D21,+,10.0000)  (D22,+,10.0000)  (D23,+,10.0000)  (D24,+,10.0000)  (D25,+,10.0000)  (D26,+,10.0000)  (D27,+,10.0000)  (D28,+,10.0000)  (D29,+,10.0000)  (D30,+,10.0000)  (D31,+,10.0000)  (D32,+,10.0000)  (D33,+,10.0000)  (D34,+,10.0000)  (D35,+,10.0000)  (D36,+,10.0000)  (D37,+,10.0000)  (D38,+,10.0000)  (D39,+,10.0000)  (D40,+,10.0000)  (D41,+,10.0000)  (D42,+,10.0000)  (D43,+,10.0000)  
Rotate:True</t>
        </r>
      </text>
    </comment>
    <comment ref="E44" authorId="0" shapeId="0" xr:uid="{00000000-0006-0000-0400-00000A000000}">
      <text>
        <r>
          <rPr>
            <sz val="10"/>
            <rFont val="Arial"/>
          </rPr>
          <t>reference:E21,E22,E23,E24,E25,E26,E27,E28,E29,E30,E31,E32,E33,E34,E35,E36,E37,E38,E39,E40,E41,E42,E43
mrs:(E21,+,10.0000)  (E22,+,10.0000)  (E23,+,10.0000)  (E24,+,10.0000)  (E25,+,10.0000)  (E26,+,10.0000)  (E27,+,10.0000)  (E28,+,10.0000)  (E29,+,10.0000)  (E30,+,10.0000)  (E31,+,10.0000)  (E32,+,10.0000)  (E33,+,10.0000)  (E34,+,10.0000)  (E35,+,10.0000)  (E36,+,10.0000)  (E37,+,10.0000)  (E38,+,10.0000)  (E39,+,10.0000)  (E40,+,10.0000)  (E41,+,10.0000)  (E42,+,10.0000)  (E43,+,10.0000)  
Rotate:True</t>
        </r>
      </text>
    </comment>
    <comment ref="F44" authorId="0" shapeId="0" xr:uid="{00000000-0006-0000-0400-00000B000000}">
      <text>
        <r>
          <rPr>
            <sz val="10"/>
            <rFont val="Arial"/>
          </rPr>
          <t>reference:F21,F22,F23,F24,F25,F26,F27,F28,F29,F30,F31,F32,F33,F34,F35,F36,F37,F38,F39,F40,F41,F42,F43
mrs:(F21,+,10.0000)  (F22,+,10.0000)  (F23,+,10.0000)  (F24,+,10.0000)  (F25,+,10.0000)  (F26,+,10.0000)  (F27,+,10.0000)  (F28,+,10.0000)  (F29,+,10.0000)  (F30,+,10.0000)  (F31,+,10.0000)  (F32,+,10.0000)  (F33,+,10.0000)  (F34,+,10.0000)  (F35,+,10.0000)  (F36,+,10.0000)  (F37,+,10.0000)  (F38,+,10.0000)  (F39,+,10.0000)  (F40,+,10.0000)  (F41,+,10.0000)  (F42,+,10.0000)  (F43,+,10.0000)  
Rotate:True</t>
        </r>
      </text>
    </comment>
    <comment ref="G44" authorId="0" shapeId="0" xr:uid="{00000000-0006-0000-0400-00000C000000}">
      <text>
        <r>
          <rPr>
            <sz val="10"/>
            <rFont val="Arial"/>
          </rPr>
          <t>reference:G21,G22,G23,G24,G25,G26,G27,G28,G29,G30,G31,G32,G33,G34,G35,G36,G37,G38,G39,G40,G41,G42,G43
mrs:(G21,+,10.0000)  (G22,+,10.0000)  (G23,+,10.0000)  (G24,+,10.0000)  (G25,+,10.0000)  (G26,+,10.0000)  (G27,+,10.0000)  (G28,+,10.0000)  (G29,+,10.0000)  (G30,+,10.0000)  (G31,+,10.0000)  (G32,+,10.0000)  (G33,+,10.0000)  (G34,+,10.0000)  (G35,+,10.0000)  (G36,+,10.0000)  (G37,+,10.0000)  (G38,+,10.0000)  (G39,+,10.0000)  (G40,+,10.0000)  (G41,+,10.0000)  (G42,+,10.0000)  (G43,+,10.0000)  
Rotate:True</t>
        </r>
      </text>
    </comment>
    <comment ref="H44" authorId="0" shapeId="0" xr:uid="{00000000-0006-0000-0400-00000D000000}">
      <text>
        <r>
          <rPr>
            <sz val="10"/>
            <rFont val="Arial"/>
          </rPr>
          <t>reference:H21,H22,H23,H24,H25,H26,H27,H28,H29,H30,H31,H32,H33,H34,H35,H36,H37,H38,H39,H40,H41,H42,H43
mrs:(H21,+,10.0000)  (H22,+,10.0000)  (H23,+,10.0000)  (H24,+,10.0000)  (H25,+,10.0000)  (H26,+,10.0000)  (H27,+,10.0000)  (H28,+,10.0000)  (H29,+,10.0000)  (H30,+,10.0000)  (H31,+,10.0000)  (H32,+,10.0000)  (H33,+,10.0000)  (H34,+,10.0000)  (H35,+,10.0000)  (H36,+,10.0000)  (H37,+,10.0000)  (H38,+,10.0000)  (H39,+,10.0000)  (H40,+,10.0000)  (H41,+,10.0000)  (H42,+,10.0000)  (H43,+,10.0000)  
Rotate:True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76" authorId="0" shapeId="0" xr:uid="{00000000-0006-0000-0500-000001000000}">
      <text>
        <r>
          <rPr>
            <sz val="10"/>
            <rFont val="Arial"/>
          </rPr>
          <t>reference:B12,B13,B14,B15,B16,B17,B18,B19,B20,B21,B22,B23,B24,B25,B26,B27,B28,B29,B30,B31,B32,B33,B34,B35,B36,B37,B38,B39,B40,B41,B42,B43,B44,B45,B46,B47,B48,B49,B50,B51,B52,B53,B54,B55,B56,B57,B58,B59,B60,B61,B62,B63,B64,B65,B66,B67,B68,B69,B70,B71,B72,B73,B74
mrs:(B12,+,10.0000)  (B13,+,10.0000)  (B14,+,10.0000)  (B15,+,10.0000)  (B16,+,10.0000)  (B17,+,10.0000)  (B18,+,10.0000)  (B19,+,10.0000)  (B20,+,10.0000)  (B21,+,10.0000)  (B22,+,10.0000)  (B23,+,10.0000)  (B24,+,10.0000)  (B25,+,10.0000)  (B26,+,10.0000)  (B27,+,10.0000)  (B28,+,10.0000)  (B29,+,10.0000)  (B30,+,10.0000)  (B31,+,10.0000)  (B32,+,10.0000)  (B33,+,10.0000)  (B34,+,10.0000)  (B35,+,10.0000)  (B36,+,10.0000)  (B37,+,10.0000)  (B38,+,10.0000)  (B39,+,10.0000)  (B40,+,10.0000)  (B41,+,10.0000)  (B42,+,10.0000)  (B43,+,10.0000)  (B44,+,10.0000)  (B45,+,10.0000)  (B46,+,10.0000)  (B47,+,10.0000)  (B48,+,10.0000)  (B49,+,10.0000)  (B50,+,10.0000)  (B51,+,10.0000)  (B52,+,10.0000)  (B53,+,10.0000)  (B54,+,10.0000)  (B55,+,10.0000)  (B56,+,10.0000)  (B57,+,10.0000)  (B58,+,10.0000)  (B59,+,10.0000)  (B60,+,10.0000)  (B61,+,10.0000)  (B62,+,10.0000)  (B63,+,10.0000)  (B64,+,10.0000)  (B65,+,10.0000)  (B66,+,10.0000)  (B67,+,10.0000)  (B68,+,10.0000)  (B69,+,10.0000)  (B70,+,10.0000)  (B71,+,10.0000)  (B72,+,10.0000)  (B73,+,10.0000)  (B74,+,10.0000)  
Rotate:True</t>
        </r>
      </text>
    </comment>
    <comment ref="C76" authorId="0" shapeId="0" xr:uid="{00000000-0006-0000-0500-000002000000}">
      <text>
        <r>
          <rPr>
            <sz val="10"/>
            <rFont val="Arial"/>
          </rPr>
          <t>reference:C12,C13,C14,C15,C16,C17,C18,C19,C20,C21,C22,C23,C24,C25,C26,C27,C28,C29,C30,C31,C32,C33,C34,C35,C36,C37,C38,C39,C40,C41,C42,C43,C44,C45,C46,C47,C48,C49,C50,C51,C52,C53,C54,C55,C56,C57,C58,C59,C60,C61,C62,C63,C64,C65,C66,C67,C68,C69,C70,C71,C72,C73,C74
mrs:(C12,+,10.0000)  (C13,+,10.0000)  (C14,+,10.0000)  (C15,+,10.0000)  (C16,+,10.0000)  (C17,+,10.0000)  (C18,+,10.0000)  (C19,+,10.0000)  (C20,+,10.0000)  (C21,+,10.0000)  (C22,+,10.0000)  (C23,+,10.0000)  (C24,+,10.0000)  (C25,+,10.0000)  (C26,+,10.0000)  (C27,+,10.0000)  (C28,+,10.0000)  (C29,+,10.0000)  (C30,+,10.0000)  (C31,+,10.0000)  (C32,+,10.0000)  (C33,+,10.0000)  (C34,+,10.0000)  (C35,+,10.0000)  (C36,+,10.0000)  (C37,+,10.0000)  (C38,+,10.0000)  (C39,+,10.0000)  (C40,+,10.0000)  (C41,+,10.0000)  (C42,+,10.0000)  (C43,+,10.0000)  (C44,+,10.0000)  (C45,+,10.0000)  (C46,+,10.0000)  (C47,+,10.0000)  (C48,+,10.0000)  (C49,+,10.0000)  (C50,+,10.0000)  (C51,+,10.0000)  (C52,+,10.0000)  (C53,+,10.0000)  (C54,+,10.0000)  (C55,+,10.0000)  (C56,+,10.0000)  (C57,+,10.0000)  (C58,+,10.0000)  (C59,+,10.0000)  (C60,+,10.0000)  (C61,+,10.0000)  (C62,+,10.0000)  (C63,+,10.0000)  (C64,+,10.0000)  (C65,+,10.0000)  (C66,+,10.0000)  (C67,+,10.0000)  (C68,+,10.0000)  (C69,+,10.0000)  (C70,+,10.0000)  (C71,+,10.0000)  (C72,+,10.0000)  (C73,+,10.0000)  (C74,+,10.0000)  
Rotate:True</t>
        </r>
      </text>
    </comment>
    <comment ref="D76" authorId="0" shapeId="0" xr:uid="{00000000-0006-0000-0500-000003000000}">
      <text>
        <r>
          <rPr>
            <sz val="10"/>
            <rFont val="Arial"/>
          </rPr>
          <t>reference:D12,D13,D14,D15,D16,D17,D18,D19,D20,D21,D22,D23,D24,D25,D26,D27,D28,D29,D30,D31,D32,D33,D34,D35,D36,D37,D38,D39,D40,D41,D42,D43,D44,D45,D46,D47,D48,D49,D50,D51,D52,D53,D54,D55,D56,D57,D58,D59,D60,D61,D62,D63,D64,D65,D66,D67,D68,D69,D70,D71,D72,D73,D74
mrs:(D12,+,10.0000)  (D13,+,10.0000)  (D14,+,10.0000)  (D15,+,10.0000)  (D16,+,10.0000)  (D17,+,10.0000)  (D18,+,10.0000)  (D19,+,10.0000)  (D20,+,10.0000)  (D21,+,10.0000)  (D22,+,10.0000)  (D23,+,10.0000)  (D24,+,10.0000)  (D25,+,10.0000)  (D26,+,10.0000)  (D27,+,10.0000)  (D28,+,10.0000)  (D29,+,10.0000)  (D30,+,10.0000)  (D31,+,10.0000)  (D32,+,10.0000)  (D33,+,10.0000)  (D34,+,10.0000)  (D35,+,10.0000)  (D36,+,10.0000)  (D37,+,10.0000)  (D38,+,10.0000)  (D39,+,10.0000)  (D40,+,10.0000)  (D41,+,10.0000)  (D42,+,10.0000)  (D43,+,10.0000)  (D44,+,10.0000)  (D45,+,10.0000)  (D46,+,10.0000)  (D47,+,10.0000)  (D48,+,10.0000)  (D49,+,10.0000)  (D50,+,10.0000)  (D51,+,10.0000)  (D52,+,10.0000)  (D53,+,10.0000)  (D54,+,10.0000)  (D55,+,10.0000)  (D56,+,10.0000)  (D57,+,10.0000)  (D58,+,10.0000)  (D59,+,10.0000)  (D60,+,10.0000)  (D61,+,10.0000)  (D62,+,10.0000)  (D63,+,10.0000)  (D64,+,10.0000)  (D65,+,10.0000)  (D66,+,10.0000)  (D67,+,10.0000)  (D68,+,10.0000)  (D69,+,10.0000)  (D70,+,10.0000)  (D71,+,10.0000)  (D72,+,10.0000)  (D73,+,10.0000)  (D74,+,10.0000)  
Rotate:True</t>
        </r>
      </text>
    </comment>
    <comment ref="E76" authorId="0" shapeId="0" xr:uid="{00000000-0006-0000-0500-000004000000}">
      <text>
        <r>
          <rPr>
            <sz val="10"/>
            <rFont val="Arial"/>
          </rPr>
          <t>reference:E12,E13,E14,E15,E16,E17,E18,E19,E20,E21,E22,E23,E24,E25,E26,E27,E28,E29,E30,E31,E32,E33,E34,E35,E36,E37,E38,E39,E40,E41,E42,E43,E44,E45,E46,E47,E48,E49,E50,E51,E52,E53,E54,E55,E56,E57,E58,E59,E60,E61,E62,E63,E64,E65,E66,E67,E68,E69,E70,E71,E72,E73,E74
mrs:(E12,+,10.0000)  (E13,+,10.0000)  (E14,+,10.0000)  (E15,+,10.0000)  (E16,+,10.0000)  (E17,+,10.0000)  (E18,+,10.0000)  (E19,+,10.0000)  (E20,+,10.0000)  (E21,+,10.0000)  (E22,+,10.0000)  (E23,+,10.0000)  (E24,+,10.0000)  (E25,+,10.0000)  (E26,+,10.0000)  (E27,+,10.0000)  (E28,+,10.0000)  (E29,+,10.0000)  (E30,+,10.0000)  (E31,+,10.0000)  (E32,+,10.0000)  (E33,+,10.0000)  (E34,+,10.0000)  (E35,+,10.0000)  (E36,+,10.0000)  (E37,+,10.0000)  (E38,+,10.0000)  (E39,+,10.0000)  (E40,+,10.0000)  (E41,+,10.0000)  (E42,+,10.0000)  (E43,+,10.0000)  (E44,+,10.0000)  (E45,+,10.0000)  (E46,+,10.0000)  (E47,+,10.0000)  (E48,+,10.0000)  (E49,+,10.0000)  (E50,+,10.0000)  (E51,+,10.0000)  (E52,+,10.0000)  (E53,+,10.0000)  (E54,+,10.0000)  (E55,+,10.0000)  (E56,+,10.0000)  (E57,+,10.0000)  (E58,+,10.0000)  (E59,+,10.0000)  (E60,+,10.0000)  (E61,+,10.0000)  (E62,+,10.0000)  (E63,+,10.0000)  (E64,+,10.0000)  (E65,+,10.0000)  (E66,+,10.0000)  (E67,+,10.0000)  (E68,+,10.0000)  (E69,+,10.0000)  (E70,+,10.0000)  (E71,+,10.0000)  (E72,+,10.0000)  (E73,+,10.0000)  (E74,+,10.0000)  
Rotate:True</t>
        </r>
      </text>
    </comment>
    <comment ref="F76" authorId="0" shapeId="0" xr:uid="{00000000-0006-0000-0500-000005000000}">
      <text>
        <r>
          <rPr>
            <sz val="10"/>
            <rFont val="Arial"/>
          </rPr>
          <t>reference:F12,F13,F14,F15,F16,F17,F18,F19,F20,F21,F22,F23,F24,F25,F26,F27,F28,F29,F30,F31,F32,F33,F34,F35,F36,F37,F38,F39,F40,F41,F42,F43,F44,F45,F46,F47,F48,F49,F50,F51,F52,F53,F54,F55,F56,F57,F58,F59,F60,F61,F62,F63,F64,F65,F66,F67,F68,F69,F70,F71,F72,F73,F74
mrs:(F12,+,10.0000)  (F13,+,10.0000)  (F14,+,10.0000)  (F15,+,10.0000)  (F16,+,10.0000)  (F17,+,10.0000)  (F18,+,10.0000)  (F19,+,10.0000)  (F20,+,10.0000)  (F21,+,10.0000)  (F22,+,10.0000)  (F23,+,10.0000)  (F24,+,10.0000)  (F25,+,10.0000)  (F26,+,10.0000)  (F27,+,10.0000)  (F28,+,10.0000)  (F29,+,10.0000)  (F30,+,10.0000)  (F31,+,10.0000)  (F32,+,10.0000)  (F33,+,10.0000)  (F34,+,10.0000)  (F35,+,10.0000)  (F36,+,10.0000)  (F37,+,10.0000)  (F38,+,10.0000)  (F39,+,10.0000)  (F40,+,10.0000)  (F41,+,10.0000)  (F42,+,10.0000)  (F43,+,10.0000)  (F44,+,10.0000)  (F45,+,10.0000)  (F46,+,10.0000)  (F47,+,10.0000)  (F48,+,10.0000)  (F49,+,10.0000)  (F50,+,10.0000)  (F51,+,10.0000)  (F52,+,10.0000)  (F53,+,10.0000)  (F54,+,10.0000)  (F55,+,10.0000)  (F56,+,10.0000)  (F57,+,10.0000)  (F58,+,10.0000)  (F59,+,10.0000)  (F60,+,10.0000)  (F61,+,10.0000)  (F62,+,10.0000)  (F63,+,10.0000)  (F64,+,10.0000)  (F65,+,10.0000)  (F66,+,10.0000)  (F67,+,10.0000)  (F68,+,10.0000)  (F69,+,10.0000)  (F70,+,10.0000)  (F71,+,10.0000)  (F72,+,10.0000)  (F73,+,10.0000)  (F74,+,10.0000)  
Rotate:True</t>
        </r>
      </text>
    </comment>
  </commentList>
</comments>
</file>

<file path=xl/sharedStrings.xml><?xml version="1.0" encoding="utf-8"?>
<sst xmlns="http://schemas.openxmlformats.org/spreadsheetml/2006/main" count="325" uniqueCount="280">
  <si>
    <t>WASHINGTON STATE UNIVERSITY</t>
  </si>
  <si>
    <t>Five Years in Review (memorandum only)</t>
  </si>
  <si>
    <t>for the fiscal year ending June 30, 2000</t>
  </si>
  <si>
    <t xml:space="preserve">               1999</t>
  </si>
  <si>
    <t xml:space="preserve">               1998</t>
  </si>
  <si>
    <t xml:space="preserve">               1997</t>
  </si>
  <si>
    <t xml:space="preserve">               1996</t>
  </si>
  <si>
    <t>FUND BALANCES</t>
  </si>
  <si>
    <t xml:space="preserve">     Current-Unrestricted</t>
  </si>
  <si>
    <t xml:space="preserve">     Current-Restricted</t>
  </si>
  <si>
    <t xml:space="preserve">     Loan</t>
  </si>
  <si>
    <t xml:space="preserve">     Endowment</t>
  </si>
  <si>
    <t xml:space="preserve">     Plant</t>
  </si>
  <si>
    <t xml:space="preserve">          Fund Balance Total</t>
  </si>
  <si>
    <t>MAJOR SOURCES OF OPERATING REVENUE</t>
  </si>
  <si>
    <t xml:space="preserve">     Tuition and Fees</t>
  </si>
  <si>
    <t xml:space="preserve">     Federal Appropriations</t>
  </si>
  <si>
    <t xml:space="preserve">     State Appropriations</t>
  </si>
  <si>
    <t xml:space="preserve">     Federal Grants &amp; Contracts</t>
  </si>
  <si>
    <t xml:space="preserve">     State Grants &amp; Contracts</t>
  </si>
  <si>
    <t xml:space="preserve">     Private Grants, Gifts, &amp; Contracts</t>
  </si>
  <si>
    <t xml:space="preserve">     Sales &amp; Services of Educational Activities</t>
  </si>
  <si>
    <t xml:space="preserve">     Sales &amp; Services of Auxiliary Enterprises</t>
  </si>
  <si>
    <t xml:space="preserve">     Other Sources</t>
  </si>
  <si>
    <t xml:space="preserve">          Operating Revenue Total</t>
  </si>
  <si>
    <t>MAJOR OPERATING EXPENDITURES</t>
  </si>
  <si>
    <t xml:space="preserve">     Instruction</t>
  </si>
  <si>
    <t xml:space="preserve">     Research</t>
  </si>
  <si>
    <t xml:space="preserve">     Public Service</t>
  </si>
  <si>
    <t xml:space="preserve">     Academic Support</t>
  </si>
  <si>
    <t xml:space="preserve">     Student Services</t>
  </si>
  <si>
    <t xml:space="preserve">     Institutional Support *</t>
  </si>
  <si>
    <t xml:space="preserve">     Operation &amp; Maintenance of Plant</t>
  </si>
  <si>
    <t xml:space="preserve">     Scholarships &amp; Fellowships *</t>
  </si>
  <si>
    <t xml:space="preserve">     Retirement of Indebtedness</t>
  </si>
  <si>
    <t xml:space="preserve">     Interest on Indebtedness</t>
  </si>
  <si>
    <t xml:space="preserve">     Mandatory Transfer for Tuition</t>
  </si>
  <si>
    <t xml:space="preserve">     Auxiliary Enterprises</t>
  </si>
  <si>
    <t xml:space="preserve">          Operating Expenditure Total</t>
  </si>
  <si>
    <t>NET STUDENT LOANS OUTSTANDING</t>
  </si>
  <si>
    <t>WSU REGENTS/FOUNDATION ENDOWMENT FUND, FAIR VALUE</t>
  </si>
  <si>
    <t>LAND GRANT ENDOWMENT FUND, FAIR VALUE</t>
  </si>
  <si>
    <t>PLANT IN USE, NET OF ACCUMULATED DEPRECIATION</t>
  </si>
  <si>
    <t>PLANT LIABILITIES</t>
  </si>
  <si>
    <t>*  See Note 12, Notes to the Financial Statements</t>
  </si>
  <si>
    <t>suspicious:</t>
  </si>
  <si>
    <t>Balance Sheet for the fiscal year ending June 30, 2000</t>
  </si>
  <si>
    <t>with comparative totals for 1999</t>
  </si>
  <si>
    <t>Totals</t>
  </si>
  <si>
    <t>Current Funds</t>
  </si>
  <si>
    <t>Plant Funds</t>
  </si>
  <si>
    <t>Memorandum Only</t>
  </si>
  <si>
    <t>Endowment &amp;</t>
  </si>
  <si>
    <t>Unexpended</t>
  </si>
  <si>
    <t>Retirement of</t>
  </si>
  <si>
    <t>Investment</t>
  </si>
  <si>
    <t>Agency</t>
  </si>
  <si>
    <t>Unrestricted</t>
  </si>
  <si>
    <t>Restricted</t>
  </si>
  <si>
    <t>Loan Funds</t>
  </si>
  <si>
    <t>Similar Funds</t>
  </si>
  <si>
    <t>Plant</t>
  </si>
  <si>
    <t>Indebtedness</t>
  </si>
  <si>
    <t>in Plant</t>
  </si>
  <si>
    <t>Funds</t>
  </si>
  <si>
    <t xml:space="preserve">            1999</t>
  </si>
  <si>
    <t>ASSETS</t>
  </si>
  <si>
    <t>Cash and Temporary Investments</t>
  </si>
  <si>
    <t>Net Accounts Receivable (See Note 3)</t>
  </si>
  <si>
    <t>Investments  (See Notes 2 and 10)</t>
  </si>
  <si>
    <t>Land Grant Endowment Investments  (See Notes 2 and 10)</t>
  </si>
  <si>
    <t>Net Loans Receivable (See Note 3)</t>
  </si>
  <si>
    <t>Inventories</t>
  </si>
  <si>
    <t>Prepaid Expenses</t>
  </si>
  <si>
    <t>Due From Other Funds</t>
  </si>
  <si>
    <t>Deposits in Escrow</t>
  </si>
  <si>
    <t>Land</t>
  </si>
  <si>
    <t>Buildings Less Accumulated Depreciation (See Note 1)</t>
  </si>
  <si>
    <t>Other Improvements Less Accumulated Depreciation (See Note 1)</t>
  </si>
  <si>
    <t>Library Resources</t>
  </si>
  <si>
    <t>Equipment Less Accumulated Depreciation (See Note 1)</t>
  </si>
  <si>
    <t>Construction in Progress</t>
  </si>
  <si>
    <t xml:space="preserve">       TOTAL ASSETS</t>
  </si>
  <si>
    <t>LIABILITIES AND FUND BALANCES</t>
  </si>
  <si>
    <t>Liabilities</t>
  </si>
  <si>
    <t>Accounts Payable and Accrued Liabilities (See Note 4)</t>
  </si>
  <si>
    <t>Due to Other Funds</t>
  </si>
  <si>
    <t>Deferred Revenue</t>
  </si>
  <si>
    <t>Deposits</t>
  </si>
  <si>
    <t>Deposits Held in Custody For Others</t>
  </si>
  <si>
    <t>Deferred Gain on Bond Refunding</t>
  </si>
  <si>
    <t>Bonds Payable</t>
  </si>
  <si>
    <t>Long Term Installment Contracts and Leases Payable</t>
  </si>
  <si>
    <t xml:space="preserve">    Total Liabilities</t>
  </si>
  <si>
    <t>Fund Balances</t>
  </si>
  <si>
    <t>Unrestricted--General</t>
  </si>
  <si>
    <t>Federal Capital Contributions</t>
  </si>
  <si>
    <t>University Loan Funds--Restricted</t>
  </si>
  <si>
    <t>Endowment</t>
  </si>
  <si>
    <t>Unexpended Plant</t>
  </si>
  <si>
    <t>Retirement of Indebtedness</t>
  </si>
  <si>
    <t>Net Investment in Plant</t>
  </si>
  <si>
    <t xml:space="preserve">    Total Fund Balances</t>
  </si>
  <si>
    <t xml:space="preserve">        TOTAL LIABILITIES AND FUND BALANCES</t>
  </si>
  <si>
    <t>Statement of Changes in Fund Balances</t>
  </si>
  <si>
    <t>REVENUES AND OTHER ADDITIONS</t>
  </si>
  <si>
    <t>Current Unrestricted Revenue</t>
  </si>
  <si>
    <t>Tuition and Fees</t>
  </si>
  <si>
    <t>Federal Appropriations</t>
  </si>
  <si>
    <t>Federal Grants and Contracts</t>
  </si>
  <si>
    <t>State Grants and Contracts</t>
  </si>
  <si>
    <t>Private Gifts, Grants, and Contracts</t>
  </si>
  <si>
    <t xml:space="preserve">Investment Income </t>
  </si>
  <si>
    <t>Net Change in Fair Market Value of Investments</t>
  </si>
  <si>
    <t>Interest on Loans Receivable</t>
  </si>
  <si>
    <t>Expended for Plant Facilities and Equipment</t>
  </si>
  <si>
    <t>Donations of Property</t>
  </si>
  <si>
    <t>Retirement of Bonded Indebtedness</t>
  </si>
  <si>
    <t>Retirement of Long-Term Installment Contract and Lease Obligations</t>
  </si>
  <si>
    <t>Net Realized Gain on Sale of Investments</t>
  </si>
  <si>
    <t>State Appropriations for Capital Outlay</t>
  </si>
  <si>
    <t>Revenue Bond Proceeds</t>
  </si>
  <si>
    <t>Other Additions</t>
  </si>
  <si>
    <t>Total Revenues and Other Additions</t>
  </si>
  <si>
    <t>EXPENDITURES AND OTHER DEDUCTIONS</t>
  </si>
  <si>
    <t>Educational and General Expenditures</t>
  </si>
  <si>
    <t>Auxiliary Enterprise Expenditures</t>
  </si>
  <si>
    <t>Indirect Costs Recovered</t>
  </si>
  <si>
    <t>Administrative and Collection Costs</t>
  </si>
  <si>
    <t>Loan Cancellations and Write-Offs</t>
  </si>
  <si>
    <t>Expended for Plant Facilities</t>
  </si>
  <si>
    <t>Interest on Bonded Indebtedness</t>
  </si>
  <si>
    <t>Depreciation on Plant Facilities and Equipment</t>
  </si>
  <si>
    <t>Disposal of Plant Facilities</t>
  </si>
  <si>
    <t>Bonds Issued and Refunding Adjustments</t>
  </si>
  <si>
    <t>Bonds Issuance Costs</t>
  </si>
  <si>
    <t>New Long-Term Installment Contract and Lease Obligations</t>
  </si>
  <si>
    <t>Other Deductions</t>
  </si>
  <si>
    <t>Total Expenditures and Other Deductions</t>
  </si>
  <si>
    <t>TRANSFERS AMONG FUNDS</t>
  </si>
  <si>
    <t>Mandatory:</t>
  </si>
  <si>
    <t>Principal and Interest</t>
  </si>
  <si>
    <t>Tuition Receipts</t>
  </si>
  <si>
    <t>Non-mandatory Transfers</t>
  </si>
  <si>
    <t>Total Transfers Among Funds</t>
  </si>
  <si>
    <t>Net Increase (Decrease)</t>
  </si>
  <si>
    <t>Fund Balance - Beginning</t>
  </si>
  <si>
    <t>Fund Balance - Ending</t>
  </si>
  <si>
    <t>Statement of Current Funds Revenues, Expenditures, and Other Changes</t>
  </si>
  <si>
    <t xml:space="preserve">   Totals</t>
  </si>
  <si>
    <t xml:space="preserve">   Memorandum Only</t>
  </si>
  <si>
    <t xml:space="preserve">            2000</t>
  </si>
  <si>
    <t>REVENUES</t>
  </si>
  <si>
    <t>State Appropriations</t>
  </si>
  <si>
    <t>Sales and Services of Educational Activities</t>
  </si>
  <si>
    <t>Sales and Services of Auxiliary Enterprises</t>
  </si>
  <si>
    <t>Other Sources</t>
  </si>
  <si>
    <t>Total Current Revenues</t>
  </si>
  <si>
    <t>EXPENDITURES AND MANDATORY TRANSFERS</t>
  </si>
  <si>
    <t>Educational and Mandatory Transfers:</t>
  </si>
  <si>
    <t>Instruction</t>
  </si>
  <si>
    <t>Research</t>
  </si>
  <si>
    <t>Public Service</t>
  </si>
  <si>
    <t>Academic Support</t>
  </si>
  <si>
    <t>Student Services</t>
  </si>
  <si>
    <t>Institutional Support</t>
  </si>
  <si>
    <t>Operation and Maintenance of Plant</t>
  </si>
  <si>
    <t>Scholarships and Fellowships</t>
  </si>
  <si>
    <t>Mandatory Transfers for Tuition Receipts</t>
  </si>
  <si>
    <t>Total Educational and General Expenditures</t>
  </si>
  <si>
    <t>Auxiliary Enterprises:</t>
  </si>
  <si>
    <t>Expenditures</t>
  </si>
  <si>
    <t>Mandatory Transfers for Principal and Interest</t>
  </si>
  <si>
    <t>Total Auxiliary Enterprises</t>
  </si>
  <si>
    <t>Total Expenditures and Mandatory Transfers</t>
  </si>
  <si>
    <t>OTHER TRANSFERS AND ADDITIONS (DEDUCTIONS)</t>
  </si>
  <si>
    <t>Restricted Receipts Over (Under) Transfers to Revenues</t>
  </si>
  <si>
    <t>Non-Mandatory Transfers</t>
  </si>
  <si>
    <t>NET INCREASE (DECREASE) IN FUND BALANCES</t>
  </si>
  <si>
    <t xml:space="preserve">suspicious:J18,  J45,  J32,  </t>
  </si>
  <si>
    <t>MAJOR CONSTRUCTION REPORT FOR 2000</t>
  </si>
  <si>
    <t>Sources of Funds</t>
  </si>
  <si>
    <t>State</t>
  </si>
  <si>
    <t>WSU</t>
  </si>
  <si>
    <t>Approved</t>
  </si>
  <si>
    <t>Capital</t>
  </si>
  <si>
    <t>Building</t>
  </si>
  <si>
    <t>Federal</t>
  </si>
  <si>
    <t>Local</t>
  </si>
  <si>
    <t>Budget</t>
  </si>
  <si>
    <t>to Date</t>
  </si>
  <si>
    <t>Fund</t>
  </si>
  <si>
    <t>Grants</t>
  </si>
  <si>
    <t>Construction Projects Completed</t>
  </si>
  <si>
    <t>in Fiscal Year 2000</t>
  </si>
  <si>
    <t xml:space="preserve">   Animal Disease Biotechnical Facility</t>
  </si>
  <si>
    <t xml:space="preserve">   Chemical Waste Collection Sites</t>
  </si>
  <si>
    <t xml:space="preserve">   South Campus Electrical Upgrade</t>
  </si>
  <si>
    <t xml:space="preserve">   Thompson Hall Renovation</t>
  </si>
  <si>
    <t xml:space="preserve">      Total Projects Completed</t>
  </si>
  <si>
    <t>Construction In Progress</t>
  </si>
  <si>
    <t xml:space="preserve">   AMID/Landscape Architecture Facility</t>
  </si>
  <si>
    <t xml:space="preserve">   Bohler Gym Renovation</t>
  </si>
  <si>
    <t xml:space="preserve">   Campus Infrastructure Project</t>
  </si>
  <si>
    <t xml:space="preserve">   Children's Center Development Lab</t>
  </si>
  <si>
    <t xml:space="preserve">   Cleveland Hall Addition</t>
  </si>
  <si>
    <t xml:space="preserve">   Creamery Warehouse</t>
  </si>
  <si>
    <t xml:space="preserve">   Hazardous Waste Incinerator</t>
  </si>
  <si>
    <t xml:space="preserve">   Hazardous Waste Projects</t>
  </si>
  <si>
    <t xml:space="preserve">   Johnson Hall Addition</t>
  </si>
  <si>
    <t xml:space="preserve">   Kimbrough Addition and Remodel</t>
  </si>
  <si>
    <t xml:space="preserve">   McCroskey Hall Renovation</t>
  </si>
  <si>
    <t xml:space="preserve">   Murrow Hall Renovation/Addition</t>
  </si>
  <si>
    <t xml:space="preserve">   Power Plant Boiler Renewal</t>
  </si>
  <si>
    <t xml:space="preserve">   Shock Physics Building</t>
  </si>
  <si>
    <t xml:space="preserve">   Spokane Health Sciences Building</t>
  </si>
  <si>
    <t xml:space="preserve">   Student Recreation Center</t>
  </si>
  <si>
    <t xml:space="preserve">   Teaching and Learning Center</t>
  </si>
  <si>
    <t xml:space="preserve">   Vancouver Campus Circulation</t>
  </si>
  <si>
    <t xml:space="preserve">   Vancouver Engineering and Life Science</t>
  </si>
  <si>
    <t xml:space="preserve">   Vancouver Media/Electonic Communication</t>
  </si>
  <si>
    <t xml:space="preserve">   Vancouver Physical Plant Maintenance Shop</t>
  </si>
  <si>
    <t xml:space="preserve">   White Hall Renovation</t>
  </si>
  <si>
    <t xml:space="preserve">      Total Construction in Progress</t>
  </si>
  <si>
    <t>Schedule of Bonded Indebtedness</t>
  </si>
  <si>
    <t>Total</t>
  </si>
  <si>
    <t>Balance</t>
  </si>
  <si>
    <t>Currently Issued</t>
  </si>
  <si>
    <t>Currently</t>
  </si>
  <si>
    <t>Amount</t>
  </si>
  <si>
    <t>Outstanding</t>
  </si>
  <si>
    <t>and Refunding</t>
  </si>
  <si>
    <t>Retired or</t>
  </si>
  <si>
    <t>Issued</t>
  </si>
  <si>
    <t>6/30/99</t>
  </si>
  <si>
    <t>Adjustments</t>
  </si>
  <si>
    <t>Defeased</t>
  </si>
  <si>
    <t>6/30/00</t>
  </si>
  <si>
    <t>Washington State University</t>
  </si>
  <si>
    <t>General Obligation Refunding Bonds, Series C</t>
  </si>
  <si>
    <t xml:space="preserve">   issued 1978, due serially to 2001, interest</t>
  </si>
  <si>
    <t xml:space="preserve">   rates 5.50% to 7.00%.</t>
  </si>
  <si>
    <t>Housing and Dining Service Revenue Bonds,</t>
  </si>
  <si>
    <t xml:space="preserve">   issued 1994, due serially to 2024,</t>
  </si>
  <si>
    <t xml:space="preserve">   interest rates 5.20% to 6.40%</t>
  </si>
  <si>
    <t xml:space="preserve">   issued 1999, due serially to 2029,</t>
  </si>
  <si>
    <t xml:space="preserve">   interest rates 5.00% to 5.90%</t>
  </si>
  <si>
    <t>Student Activity Facilities Fee Revenue Bonds</t>
  </si>
  <si>
    <t xml:space="preserve">   issued 1998, due serially to 2032,</t>
  </si>
  <si>
    <t xml:space="preserve">   interest rates 4.10% to 5.15%.</t>
  </si>
  <si>
    <t>Parking System Revenue Bonds</t>
  </si>
  <si>
    <t xml:space="preserve">   issued 1999, due serially to 2024,</t>
  </si>
  <si>
    <t xml:space="preserve">   interest rates 4.40% to 5.95%</t>
  </si>
  <si>
    <t>State of Washington General Obligation Bonds</t>
  </si>
  <si>
    <t>for Benefit of Washington State University</t>
  </si>
  <si>
    <t>Series O, issued 1978 to 1995, due serially</t>
  </si>
  <si>
    <t xml:space="preserve">   to 2002, interest rates 4.50% to 7.00%</t>
  </si>
  <si>
    <t>Series W, issued 1979 to 1998, due serially</t>
  </si>
  <si>
    <t xml:space="preserve">   to 2004, interest rates 3.95% to 6.50%</t>
  </si>
  <si>
    <t>Series AQ, issued 1982 to 1998, due serially</t>
  </si>
  <si>
    <t xml:space="preserve">   to 2010, interest rates 3.95% to 6.75%</t>
  </si>
  <si>
    <t>Series BK, issued 1987 to 1999, due serially</t>
  </si>
  <si>
    <t xml:space="preserve">   to 2008, interest rates 4.625% to 7.00%</t>
  </si>
  <si>
    <t>Series 1990A, due serially to 2010,</t>
  </si>
  <si>
    <t xml:space="preserve">   interest rates 6.50% to 6.75%</t>
  </si>
  <si>
    <t>Series 1991B, due serially to 2015,</t>
  </si>
  <si>
    <t xml:space="preserve">   interest rates 4.75% to 6.20%</t>
  </si>
  <si>
    <t>Series 1992A, due serially to 2017,</t>
  </si>
  <si>
    <t xml:space="preserve">   interest rates 3.50% to 6.25%</t>
  </si>
  <si>
    <t>Series 1992B, due serially to 2017,</t>
  </si>
  <si>
    <t xml:space="preserve">   interest rates 5.60% to 6.40%</t>
  </si>
  <si>
    <t>Series 1993B, due serially to 2018,</t>
  </si>
  <si>
    <t xml:space="preserve">   interest rates 4.875% to 5.50%</t>
  </si>
  <si>
    <t>Series 1995A, due serially to 2019,</t>
  </si>
  <si>
    <t xml:space="preserve">   interest rates 5.00% to 7.00%</t>
  </si>
  <si>
    <t>Series 1995C, due serially to 2020,</t>
  </si>
  <si>
    <t>Series 1996A, due serially to 2020,</t>
  </si>
  <si>
    <t xml:space="preserve">   interest rates 5.125% to 6.75%</t>
  </si>
  <si>
    <t>Series 1997A, due serially to 2021,</t>
  </si>
  <si>
    <t xml:space="preserve">   interest rates 5.25% to 6.5%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</si>
</sst>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6" formatCode="dd\-mmm\-yy_)"/>
    <numFmt numFmtId="177" formatCode="General_)"/>
    <numFmt numFmtId="178" formatCode="&quot;$&quot;#,##0_);\(&quot;$&quot;#,##0\)"/>
    <numFmt numFmtId="179" formatCode="0_);\(0\)"/>
  </numFmts>
  <fonts count="16">
    <font>
      <sz val="10"/>
      <name val="Arial"/>
    </font>
    <font>
      <b/>
      <sz val="10"/>
      <name val="Arial"/>
      <family val="2"/>
    </font>
    <font>
      <sz val="12"/>
      <name val="Arial MT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0"/>
      <name val="Courier"/>
    </font>
    <font>
      <sz val="10"/>
      <name val="Arial"/>
      <family val="2"/>
    </font>
    <font>
      <b/>
      <sz val="10"/>
      <name val="Arial"/>
      <family val="2"/>
    </font>
    <font>
      <b/>
      <sz val="16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lightGrid">
        <fgColor rgb="FFFF00FF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43" fontId="7" fillId="0" borderId="0"/>
    <xf numFmtId="37" fontId="6" fillId="0" borderId="0"/>
    <xf numFmtId="37" fontId="2" fillId="0" borderId="0"/>
    <xf numFmtId="0" fontId="2" fillId="0" borderId="0"/>
    <xf numFmtId="37" fontId="6" fillId="0" borderId="0"/>
    <xf numFmtId="177" fontId="6" fillId="0" borderId="0"/>
    <xf numFmtId="0" fontId="7" fillId="0" borderId="0"/>
  </cellStyleXfs>
  <cellXfs count="145">
    <xf numFmtId="0" fontId="0" fillId="0" borderId="0" xfId="0"/>
    <xf numFmtId="37" fontId="4" fillId="0" borderId="0" xfId="3" applyFont="1"/>
    <xf numFmtId="37" fontId="4" fillId="0" borderId="0" xfId="3" quotePrefix="1" applyFont="1" applyAlignment="1">
      <alignment horizontal="left"/>
    </xf>
    <xf numFmtId="37" fontId="5" fillId="0" borderId="0" xfId="3" applyFont="1" applyAlignment="1">
      <alignment horizontal="centerContinuous"/>
    </xf>
    <xf numFmtId="37" fontId="5" fillId="0" borderId="1" xfId="3" applyFont="1" applyBorder="1" applyAlignment="1">
      <alignment horizontal="centerContinuous"/>
    </xf>
    <xf numFmtId="37" fontId="5" fillId="0" borderId="0" xfId="3" applyFont="1"/>
    <xf numFmtId="37" fontId="5" fillId="0" borderId="0" xfId="3" applyFont="1" applyAlignment="1">
      <alignment horizontal="fill"/>
    </xf>
    <xf numFmtId="37" fontId="5" fillId="0" borderId="1" xfId="3" applyFont="1" applyBorder="1" applyAlignment="1">
      <alignment horizontal="right"/>
    </xf>
    <xf numFmtId="37" fontId="5" fillId="0" borderId="0" xfId="3" applyFont="1" applyAlignment="1">
      <alignment horizontal="right"/>
    </xf>
    <xf numFmtId="37" fontId="5" fillId="0" borderId="0" xfId="3" quotePrefix="1" applyFont="1" applyAlignment="1">
      <alignment horizontal="right"/>
    </xf>
    <xf numFmtId="37" fontId="3" fillId="0" borderId="0" xfId="3" applyFont="1"/>
    <xf numFmtId="37" fontId="5" fillId="0" borderId="0" xfId="3" quotePrefix="1" applyFont="1" applyAlignment="1">
      <alignment horizontal="left"/>
    </xf>
    <xf numFmtId="37" fontId="7" fillId="0" borderId="1" xfId="6" applyNumberFormat="1" applyFont="1" applyBorder="1"/>
    <xf numFmtId="38" fontId="7" fillId="0" borderId="0" xfId="6" quotePrefix="1" applyNumberFormat="1" applyFont="1" applyAlignment="1">
      <alignment horizontal="left"/>
    </xf>
    <xf numFmtId="38" fontId="1" fillId="0" borderId="0" xfId="6" applyNumberFormat="1" applyFont="1" applyAlignment="1">
      <alignment horizontal="left"/>
    </xf>
    <xf numFmtId="38" fontId="1" fillId="0" borderId="0" xfId="6" applyNumberFormat="1" applyFont="1"/>
    <xf numFmtId="38" fontId="7" fillId="0" borderId="1" xfId="6" applyNumberFormat="1" applyFont="1" applyBorder="1"/>
    <xf numFmtId="0" fontId="4" fillId="0" borderId="0" xfId="4" applyFont="1"/>
    <xf numFmtId="0" fontId="2" fillId="0" borderId="0" xfId="4"/>
    <xf numFmtId="37" fontId="9" fillId="0" borderId="0" xfId="4" applyNumberFormat="1" applyFont="1" applyAlignment="1">
      <alignment horizontal="left"/>
    </xf>
    <xf numFmtId="37" fontId="9" fillId="0" borderId="0" xfId="4" quotePrefix="1" applyNumberFormat="1" applyFont="1" applyAlignment="1">
      <alignment horizontal="left"/>
    </xf>
    <xf numFmtId="37" fontId="5" fillId="0" borderId="0" xfId="4" applyNumberFormat="1" applyFont="1" applyAlignment="1">
      <alignment horizontal="centerContinuous"/>
    </xf>
    <xf numFmtId="0" fontId="3" fillId="0" borderId="0" xfId="4" applyFont="1" applyAlignment="1">
      <alignment horizontal="centerContinuous"/>
    </xf>
    <xf numFmtId="37" fontId="3" fillId="0" borderId="0" xfId="4" applyNumberFormat="1" applyFont="1" applyAlignment="1">
      <alignment horizontal="centerContinuous"/>
    </xf>
    <xf numFmtId="37" fontId="10" fillId="0" borderId="0" xfId="4" applyNumberFormat="1" applyFont="1"/>
    <xf numFmtId="37" fontId="5" fillId="0" borderId="0" xfId="4" applyNumberFormat="1" applyFont="1" applyAlignment="1">
      <alignment horizontal="right"/>
    </xf>
    <xf numFmtId="37" fontId="5" fillId="0" borderId="0" xfId="4" applyNumberFormat="1" applyFont="1"/>
    <xf numFmtId="37" fontId="5" fillId="0" borderId="0" xfId="4" quotePrefix="1" applyNumberFormat="1" applyFont="1" applyAlignment="1">
      <alignment horizontal="right"/>
    </xf>
    <xf numFmtId="49" fontId="5" fillId="0" borderId="0" xfId="4" quotePrefix="1" applyNumberFormat="1" applyFont="1" applyAlignment="1">
      <alignment horizontal="left"/>
    </xf>
    <xf numFmtId="49" fontId="5" fillId="0" borderId="0" xfId="4" applyNumberFormat="1" applyFont="1" applyAlignment="1">
      <alignment horizontal="left"/>
    </xf>
    <xf numFmtId="37" fontId="11" fillId="0" borderId="0" xfId="4" applyNumberFormat="1" applyFont="1"/>
    <xf numFmtId="37" fontId="2" fillId="0" borderId="0" xfId="4" applyNumberFormat="1"/>
    <xf numFmtId="37" fontId="10" fillId="0" borderId="0" xfId="4" quotePrefix="1" applyNumberFormat="1" applyFont="1" applyAlignment="1">
      <alignment horizontal="left"/>
    </xf>
    <xf numFmtId="37" fontId="10" fillId="0" borderId="1" xfId="4" quotePrefix="1" applyNumberFormat="1" applyFont="1" applyBorder="1" applyAlignment="1">
      <alignment horizontal="left"/>
    </xf>
    <xf numFmtId="37" fontId="11" fillId="0" borderId="2" xfId="4" quotePrefix="1" applyNumberFormat="1" applyFont="1" applyBorder="1" applyAlignment="1">
      <alignment horizontal="left"/>
    </xf>
    <xf numFmtId="37" fontId="3" fillId="0" borderId="2" xfId="4" applyNumberFormat="1" applyFont="1" applyBorder="1"/>
    <xf numFmtId="37" fontId="3" fillId="0" borderId="0" xfId="4" quotePrefix="1" applyNumberFormat="1" applyFont="1" applyAlignment="1">
      <alignment horizontal="left"/>
    </xf>
    <xf numFmtId="37" fontId="3" fillId="0" borderId="1" xfId="4" quotePrefix="1" applyNumberFormat="1" applyFont="1" applyBorder="1" applyAlignment="1">
      <alignment horizontal="left"/>
    </xf>
    <xf numFmtId="37" fontId="3" fillId="0" borderId="1" xfId="4" applyNumberFormat="1" applyFont="1" applyBorder="1"/>
    <xf numFmtId="37" fontId="11" fillId="0" borderId="1" xfId="4" quotePrefix="1" applyNumberFormat="1" applyFont="1" applyBorder="1" applyAlignment="1">
      <alignment horizontal="left"/>
    </xf>
    <xf numFmtId="37" fontId="11" fillId="0" borderId="0" xfId="4" quotePrefix="1" applyNumberFormat="1" applyFont="1" applyAlignment="1">
      <alignment horizontal="left"/>
    </xf>
    <xf numFmtId="0" fontId="12" fillId="0" borderId="0" xfId="4" applyFont="1"/>
    <xf numFmtId="0" fontId="10" fillId="0" borderId="0" xfId="4" applyFont="1"/>
    <xf numFmtId="0" fontId="5" fillId="0" borderId="0" xfId="4" applyFont="1"/>
    <xf numFmtId="0" fontId="5" fillId="0" borderId="0" xfId="4" quotePrefix="1" applyFont="1" applyAlignment="1">
      <alignment horizontal="left"/>
    </xf>
    <xf numFmtId="0" fontId="5" fillId="0" borderId="1" xfId="4" quotePrefix="1" applyFont="1" applyBorder="1" applyAlignment="1">
      <alignment horizontal="left"/>
    </xf>
    <xf numFmtId="0" fontId="5" fillId="0" borderId="1" xfId="4" applyFont="1" applyBorder="1" applyAlignment="1">
      <alignment horizontal="left"/>
    </xf>
    <xf numFmtId="0" fontId="3" fillId="0" borderId="0" xfId="4" applyFont="1" applyAlignment="1">
      <alignment horizontal="fill"/>
    </xf>
    <xf numFmtId="37" fontId="3" fillId="0" borderId="0" xfId="4" applyNumberFormat="1" applyFont="1" applyAlignment="1">
      <alignment horizontal="fill"/>
    </xf>
    <xf numFmtId="37" fontId="3" fillId="0" borderId="0" xfId="4" applyNumberFormat="1" applyFont="1"/>
    <xf numFmtId="0" fontId="3" fillId="0" borderId="0" xfId="4" quotePrefix="1" applyFont="1" applyAlignment="1">
      <alignment horizontal="left"/>
    </xf>
    <xf numFmtId="37" fontId="3" fillId="0" borderId="0" xfId="3" applyFont="1" applyAlignment="1">
      <alignment horizontal="centerContinuous"/>
    </xf>
    <xf numFmtId="37" fontId="3" fillId="0" borderId="0" xfId="3" applyFont="1" applyAlignment="1">
      <alignment horizontal="fill"/>
    </xf>
    <xf numFmtId="37" fontId="3" fillId="0" borderId="0" xfId="3" quotePrefix="1" applyFont="1" applyAlignment="1">
      <alignment horizontal="left"/>
    </xf>
    <xf numFmtId="37" fontId="3" fillId="0" borderId="1" xfId="3" quotePrefix="1" applyFont="1" applyBorder="1" applyAlignment="1">
      <alignment horizontal="left"/>
    </xf>
    <xf numFmtId="37" fontId="3" fillId="0" borderId="0" xfId="3" quotePrefix="1" applyFont="1"/>
    <xf numFmtId="39" fontId="3" fillId="0" borderId="0" xfId="3" applyNumberFormat="1" applyFont="1"/>
    <xf numFmtId="37" fontId="4" fillId="0" borderId="0" xfId="2" applyFont="1" applyAlignment="1">
      <alignment horizontal="left"/>
    </xf>
    <xf numFmtId="37" fontId="4" fillId="0" borderId="0" xfId="2" quotePrefix="1" applyFont="1" applyAlignment="1">
      <alignment horizontal="left"/>
    </xf>
    <xf numFmtId="37" fontId="3" fillId="0" borderId="0" xfId="2" applyFont="1" applyAlignment="1">
      <alignment horizontal="left"/>
    </xf>
    <xf numFmtId="37" fontId="3" fillId="0" borderId="0" xfId="2" applyFont="1" applyAlignment="1">
      <alignment horizontal="center"/>
    </xf>
    <xf numFmtId="37" fontId="3" fillId="0" borderId="0" xfId="2" quotePrefix="1" applyFont="1" applyAlignment="1">
      <alignment horizontal="center"/>
    </xf>
    <xf numFmtId="37" fontId="3" fillId="0" borderId="1" xfId="2" applyFont="1" applyBorder="1" applyAlignment="1">
      <alignment horizontal="center"/>
    </xf>
    <xf numFmtId="37" fontId="3" fillId="0" borderId="1" xfId="2" quotePrefix="1" applyFont="1" applyBorder="1" applyAlignment="1">
      <alignment horizontal="center"/>
    </xf>
    <xf numFmtId="37" fontId="3" fillId="0" borderId="0" xfId="2" applyFont="1"/>
    <xf numFmtId="37" fontId="7" fillId="0" borderId="0" xfId="2" applyFont="1"/>
    <xf numFmtId="37" fontId="3" fillId="0" borderId="0" xfId="2" quotePrefix="1" applyFont="1" applyAlignment="1">
      <alignment horizontal="left"/>
    </xf>
    <xf numFmtId="37" fontId="3" fillId="0" borderId="1" xfId="2" quotePrefix="1" applyFont="1" applyBorder="1" applyAlignment="1">
      <alignment horizontal="left"/>
    </xf>
    <xf numFmtId="37" fontId="3" fillId="0" borderId="1" xfId="2" applyFont="1" applyBorder="1"/>
    <xf numFmtId="37" fontId="3" fillId="0" borderId="0" xfId="2" applyFont="1" applyAlignment="1">
      <alignment horizontal="fill"/>
    </xf>
    <xf numFmtId="37" fontId="5" fillId="0" borderId="0" xfId="3" applyFont="1" applyAlignment="1">
      <alignment horizontal="left"/>
    </xf>
    <xf numFmtId="0" fontId="13" fillId="0" borderId="0" xfId="0" applyFont="1"/>
    <xf numFmtId="37" fontId="13" fillId="0" borderId="0" xfId="0" applyNumberFormat="1" applyFont="1"/>
    <xf numFmtId="37" fontId="13" fillId="0" borderId="0" xfId="1" applyNumberFormat="1" applyFont="1"/>
    <xf numFmtId="37" fontId="2" fillId="0" borderId="0" xfId="3"/>
    <xf numFmtId="37" fontId="3" fillId="0" borderId="0" xfId="3" applyFont="1" applyAlignment="1">
      <alignment horizontal="left"/>
    </xf>
    <xf numFmtId="0" fontId="3" fillId="0" borderId="1" xfId="4" applyFont="1" applyBorder="1"/>
    <xf numFmtId="37" fontId="5" fillId="0" borderId="1" xfId="3" applyFont="1" applyBorder="1"/>
    <xf numFmtId="37" fontId="14" fillId="0" borderId="1" xfId="3" applyFont="1" applyBorder="1"/>
    <xf numFmtId="37" fontId="3" fillId="0" borderId="1" xfId="3" applyFont="1" applyBorder="1"/>
    <xf numFmtId="37" fontId="7" fillId="0" borderId="0" xfId="7" applyNumberFormat="1" applyAlignment="1">
      <alignment vertical="center"/>
    </xf>
    <xf numFmtId="38" fontId="7" fillId="0" borderId="0" xfId="7" applyNumberFormat="1" applyAlignment="1">
      <alignment horizontal="left" vertical="center"/>
    </xf>
    <xf numFmtId="0" fontId="7" fillId="0" borderId="0" xfId="7" applyAlignment="1">
      <alignment vertical="center"/>
    </xf>
    <xf numFmtId="38" fontId="7" fillId="0" borderId="0" xfId="7" applyNumberFormat="1" applyAlignment="1">
      <alignment vertical="center"/>
    </xf>
    <xf numFmtId="38" fontId="7" fillId="0" borderId="0" xfId="7" quotePrefix="1" applyNumberFormat="1" applyAlignment="1">
      <alignment horizontal="left" vertical="center"/>
    </xf>
    <xf numFmtId="0" fontId="7" fillId="0" borderId="0" xfId="7" quotePrefix="1" applyAlignment="1">
      <alignment horizontal="left" vertical="center"/>
    </xf>
    <xf numFmtId="37" fontId="7" fillId="0" borderId="0" xfId="6" applyNumberFormat="1" applyFont="1"/>
    <xf numFmtId="38" fontId="7" fillId="0" borderId="0" xfId="6" applyNumberFormat="1" applyFont="1"/>
    <xf numFmtId="37" fontId="7" fillId="0" borderId="0" xfId="5" applyFont="1" applyAlignment="1">
      <alignment horizontal="left"/>
    </xf>
    <xf numFmtId="37" fontId="7" fillId="0" borderId="0" xfId="5" quotePrefix="1" applyFont="1" applyAlignment="1">
      <alignment horizontal="left"/>
    </xf>
    <xf numFmtId="37" fontId="7" fillId="0" borderId="0" xfId="5" applyFont="1"/>
    <xf numFmtId="37" fontId="4" fillId="0" borderId="0" xfId="2" applyFont="1"/>
    <xf numFmtId="37" fontId="5" fillId="0" borderId="0" xfId="2" applyFont="1" applyAlignment="1">
      <alignment horizontal="right"/>
    </xf>
    <xf numFmtId="37" fontId="5" fillId="0" borderId="0" xfId="2" quotePrefix="1" applyFont="1" applyAlignment="1">
      <alignment horizontal="right"/>
    </xf>
    <xf numFmtId="37" fontId="5" fillId="0" borderId="1" xfId="2" applyFont="1" applyBorder="1"/>
    <xf numFmtId="37" fontId="5" fillId="0" borderId="0" xfId="2" applyFont="1" applyAlignment="1">
      <alignment horizontal="left"/>
    </xf>
    <xf numFmtId="37" fontId="5" fillId="0" borderId="1" xfId="2" quotePrefix="1" applyFont="1" applyBorder="1" applyAlignment="1">
      <alignment horizontal="left"/>
    </xf>
    <xf numFmtId="37" fontId="5" fillId="0" borderId="0" xfId="2" quotePrefix="1" applyFont="1" applyAlignment="1">
      <alignment horizontal="left"/>
    </xf>
    <xf numFmtId="0" fontId="3" fillId="0" borderId="0" xfId="4" applyFont="1"/>
    <xf numFmtId="0" fontId="3" fillId="0" borderId="0" xfId="0" applyFont="1"/>
    <xf numFmtId="37" fontId="3" fillId="0" borderId="1" xfId="0" applyNumberFormat="1" applyFont="1" applyBorder="1"/>
    <xf numFmtId="0" fontId="3" fillId="0" borderId="1" xfId="0" applyFont="1" applyBorder="1"/>
    <xf numFmtId="37" fontId="3" fillId="0" borderId="0" xfId="0" applyNumberFormat="1" applyFont="1"/>
    <xf numFmtId="49" fontId="5" fillId="0" borderId="1" xfId="3" quotePrefix="1" applyNumberFormat="1" applyFont="1" applyBorder="1" applyAlignment="1">
      <alignment horizontal="center"/>
    </xf>
    <xf numFmtId="37" fontId="5" fillId="0" borderId="1" xfId="3" quotePrefix="1" applyFont="1" applyBorder="1"/>
    <xf numFmtId="37" fontId="7" fillId="0" borderId="0" xfId="1" applyNumberFormat="1"/>
    <xf numFmtId="37" fontId="3" fillId="0" borderId="0" xfId="1" applyNumberFormat="1" applyFont="1"/>
    <xf numFmtId="37" fontId="3" fillId="2" borderId="0" xfId="4" applyNumberFormat="1" applyFont="1" applyFill="1"/>
    <xf numFmtId="37" fontId="3" fillId="3" borderId="0" xfId="4" applyNumberFormat="1" applyFont="1" applyFill="1"/>
    <xf numFmtId="37" fontId="3" fillId="4" borderId="0" xfId="4" applyNumberFormat="1" applyFont="1" applyFill="1"/>
    <xf numFmtId="176" fontId="3" fillId="0" borderId="0" xfId="3" applyNumberFormat="1" applyFont="1"/>
    <xf numFmtId="37" fontId="3" fillId="2" borderId="0" xfId="3" applyFont="1" applyFill="1"/>
    <xf numFmtId="37" fontId="3" fillId="3" borderId="0" xfId="3" applyFont="1" applyFill="1"/>
    <xf numFmtId="37" fontId="3" fillId="4" borderId="0" xfId="3" applyFont="1" applyFill="1"/>
    <xf numFmtId="179" fontId="13" fillId="0" borderId="0" xfId="0" applyNumberFormat="1" applyFont="1"/>
    <xf numFmtId="37" fontId="3" fillId="5" borderId="0" xfId="3" applyFont="1" applyFill="1"/>
    <xf numFmtId="37" fontId="3" fillId="6" borderId="0" xfId="3" applyFont="1" applyFill="1"/>
    <xf numFmtId="41" fontId="3" fillId="0" borderId="0" xfId="1" applyNumberFormat="1" applyFont="1"/>
    <xf numFmtId="176" fontId="3" fillId="0" borderId="0" xfId="4" applyNumberFormat="1" applyFont="1"/>
    <xf numFmtId="37" fontId="3" fillId="3" borderId="2" xfId="4" applyNumberFormat="1" applyFont="1" applyFill="1" applyBorder="1"/>
    <xf numFmtId="37" fontId="3" fillId="10" borderId="2" xfId="4" applyNumberFormat="1" applyFont="1" applyFill="1" applyBorder="1"/>
    <xf numFmtId="37" fontId="3" fillId="5" borderId="0" xfId="4" applyNumberFormat="1" applyFont="1" applyFill="1"/>
    <xf numFmtId="37" fontId="3" fillId="10" borderId="0" xfId="4" applyNumberFormat="1" applyFont="1" applyFill="1"/>
    <xf numFmtId="37" fontId="3" fillId="6" borderId="2" xfId="4" applyNumberFormat="1" applyFont="1" applyFill="1" applyBorder="1"/>
    <xf numFmtId="37" fontId="3" fillId="7" borderId="2" xfId="4" applyNumberFormat="1" applyFont="1" applyFill="1" applyBorder="1"/>
    <xf numFmtId="37" fontId="3" fillId="8" borderId="2" xfId="4" applyNumberFormat="1" applyFont="1" applyFill="1" applyBorder="1"/>
    <xf numFmtId="37" fontId="3" fillId="9" borderId="2" xfId="4" applyNumberFormat="1" applyFont="1" applyFill="1" applyBorder="1"/>
    <xf numFmtId="177" fontId="6" fillId="0" borderId="0" xfId="6"/>
    <xf numFmtId="177" fontId="7" fillId="0" borderId="0" xfId="6" applyFont="1"/>
    <xf numFmtId="177" fontId="4" fillId="0" borderId="0" xfId="6" applyFont="1" applyAlignment="1">
      <alignment horizontal="centerContinuous"/>
    </xf>
    <xf numFmtId="177" fontId="8" fillId="0" borderId="0" xfId="6" applyFont="1" applyAlignment="1">
      <alignment horizontal="centerContinuous"/>
    </xf>
    <xf numFmtId="177" fontId="8" fillId="0" borderId="0" xfId="6" applyFont="1" applyAlignment="1">
      <alignment horizontal="center"/>
    </xf>
    <xf numFmtId="177" fontId="8" fillId="0" borderId="1" xfId="6" applyFont="1" applyBorder="1" applyAlignment="1">
      <alignment horizontal="centerContinuous"/>
    </xf>
    <xf numFmtId="177" fontId="7" fillId="0" borderId="0" xfId="6" applyFont="1" applyAlignment="1">
      <alignment horizontal="center"/>
    </xf>
    <xf numFmtId="177" fontId="8" fillId="0" borderId="0" xfId="6" applyFont="1" applyAlignment="1">
      <alignment horizontal="left"/>
    </xf>
    <xf numFmtId="177" fontId="8" fillId="0" borderId="1" xfId="6" quotePrefix="1" applyFont="1" applyBorder="1" applyAlignment="1">
      <alignment horizontal="left"/>
    </xf>
    <xf numFmtId="177" fontId="8" fillId="0" borderId="0" xfId="6" quotePrefix="1" applyFont="1" applyAlignment="1">
      <alignment horizontal="left"/>
    </xf>
    <xf numFmtId="38" fontId="1" fillId="2" borderId="0" xfId="6" applyNumberFormat="1" applyFont="1" applyFill="1"/>
    <xf numFmtId="177" fontId="1" fillId="0" borderId="0" xfId="6" applyFont="1"/>
    <xf numFmtId="37" fontId="1" fillId="3" borderId="0" xfId="6" applyNumberFormat="1" applyFont="1" applyFill="1"/>
    <xf numFmtId="176" fontId="7" fillId="0" borderId="0" xfId="2" applyNumberFormat="1" applyFont="1"/>
    <xf numFmtId="178" fontId="7" fillId="0" borderId="0" xfId="5" applyNumberFormat="1" applyFont="1"/>
    <xf numFmtId="178" fontId="3" fillId="0" borderId="0" xfId="2" applyNumberFormat="1" applyFont="1"/>
    <xf numFmtId="178" fontId="5" fillId="2" borderId="0" xfId="2" applyNumberFormat="1" applyFont="1" applyFill="1"/>
    <xf numFmtId="178" fontId="7" fillId="0" borderId="0" xfId="2" applyNumberFormat="1" applyFont="1"/>
  </cellXfs>
  <cellStyles count="8">
    <cellStyle name="Normal_1997" xfId="2" xr:uid="{00000000-0005-0000-0000-000002000000}"/>
    <cellStyle name="Normal_A" xfId="3" xr:uid="{00000000-0005-0000-0000-000003000000}"/>
    <cellStyle name="Normal_A_1" xfId="4" xr:uid="{00000000-0005-0000-0000-000004000000}"/>
    <cellStyle name="Normal_Annual Rpt Bonded Debt" xfId="5" xr:uid="{00000000-0005-0000-0000-000005000000}"/>
    <cellStyle name="Normal_FY98" xfId="6" xr:uid="{00000000-0005-0000-0000-000006000000}"/>
    <cellStyle name="Normal_TEMP CONSTRUCTION" xfId="7" xr:uid="{00000000-0005-0000-0000-000007000000}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>
    <pageSetUpPr fitToPage="1"/>
  </sheetPr>
  <dimension ref="A1:L110"/>
  <sheetViews>
    <sheetView showGridLines="0" zoomScale="65" workbookViewId="0"/>
  </sheetViews>
  <sheetFormatPr defaultColWidth="11.7109375" defaultRowHeight="15"/>
  <cols>
    <col min="1" max="1" width="78.28515625" style="18" customWidth="1"/>
    <col min="2" max="2" width="19.140625" style="18" customWidth="1"/>
    <col min="3" max="3" width="3.28515625" style="18" customWidth="1"/>
    <col min="4" max="4" width="19.140625" style="18" customWidth="1"/>
    <col min="5" max="5" width="3.28515625" style="18" customWidth="1"/>
    <col min="6" max="6" width="19.140625" style="18" customWidth="1"/>
    <col min="7" max="7" width="3.28515625" style="18" customWidth="1"/>
    <col min="8" max="8" width="19.140625" style="18" customWidth="1"/>
    <col min="9" max="9" width="3.28515625" style="18" customWidth="1"/>
    <col min="10" max="10" width="19.140625" style="18" customWidth="1"/>
    <col min="11" max="11" width="11.7109375" style="18" customWidth="1"/>
    <col min="12" max="16384" width="11.7109375" style="18"/>
  </cols>
  <sheetData>
    <row r="1" spans="1:12" ht="20.4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2" ht="15" customHeight="1">
      <c r="A2" s="43" t="s">
        <v>1</v>
      </c>
      <c r="B2" s="98"/>
      <c r="C2" s="98"/>
      <c r="D2" s="98"/>
      <c r="E2" s="98"/>
      <c r="F2" s="98"/>
      <c r="G2" s="98"/>
      <c r="H2" s="98"/>
      <c r="I2" s="98"/>
      <c r="J2" s="98"/>
    </row>
    <row r="3" spans="1:12" ht="15" customHeight="1">
      <c r="A3" s="44" t="s">
        <v>2</v>
      </c>
      <c r="B3" s="98"/>
      <c r="C3" s="98"/>
      <c r="D3" s="98"/>
      <c r="E3" s="98"/>
      <c r="F3" s="98"/>
      <c r="G3" s="98"/>
      <c r="H3" s="98"/>
      <c r="I3" s="98"/>
      <c r="J3" s="98"/>
    </row>
    <row r="4" spans="1:12" ht="15" customHeight="1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2" ht="15.75" customHeight="1">
      <c r="A5" s="98"/>
      <c r="B5" s="45" t="s">
        <v>3</v>
      </c>
      <c r="C5" s="46"/>
      <c r="D5" s="45" t="s">
        <v>3</v>
      </c>
      <c r="E5" s="46"/>
      <c r="F5" s="45" t="s">
        <v>4</v>
      </c>
      <c r="G5" s="46"/>
      <c r="H5" s="45" t="s">
        <v>5</v>
      </c>
      <c r="I5" s="46"/>
      <c r="J5" s="45" t="s">
        <v>6</v>
      </c>
      <c r="K5" s="98"/>
      <c r="L5" s="98"/>
    </row>
    <row r="6" spans="1:12">
      <c r="A6" s="98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</row>
    <row r="7" spans="1:12" ht="15.75" customHeight="1">
      <c r="A7" s="43" t="s">
        <v>7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</row>
    <row r="8" spans="1:12">
      <c r="A8" s="98" t="s">
        <v>8</v>
      </c>
      <c r="B8" s="102">
        <v>35808394</v>
      </c>
      <c r="C8" s="99"/>
      <c r="D8" s="102">
        <v>30037612</v>
      </c>
      <c r="E8" s="99"/>
      <c r="F8" s="102">
        <v>18383899</v>
      </c>
      <c r="G8" s="99"/>
      <c r="H8" s="102">
        <v>20615314</v>
      </c>
      <c r="I8" s="99"/>
      <c r="J8" s="102">
        <v>22137552</v>
      </c>
      <c r="K8" s="98"/>
      <c r="L8" s="98"/>
    </row>
    <row r="9" spans="1:12">
      <c r="A9" s="98" t="s">
        <v>9</v>
      </c>
      <c r="B9" s="102">
        <v>28975017</v>
      </c>
      <c r="C9" s="99"/>
      <c r="D9" s="102">
        <v>23250045</v>
      </c>
      <c r="E9" s="99"/>
      <c r="F9" s="102">
        <v>22108237</v>
      </c>
      <c r="G9" s="99"/>
      <c r="H9" s="102">
        <v>24417308</v>
      </c>
      <c r="I9" s="99"/>
      <c r="J9" s="102">
        <v>21514329</v>
      </c>
      <c r="K9" s="98"/>
      <c r="L9" s="98"/>
    </row>
    <row r="10" spans="1:12">
      <c r="A10" s="98" t="s">
        <v>10</v>
      </c>
      <c r="B10" s="102">
        <v>22704490</v>
      </c>
      <c r="C10" s="99"/>
      <c r="D10" s="102">
        <v>22441268</v>
      </c>
      <c r="E10" s="99"/>
      <c r="F10" s="102">
        <v>23242018</v>
      </c>
      <c r="G10" s="99"/>
      <c r="H10" s="102">
        <v>21641722</v>
      </c>
      <c r="I10" s="99"/>
      <c r="J10" s="102">
        <v>21185704</v>
      </c>
      <c r="K10" s="98"/>
      <c r="L10" s="98"/>
    </row>
    <row r="11" spans="1:12">
      <c r="A11" s="98" t="s">
        <v>11</v>
      </c>
      <c r="B11" s="102">
        <v>272469732</v>
      </c>
      <c r="C11" s="99"/>
      <c r="D11" s="102">
        <v>275916539</v>
      </c>
      <c r="E11" s="99"/>
      <c r="F11" s="102">
        <v>259764529</v>
      </c>
      <c r="G11" s="99"/>
      <c r="H11" s="102">
        <v>222572667</v>
      </c>
      <c r="I11" s="99"/>
      <c r="J11" s="102">
        <v>206772664</v>
      </c>
      <c r="K11" s="98"/>
      <c r="L11" s="98"/>
    </row>
    <row r="12" spans="1:12">
      <c r="A12" s="98" t="s">
        <v>12</v>
      </c>
      <c r="B12" s="100">
        <v>740127224</v>
      </c>
      <c r="C12" s="101"/>
      <c r="D12" s="100">
        <v>629227895</v>
      </c>
      <c r="E12" s="101"/>
      <c r="F12" s="100">
        <f>35683900+5411829+540729451</f>
        <v>581825180</v>
      </c>
      <c r="G12" s="101"/>
      <c r="H12" s="100">
        <f>19883352+2181653+505419783</f>
        <v>527484788</v>
      </c>
      <c r="I12" s="101"/>
      <c r="J12" s="100">
        <f>53003318+1718956+465479053</f>
        <v>520201327</v>
      </c>
      <c r="K12" s="98"/>
      <c r="L12" s="98"/>
    </row>
    <row r="13" spans="1:12" ht="19.899999999999999" customHeight="1">
      <c r="A13" s="44" t="s">
        <v>13</v>
      </c>
      <c r="B13" s="107">
        <f>SUM(B8:B12)</f>
        <v>1100084857</v>
      </c>
      <c r="C13" s="98"/>
      <c r="D13" s="107">
        <f>SUM(D8:D12)</f>
        <v>980873359</v>
      </c>
      <c r="E13" s="98"/>
      <c r="F13" s="107">
        <f>SUM(F8:F12)</f>
        <v>905323863</v>
      </c>
      <c r="G13" s="49"/>
      <c r="H13" s="107">
        <f>SUM(H8:H12)</f>
        <v>816731799</v>
      </c>
      <c r="I13" s="49"/>
      <c r="J13" s="107">
        <f>SUM(J8:J12)</f>
        <v>791811576</v>
      </c>
      <c r="K13" s="98"/>
      <c r="L13" s="98"/>
    </row>
    <row r="14" spans="1:12">
      <c r="A14" s="47"/>
      <c r="B14" s="47"/>
      <c r="C14" s="98"/>
      <c r="D14" s="47"/>
      <c r="E14" s="98"/>
      <c r="F14" s="47"/>
      <c r="G14" s="47"/>
      <c r="H14" s="47"/>
      <c r="I14" s="47"/>
      <c r="J14" s="47"/>
      <c r="K14" s="98"/>
      <c r="L14" s="98"/>
    </row>
    <row r="15" spans="1:12" ht="15.75" customHeight="1">
      <c r="A15" s="43" t="s">
        <v>14</v>
      </c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</row>
    <row r="16" spans="1:12">
      <c r="A16" s="98" t="s">
        <v>15</v>
      </c>
      <c r="B16" s="102">
        <v>98834698</v>
      </c>
      <c r="C16" s="99"/>
      <c r="D16" s="102">
        <v>95773810</v>
      </c>
      <c r="E16" s="99"/>
      <c r="F16" s="102">
        <v>91238786</v>
      </c>
      <c r="G16" s="99"/>
      <c r="H16" s="102">
        <v>90044368</v>
      </c>
      <c r="I16" s="99"/>
      <c r="J16" s="102">
        <v>83727462</v>
      </c>
      <c r="K16" s="98"/>
      <c r="L16" s="98"/>
    </row>
    <row r="17" spans="1:12">
      <c r="A17" s="98" t="s">
        <v>16</v>
      </c>
      <c r="B17" s="102">
        <v>9283842</v>
      </c>
      <c r="C17" s="99"/>
      <c r="D17" s="102">
        <v>8660299</v>
      </c>
      <c r="E17" s="99"/>
      <c r="F17" s="102">
        <v>8249671</v>
      </c>
      <c r="G17" s="99"/>
      <c r="H17" s="102">
        <v>8657445</v>
      </c>
      <c r="I17" s="99"/>
      <c r="J17" s="102">
        <v>9535906</v>
      </c>
      <c r="K17" s="98"/>
      <c r="L17" s="98"/>
    </row>
    <row r="18" spans="1:12">
      <c r="A18" s="98" t="s">
        <v>17</v>
      </c>
      <c r="B18" s="102">
        <v>183361061</v>
      </c>
      <c r="C18" s="99"/>
      <c r="D18" s="102">
        <v>171299147</v>
      </c>
      <c r="E18" s="99"/>
      <c r="F18" s="102">
        <v>170765542</v>
      </c>
      <c r="G18" s="99"/>
      <c r="H18" s="102">
        <v>160848357</v>
      </c>
      <c r="I18" s="99"/>
      <c r="J18" s="102">
        <v>151097924</v>
      </c>
      <c r="K18" s="98"/>
      <c r="L18" s="98"/>
    </row>
    <row r="19" spans="1:12">
      <c r="A19" s="98" t="s">
        <v>18</v>
      </c>
      <c r="B19" s="102">
        <v>65171570</v>
      </c>
      <c r="C19" s="99"/>
      <c r="D19" s="102">
        <v>58931904</v>
      </c>
      <c r="E19" s="99"/>
      <c r="F19" s="102">
        <v>57822469</v>
      </c>
      <c r="G19" s="99"/>
      <c r="H19" s="102">
        <v>60474405</v>
      </c>
      <c r="I19" s="99"/>
      <c r="J19" s="102">
        <v>62252534</v>
      </c>
      <c r="K19" s="98"/>
      <c r="L19" s="98"/>
    </row>
    <row r="20" spans="1:12">
      <c r="A20" s="98" t="s">
        <v>19</v>
      </c>
      <c r="B20" s="102">
        <v>27289909</v>
      </c>
      <c r="C20" s="99"/>
      <c r="D20" s="102">
        <v>26577498</v>
      </c>
      <c r="E20" s="99"/>
      <c r="F20" s="102">
        <v>23298323</v>
      </c>
      <c r="G20" s="99"/>
      <c r="H20" s="102">
        <v>23478148</v>
      </c>
      <c r="I20" s="99"/>
      <c r="J20" s="102">
        <v>19909044</v>
      </c>
      <c r="K20" s="98"/>
      <c r="L20" s="98"/>
    </row>
    <row r="21" spans="1:12">
      <c r="A21" s="98" t="s">
        <v>20</v>
      </c>
      <c r="B21" s="102">
        <v>34480675</v>
      </c>
      <c r="C21" s="99"/>
      <c r="D21" s="102">
        <v>32255297</v>
      </c>
      <c r="E21" s="99"/>
      <c r="F21" s="102">
        <v>27829925</v>
      </c>
      <c r="G21" s="99"/>
      <c r="H21" s="102">
        <v>26759570</v>
      </c>
      <c r="I21" s="99"/>
      <c r="J21" s="102">
        <v>24986032</v>
      </c>
      <c r="K21" s="98"/>
      <c r="L21" s="98"/>
    </row>
    <row r="22" spans="1:12">
      <c r="A22" s="98" t="s">
        <v>21</v>
      </c>
      <c r="B22" s="102">
        <v>10310971</v>
      </c>
      <c r="C22" s="99"/>
      <c r="D22" s="102">
        <v>8501708</v>
      </c>
      <c r="E22" s="99"/>
      <c r="F22" s="102">
        <v>8880469</v>
      </c>
      <c r="G22" s="99"/>
      <c r="H22" s="102">
        <v>9031788</v>
      </c>
      <c r="I22" s="99"/>
      <c r="J22" s="102">
        <v>8440571</v>
      </c>
      <c r="K22" s="98"/>
      <c r="L22" s="98"/>
    </row>
    <row r="23" spans="1:12">
      <c r="A23" s="98" t="s">
        <v>22</v>
      </c>
      <c r="B23" s="102">
        <v>57008414</v>
      </c>
      <c r="C23" s="99"/>
      <c r="D23" s="102">
        <v>56619716</v>
      </c>
      <c r="E23" s="99"/>
      <c r="F23" s="102">
        <v>55363986</v>
      </c>
      <c r="G23" s="99"/>
      <c r="H23" s="102">
        <v>50745899</v>
      </c>
      <c r="I23" s="99"/>
      <c r="J23" s="102">
        <v>48691303</v>
      </c>
      <c r="K23" s="98"/>
      <c r="L23" s="98"/>
    </row>
    <row r="24" spans="1:12">
      <c r="A24" s="98" t="s">
        <v>23</v>
      </c>
      <c r="B24" s="100">
        <v>16216403</v>
      </c>
      <c r="C24" s="101"/>
      <c r="D24" s="100">
        <v>14995402</v>
      </c>
      <c r="E24" s="101"/>
      <c r="F24" s="100">
        <v>12383927</v>
      </c>
      <c r="G24" s="101"/>
      <c r="H24" s="100">
        <v>15391316</v>
      </c>
      <c r="I24" s="101"/>
      <c r="J24" s="100">
        <v>13077286</v>
      </c>
      <c r="K24" s="98"/>
      <c r="L24" s="98"/>
    </row>
    <row r="25" spans="1:12" ht="19.899999999999999" customHeight="1">
      <c r="A25" s="44" t="s">
        <v>24</v>
      </c>
      <c r="B25" s="108">
        <f>SUM(B16:B24)</f>
        <v>501957543</v>
      </c>
      <c r="C25" s="98"/>
      <c r="D25" s="108">
        <f>SUM(D16:D24)</f>
        <v>473614781</v>
      </c>
      <c r="E25" s="98"/>
      <c r="F25" s="108">
        <f>SUM(F16:F24)</f>
        <v>455833098</v>
      </c>
      <c r="G25" s="98"/>
      <c r="H25" s="108">
        <f>SUM(H16:H24)</f>
        <v>445431296</v>
      </c>
      <c r="I25" s="98"/>
      <c r="J25" s="108">
        <f>SUM(J16:J24)</f>
        <v>421718062</v>
      </c>
      <c r="K25" s="98"/>
      <c r="L25" s="98"/>
    </row>
    <row r="26" spans="1:12">
      <c r="A26" s="47"/>
      <c r="B26" s="47"/>
      <c r="C26" s="98"/>
      <c r="D26" s="47"/>
      <c r="E26" s="98"/>
      <c r="F26" s="47"/>
      <c r="G26" s="47"/>
      <c r="H26" s="47"/>
      <c r="I26" s="47"/>
      <c r="J26" s="47"/>
      <c r="K26" s="98"/>
      <c r="L26" s="98"/>
    </row>
    <row r="27" spans="1:12" ht="15.75" customHeight="1">
      <c r="A27" s="43" t="s">
        <v>25</v>
      </c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</row>
    <row r="28" spans="1:12">
      <c r="A28" s="98" t="s">
        <v>26</v>
      </c>
      <c r="B28" s="102">
        <v>125706574</v>
      </c>
      <c r="C28" s="99"/>
      <c r="D28" s="102">
        <v>130684544</v>
      </c>
      <c r="E28" s="99"/>
      <c r="F28" s="102">
        <v>129439962</v>
      </c>
      <c r="G28" s="99"/>
      <c r="H28" s="102">
        <v>124851670</v>
      </c>
      <c r="I28" s="99"/>
      <c r="J28" s="102">
        <v>116261481</v>
      </c>
      <c r="K28" s="98"/>
      <c r="L28" s="98"/>
    </row>
    <row r="29" spans="1:12">
      <c r="A29" s="98" t="s">
        <v>27</v>
      </c>
      <c r="B29" s="102">
        <v>76088604</v>
      </c>
      <c r="C29" s="99"/>
      <c r="D29" s="102">
        <v>70200635</v>
      </c>
      <c r="E29" s="99"/>
      <c r="F29" s="102">
        <v>65040447</v>
      </c>
      <c r="G29" s="99"/>
      <c r="H29" s="102">
        <v>61381393</v>
      </c>
      <c r="I29" s="99"/>
      <c r="J29" s="102">
        <v>63751567</v>
      </c>
      <c r="K29" s="98"/>
      <c r="L29" s="98"/>
    </row>
    <row r="30" spans="1:12">
      <c r="A30" s="98" t="s">
        <v>28</v>
      </c>
      <c r="B30" s="102">
        <v>39127051</v>
      </c>
      <c r="C30" s="99"/>
      <c r="D30" s="102">
        <v>35793656</v>
      </c>
      <c r="E30" s="99"/>
      <c r="F30" s="102">
        <v>32898212</v>
      </c>
      <c r="G30" s="99"/>
      <c r="H30" s="102">
        <v>33843093</v>
      </c>
      <c r="I30" s="99"/>
      <c r="J30" s="102">
        <v>28690608</v>
      </c>
      <c r="K30" s="98"/>
      <c r="L30" s="98"/>
    </row>
    <row r="31" spans="1:12">
      <c r="A31" s="98" t="s">
        <v>29</v>
      </c>
      <c r="B31" s="102">
        <v>68784265</v>
      </c>
      <c r="C31" s="99"/>
      <c r="D31" s="102">
        <v>55658539</v>
      </c>
      <c r="E31" s="99"/>
      <c r="F31" s="102">
        <v>58824709</v>
      </c>
      <c r="G31" s="99"/>
      <c r="H31" s="102">
        <v>63813104</v>
      </c>
      <c r="I31" s="99"/>
      <c r="J31" s="102">
        <v>62657625</v>
      </c>
      <c r="K31" s="98"/>
      <c r="L31" s="98"/>
    </row>
    <row r="32" spans="1:12">
      <c r="A32" s="98" t="s">
        <v>30</v>
      </c>
      <c r="B32" s="102">
        <v>14097606</v>
      </c>
      <c r="C32" s="99"/>
      <c r="D32" s="102">
        <v>13153071</v>
      </c>
      <c r="E32" s="99"/>
      <c r="F32" s="102">
        <v>13953404</v>
      </c>
      <c r="G32" s="99"/>
      <c r="H32" s="102">
        <v>13933812</v>
      </c>
      <c r="I32" s="99"/>
      <c r="J32" s="102">
        <v>12862865</v>
      </c>
      <c r="K32" s="98"/>
      <c r="L32" s="98"/>
    </row>
    <row r="33" spans="1:12">
      <c r="A33" s="98" t="s">
        <v>31</v>
      </c>
      <c r="B33" s="102">
        <v>27614878</v>
      </c>
      <c r="C33" s="99"/>
      <c r="D33" s="102">
        <v>28572219</v>
      </c>
      <c r="E33" s="99"/>
      <c r="F33" s="102">
        <v>28657676</v>
      </c>
      <c r="G33" s="99"/>
      <c r="H33" s="102">
        <v>28319878</v>
      </c>
      <c r="I33" s="99"/>
      <c r="J33" s="102">
        <v>27295426</v>
      </c>
      <c r="K33" s="98"/>
      <c r="L33" s="98"/>
    </row>
    <row r="34" spans="1:12">
      <c r="A34" s="98" t="s">
        <v>32</v>
      </c>
      <c r="B34" s="102">
        <v>31046684</v>
      </c>
      <c r="C34" s="99"/>
      <c r="D34" s="102">
        <v>28366594</v>
      </c>
      <c r="E34" s="99"/>
      <c r="F34" s="102">
        <v>28499798</v>
      </c>
      <c r="G34" s="99"/>
      <c r="H34" s="102">
        <v>26508892</v>
      </c>
      <c r="I34" s="99"/>
      <c r="J34" s="102">
        <v>24904578</v>
      </c>
      <c r="K34" s="98"/>
      <c r="L34" s="98"/>
    </row>
    <row r="35" spans="1:12">
      <c r="A35" s="98" t="s">
        <v>33</v>
      </c>
      <c r="B35" s="102">
        <v>46499245</v>
      </c>
      <c r="C35" s="99"/>
      <c r="D35" s="102">
        <v>42549005</v>
      </c>
      <c r="E35" s="99"/>
      <c r="F35" s="102">
        <v>37483809</v>
      </c>
      <c r="G35" s="99"/>
      <c r="H35" s="102">
        <v>35144799</v>
      </c>
      <c r="I35" s="99"/>
      <c r="J35" s="102">
        <v>30990444</v>
      </c>
      <c r="K35" s="98"/>
      <c r="L35" s="98"/>
    </row>
    <row r="36" spans="1:12">
      <c r="A36" s="98" t="s">
        <v>34</v>
      </c>
      <c r="B36" s="102"/>
      <c r="C36" s="99"/>
      <c r="D36" s="102">
        <v>0</v>
      </c>
      <c r="E36" s="99"/>
      <c r="F36" s="102">
        <v>120000</v>
      </c>
      <c r="G36" s="99"/>
      <c r="H36" s="102">
        <v>120000</v>
      </c>
      <c r="I36" s="99"/>
      <c r="J36" s="102">
        <v>115000</v>
      </c>
      <c r="K36" s="98"/>
      <c r="L36" s="98"/>
    </row>
    <row r="37" spans="1:12">
      <c r="A37" s="98" t="s">
        <v>35</v>
      </c>
      <c r="B37" s="102"/>
      <c r="C37" s="99"/>
      <c r="D37" s="102">
        <v>0</v>
      </c>
      <c r="E37" s="99"/>
      <c r="F37" s="102">
        <v>2340</v>
      </c>
      <c r="G37" s="99"/>
      <c r="H37" s="102">
        <v>6900</v>
      </c>
      <c r="I37" s="99"/>
      <c r="J37" s="102">
        <v>11075</v>
      </c>
      <c r="K37" s="98"/>
      <c r="L37" s="98"/>
    </row>
    <row r="38" spans="1:12">
      <c r="A38" s="98" t="s">
        <v>36</v>
      </c>
      <c r="B38" s="102">
        <v>968000</v>
      </c>
      <c r="C38" s="99"/>
      <c r="D38" s="102">
        <v>974882</v>
      </c>
      <c r="E38" s="99"/>
      <c r="F38" s="102">
        <v>1047899</v>
      </c>
      <c r="G38" s="99"/>
      <c r="H38" s="102">
        <v>1048011</v>
      </c>
      <c r="I38" s="99"/>
      <c r="J38" s="102">
        <v>1042553</v>
      </c>
      <c r="K38" s="98"/>
      <c r="L38" s="98"/>
    </row>
    <row r="39" spans="1:12">
      <c r="A39" s="98" t="s">
        <v>37</v>
      </c>
      <c r="B39" s="100">
        <v>63017672</v>
      </c>
      <c r="C39" s="101"/>
      <c r="D39" s="100">
        <v>53669261</v>
      </c>
      <c r="E39" s="101"/>
      <c r="F39" s="100">
        <f>57080796+1679782+1120389-1</f>
        <v>59880966</v>
      </c>
      <c r="G39" s="101"/>
      <c r="H39" s="100">
        <v>54996740</v>
      </c>
      <c r="I39" s="101"/>
      <c r="J39" s="100">
        <f>54372890-115000-11075</f>
        <v>54246815</v>
      </c>
      <c r="K39" s="98"/>
      <c r="L39" s="98"/>
    </row>
    <row r="40" spans="1:12" ht="19.899999999999999" customHeight="1">
      <c r="A40" s="44" t="s">
        <v>38</v>
      </c>
      <c r="B40" s="109">
        <f>SUM(B28:B39)</f>
        <v>492950579</v>
      </c>
      <c r="C40" s="98"/>
      <c r="D40" s="109">
        <f>SUM(D28:D39)</f>
        <v>459622406</v>
      </c>
      <c r="E40" s="98"/>
      <c r="F40" s="109">
        <f>SUM(F28:F39)</f>
        <v>455849222</v>
      </c>
      <c r="G40" s="98"/>
      <c r="H40" s="109">
        <f>SUM(H28:H39)</f>
        <v>443968292</v>
      </c>
      <c r="I40" s="98"/>
      <c r="J40" s="109">
        <f>SUM(J28:J39)</f>
        <v>422830037</v>
      </c>
      <c r="K40" s="98"/>
      <c r="L40" s="98"/>
    </row>
    <row r="41" spans="1:12">
      <c r="A41" s="47"/>
      <c r="B41" s="47"/>
      <c r="C41" s="98"/>
      <c r="D41" s="47"/>
      <c r="E41" s="98"/>
      <c r="F41" s="47"/>
      <c r="G41" s="47"/>
      <c r="H41" s="47"/>
      <c r="I41" s="47"/>
      <c r="J41" s="47"/>
      <c r="K41" s="98"/>
      <c r="L41" s="98"/>
    </row>
    <row r="42" spans="1:12" ht="15.75" customHeight="1">
      <c r="A42" s="43" t="s">
        <v>39</v>
      </c>
      <c r="B42" s="102">
        <v>19447880</v>
      </c>
      <c r="C42" s="99"/>
      <c r="D42" s="102">
        <v>19814946</v>
      </c>
      <c r="E42" s="99"/>
      <c r="F42" s="102">
        <f>24425+19789864</f>
        <v>19814289</v>
      </c>
      <c r="G42" s="99"/>
      <c r="H42" s="102">
        <v>19025707</v>
      </c>
      <c r="I42" s="99"/>
      <c r="J42" s="102">
        <v>18718083</v>
      </c>
      <c r="K42" s="98"/>
      <c r="L42" s="98"/>
    </row>
    <row r="43" spans="1:12">
      <c r="A43" s="47"/>
      <c r="B43" s="47"/>
      <c r="C43" s="98"/>
      <c r="D43" s="47"/>
      <c r="E43" s="98"/>
      <c r="F43" s="47"/>
      <c r="G43" s="47"/>
      <c r="H43" s="47"/>
      <c r="I43" s="47"/>
      <c r="J43" s="47"/>
      <c r="K43" s="98"/>
      <c r="L43" s="98"/>
    </row>
    <row r="44" spans="1:12" ht="15.75" customHeight="1">
      <c r="A44" s="44" t="s">
        <v>40</v>
      </c>
      <c r="B44" s="102">
        <v>184694004</v>
      </c>
      <c r="C44" s="99"/>
      <c r="D44" s="102">
        <v>168552267</v>
      </c>
      <c r="E44" s="99"/>
      <c r="F44" s="102">
        <v>152526875</v>
      </c>
      <c r="G44" s="99"/>
      <c r="H44" s="102">
        <v>122385171</v>
      </c>
      <c r="I44" s="99"/>
      <c r="J44" s="102">
        <v>97272534</v>
      </c>
      <c r="K44" s="98"/>
      <c r="L44" s="98"/>
    </row>
    <row r="45" spans="1:12">
      <c r="A45" s="47"/>
      <c r="B45" s="48"/>
      <c r="C45" s="49"/>
      <c r="D45" s="48"/>
      <c r="E45" s="49"/>
      <c r="F45" s="48"/>
      <c r="G45" s="48"/>
      <c r="H45" s="48"/>
      <c r="I45" s="48"/>
      <c r="J45" s="48"/>
      <c r="K45" s="98"/>
      <c r="L45" s="98"/>
    </row>
    <row r="46" spans="1:12" ht="15.75" customHeight="1">
      <c r="A46" s="44" t="s">
        <v>41</v>
      </c>
      <c r="B46" s="102">
        <v>274587373</v>
      </c>
      <c r="C46" s="99"/>
      <c r="D46" s="102">
        <v>249313144</v>
      </c>
      <c r="E46" s="99"/>
      <c r="F46" s="102">
        <v>232842856</v>
      </c>
      <c r="G46" s="99"/>
      <c r="H46" s="102">
        <v>208573602</v>
      </c>
      <c r="I46" s="99"/>
      <c r="J46" s="102">
        <v>192506216</v>
      </c>
      <c r="K46" s="98"/>
      <c r="L46" s="98"/>
    </row>
    <row r="47" spans="1:12">
      <c r="A47" s="47"/>
      <c r="B47" s="47"/>
      <c r="C47" s="98"/>
      <c r="D47" s="47"/>
      <c r="E47" s="98"/>
      <c r="F47" s="47"/>
      <c r="G47" s="47"/>
      <c r="H47" s="47"/>
      <c r="I47" s="47"/>
      <c r="J47" s="47"/>
      <c r="K47" s="98"/>
      <c r="L47" s="98"/>
    </row>
    <row r="48" spans="1:12" ht="15.75" customHeight="1">
      <c r="A48" s="44" t="s">
        <v>42</v>
      </c>
      <c r="B48" s="102">
        <v>785405906</v>
      </c>
      <c r="C48" s="99"/>
      <c r="D48" s="102">
        <v>695515391</v>
      </c>
      <c r="E48" s="99"/>
      <c r="F48" s="102">
        <v>640371621</v>
      </c>
      <c r="G48" s="99"/>
      <c r="H48" s="102">
        <v>611002566</v>
      </c>
      <c r="I48" s="99"/>
      <c r="J48" s="102">
        <v>563172016</v>
      </c>
      <c r="K48" s="98"/>
      <c r="L48" s="98"/>
    </row>
    <row r="49" spans="1:12">
      <c r="A49" s="47"/>
      <c r="B49" s="47"/>
      <c r="C49" s="98"/>
      <c r="D49" s="47"/>
      <c r="E49" s="98"/>
      <c r="F49" s="47"/>
      <c r="G49" s="47"/>
      <c r="H49" s="47"/>
      <c r="I49" s="47"/>
      <c r="J49" s="47"/>
      <c r="K49" s="98"/>
      <c r="L49" s="98"/>
    </row>
    <row r="50" spans="1:12" ht="15.75" customHeight="1">
      <c r="A50" s="43" t="s">
        <v>43</v>
      </c>
      <c r="B50" s="102">
        <v>163627570</v>
      </c>
      <c r="C50" s="99"/>
      <c r="D50" s="102">
        <v>140913254</v>
      </c>
      <c r="E50" s="99"/>
      <c r="F50" s="102">
        <v>99642170</v>
      </c>
      <c r="G50" s="99"/>
      <c r="H50" s="102">
        <v>105582783</v>
      </c>
      <c r="I50" s="99"/>
      <c r="J50" s="102">
        <v>97692963</v>
      </c>
      <c r="K50" s="98"/>
      <c r="L50" s="98"/>
    </row>
    <row r="51" spans="1:12">
      <c r="A51" s="47"/>
      <c r="B51" s="47"/>
      <c r="C51" s="98"/>
      <c r="D51" s="47"/>
      <c r="E51" s="98"/>
      <c r="F51" s="47"/>
      <c r="G51" s="47"/>
      <c r="H51" s="47"/>
      <c r="I51" s="47"/>
      <c r="J51" s="47"/>
      <c r="K51" s="98"/>
      <c r="L51" s="98"/>
    </row>
    <row r="52" spans="1:12">
      <c r="A52" s="98"/>
      <c r="B52" s="98"/>
      <c r="C52" s="98"/>
      <c r="D52" s="98"/>
      <c r="E52" s="98"/>
      <c r="F52" s="98"/>
      <c r="G52" s="98"/>
      <c r="H52" s="98"/>
      <c r="I52" s="49"/>
      <c r="J52" s="98"/>
      <c r="K52" s="98"/>
      <c r="L52" s="98"/>
    </row>
    <row r="53" spans="1:12">
      <c r="A53" s="50" t="s">
        <v>44</v>
      </c>
      <c r="B53" s="98"/>
      <c r="C53" s="98"/>
      <c r="D53" s="98"/>
      <c r="E53" s="98"/>
      <c r="F53" s="98"/>
      <c r="G53" s="98"/>
      <c r="H53" s="98"/>
      <c r="I53" s="49"/>
      <c r="J53" s="98"/>
      <c r="K53" s="98"/>
      <c r="L53" s="98"/>
    </row>
    <row r="54" spans="1:12">
      <c r="A54" s="98"/>
      <c r="B54" s="98"/>
      <c r="C54" s="98"/>
      <c r="D54" s="98"/>
      <c r="E54" s="98"/>
      <c r="F54" s="98"/>
      <c r="G54" s="98"/>
      <c r="H54" s="98"/>
      <c r="I54" s="49"/>
      <c r="J54" s="49"/>
      <c r="K54" s="98"/>
      <c r="L54" s="98"/>
    </row>
    <row r="55" spans="1:12">
      <c r="A55" s="98"/>
      <c r="B55" s="98"/>
      <c r="C55" s="98"/>
      <c r="D55" s="98"/>
      <c r="E55" s="98"/>
      <c r="F55" s="98"/>
      <c r="G55" s="49"/>
      <c r="H55" s="49"/>
      <c r="I55" s="49"/>
      <c r="J55" s="49"/>
      <c r="K55" s="98"/>
      <c r="L55" s="98"/>
    </row>
    <row r="56" spans="1:12">
      <c r="A56" s="98"/>
      <c r="B56" s="98"/>
      <c r="C56" s="98"/>
      <c r="D56" s="98"/>
      <c r="E56" s="98"/>
      <c r="F56" s="49"/>
      <c r="G56" s="49"/>
      <c r="H56" s="49"/>
      <c r="I56" s="49"/>
      <c r="J56" s="49"/>
      <c r="K56" s="98"/>
      <c r="L56" s="98"/>
    </row>
    <row r="57" spans="1:12">
      <c r="A57" s="98"/>
      <c r="B57" s="98"/>
      <c r="C57" s="98"/>
      <c r="D57" s="98"/>
      <c r="E57" s="98"/>
      <c r="F57" s="49"/>
      <c r="G57" s="49"/>
      <c r="H57" s="49"/>
      <c r="I57" s="49"/>
      <c r="J57" s="49"/>
      <c r="K57" s="98"/>
      <c r="L57" s="98"/>
    </row>
    <row r="58" spans="1:12">
      <c r="A58" s="98"/>
      <c r="B58" s="98"/>
      <c r="C58" s="98"/>
      <c r="D58" s="98"/>
      <c r="E58" s="98"/>
      <c r="F58" s="49"/>
      <c r="G58" s="49"/>
      <c r="H58" s="49"/>
      <c r="I58" s="49"/>
      <c r="J58" s="49"/>
      <c r="K58" s="98"/>
      <c r="L58" s="98"/>
    </row>
    <row r="59" spans="1:12">
      <c r="A59" s="98"/>
      <c r="B59" s="98"/>
      <c r="C59" s="98"/>
      <c r="D59" s="98"/>
      <c r="E59" s="98"/>
      <c r="F59" s="49"/>
      <c r="G59" s="49"/>
      <c r="H59" s="49"/>
      <c r="I59" s="49"/>
      <c r="J59" s="49"/>
      <c r="K59" s="98"/>
      <c r="L59" s="98"/>
    </row>
    <row r="60" spans="1:12">
      <c r="A60" s="98"/>
      <c r="B60" s="98"/>
      <c r="C60" s="98"/>
      <c r="D60" s="98"/>
      <c r="E60" s="98"/>
      <c r="F60" s="49"/>
      <c r="G60" s="49"/>
      <c r="H60" s="49"/>
      <c r="I60" s="49"/>
      <c r="J60" s="49"/>
      <c r="K60" s="98"/>
      <c r="L60" s="98"/>
    </row>
    <row r="61" spans="1:12">
      <c r="A61" s="98"/>
      <c r="B61" s="98"/>
      <c r="C61" s="98"/>
      <c r="D61" s="98"/>
      <c r="E61" s="98"/>
      <c r="F61" s="49"/>
      <c r="G61" s="49"/>
      <c r="H61" s="49"/>
      <c r="I61" s="49"/>
      <c r="J61" s="49"/>
      <c r="K61" s="98"/>
      <c r="L61" s="98"/>
    </row>
    <row r="62" spans="1:12">
      <c r="A62" s="98"/>
      <c r="B62" s="98"/>
      <c r="C62" s="98"/>
      <c r="D62" s="98"/>
      <c r="E62" s="98"/>
      <c r="F62" s="49"/>
      <c r="G62" s="49"/>
      <c r="H62" s="49"/>
      <c r="I62" s="49"/>
      <c r="J62" s="49"/>
      <c r="K62" s="98"/>
      <c r="L62" s="98"/>
    </row>
    <row r="63" spans="1:12">
      <c r="A63" s="98"/>
      <c r="B63" s="98"/>
      <c r="C63" s="98"/>
      <c r="D63" s="98"/>
      <c r="E63" s="98"/>
      <c r="F63" s="49"/>
      <c r="G63" s="49"/>
      <c r="H63" s="49"/>
      <c r="I63" s="49"/>
      <c r="J63" s="49"/>
      <c r="K63" s="98"/>
      <c r="L63" s="98"/>
    </row>
    <row r="64" spans="1:12">
      <c r="A64" s="98"/>
      <c r="B64" s="98"/>
      <c r="C64" s="98"/>
      <c r="D64" s="98"/>
      <c r="E64" s="98"/>
      <c r="F64" s="49"/>
      <c r="G64" s="49"/>
      <c r="H64" s="49"/>
      <c r="I64" s="49"/>
      <c r="J64" s="49"/>
      <c r="K64" s="98"/>
      <c r="L64" s="98"/>
    </row>
    <row r="65" spans="1:12">
      <c r="A65" s="98"/>
      <c r="B65" s="98"/>
      <c r="C65" s="98"/>
      <c r="D65" s="98"/>
      <c r="E65" s="98"/>
      <c r="F65" s="49"/>
      <c r="G65" s="49"/>
      <c r="H65" s="49"/>
      <c r="I65" s="49"/>
      <c r="J65" s="49"/>
      <c r="K65" s="98"/>
      <c r="L65" s="98"/>
    </row>
    <row r="66" spans="1:12">
      <c r="A66" s="98"/>
      <c r="B66" s="98"/>
      <c r="C66" s="98"/>
      <c r="D66" s="98"/>
      <c r="E66" s="98"/>
      <c r="F66" s="49"/>
      <c r="G66" s="49"/>
      <c r="H66" s="49"/>
      <c r="I66" s="49"/>
      <c r="J66" s="49"/>
      <c r="K66" s="98"/>
      <c r="L66" s="98"/>
    </row>
    <row r="67" spans="1:12">
      <c r="A67" s="98"/>
      <c r="B67" s="98"/>
      <c r="C67" s="98"/>
      <c r="D67" s="98"/>
      <c r="E67" s="98"/>
      <c r="F67" s="49"/>
      <c r="G67" s="49"/>
      <c r="H67" s="49"/>
      <c r="I67" s="49"/>
      <c r="J67" s="49"/>
      <c r="K67" s="98"/>
      <c r="L67" s="98"/>
    </row>
    <row r="68" spans="1:12">
      <c r="A68" s="98"/>
      <c r="B68" s="98"/>
      <c r="C68" s="98"/>
      <c r="D68" s="49"/>
      <c r="E68" s="98"/>
      <c r="F68" s="49"/>
      <c r="G68" s="49"/>
      <c r="H68" s="49"/>
      <c r="I68" s="49"/>
      <c r="J68" s="49"/>
      <c r="K68" s="98"/>
      <c r="L68" s="98"/>
    </row>
    <row r="69" spans="1:12">
      <c r="A69" s="98"/>
      <c r="B69" s="98"/>
      <c r="C69" s="98"/>
      <c r="D69" s="49"/>
      <c r="E69" s="98"/>
      <c r="F69" s="49"/>
      <c r="G69" s="49"/>
      <c r="H69" s="49"/>
      <c r="I69" s="49"/>
      <c r="J69" s="49"/>
      <c r="K69" s="98"/>
      <c r="L69" s="98"/>
    </row>
    <row r="70" spans="1:12">
      <c r="A70" s="98"/>
      <c r="B70" s="98"/>
      <c r="C70" s="98"/>
      <c r="D70" s="49"/>
      <c r="E70" s="98"/>
      <c r="F70" s="49"/>
      <c r="G70" s="49"/>
      <c r="H70" s="49"/>
      <c r="I70" s="49"/>
      <c r="J70" s="49"/>
      <c r="K70" s="98"/>
      <c r="L70" s="98"/>
    </row>
    <row r="71" spans="1:12">
      <c r="A71" s="98"/>
      <c r="B71" s="98"/>
      <c r="C71" s="98"/>
      <c r="D71" s="49"/>
      <c r="E71" s="98"/>
      <c r="F71" s="49"/>
      <c r="G71" s="49"/>
      <c r="H71" s="49"/>
      <c r="I71" s="49"/>
      <c r="J71" s="49"/>
      <c r="K71" s="98"/>
      <c r="L71" s="98"/>
    </row>
    <row r="72" spans="1:12">
      <c r="A72" s="98"/>
      <c r="B72" s="98"/>
      <c r="C72" s="98"/>
      <c r="D72" s="49"/>
      <c r="E72" s="98"/>
      <c r="F72" s="49"/>
      <c r="G72" s="49"/>
      <c r="H72" s="49"/>
      <c r="I72" s="49"/>
      <c r="J72" s="49"/>
      <c r="K72" s="98"/>
      <c r="L72" s="98"/>
    </row>
    <row r="73" spans="1:12">
      <c r="A73" s="98"/>
      <c r="B73" s="98"/>
      <c r="C73" s="98"/>
      <c r="D73" s="49"/>
      <c r="E73" s="98"/>
      <c r="F73" s="49"/>
      <c r="G73" s="49"/>
      <c r="H73" s="49"/>
      <c r="I73" s="49"/>
      <c r="J73" s="49"/>
      <c r="K73" s="98"/>
      <c r="L73" s="98"/>
    </row>
    <row r="74" spans="1:12">
      <c r="A74" s="98"/>
      <c r="B74" s="98"/>
      <c r="C74" s="98"/>
      <c r="D74" s="49"/>
      <c r="E74" s="98"/>
      <c r="F74" s="49"/>
      <c r="G74" s="49"/>
      <c r="H74" s="49"/>
      <c r="I74" s="49"/>
      <c r="J74" s="49"/>
      <c r="K74" s="98"/>
      <c r="L74" s="98"/>
    </row>
    <row r="75" spans="1:12">
      <c r="A75" s="98"/>
      <c r="B75" s="98"/>
      <c r="C75" s="98"/>
      <c r="D75" s="49"/>
      <c r="E75" s="98"/>
      <c r="F75" s="49"/>
      <c r="G75" s="49"/>
      <c r="H75" s="49"/>
      <c r="I75" s="49"/>
      <c r="J75" s="49"/>
      <c r="K75" s="98"/>
      <c r="L75" s="98"/>
    </row>
    <row r="76" spans="1:12">
      <c r="A76" s="98"/>
      <c r="B76" s="98"/>
      <c r="C76" s="98"/>
      <c r="D76" s="98"/>
      <c r="E76" s="98"/>
      <c r="F76" s="49"/>
      <c r="G76" s="49"/>
      <c r="H76" s="49"/>
      <c r="I76" s="49"/>
      <c r="J76" s="49"/>
      <c r="K76" s="98"/>
      <c r="L76" s="98"/>
    </row>
    <row r="77" spans="1:12">
      <c r="A77" s="98"/>
      <c r="B77" s="98"/>
      <c r="C77" s="98"/>
      <c r="D77" s="98"/>
      <c r="E77" s="98"/>
      <c r="F77" s="49"/>
      <c r="G77" s="49"/>
      <c r="H77" s="49"/>
      <c r="I77" s="49"/>
      <c r="J77" s="49"/>
      <c r="K77" s="98"/>
      <c r="L77" s="98"/>
    </row>
    <row r="78" spans="1:12">
      <c r="A78" s="98"/>
      <c r="B78" s="98"/>
      <c r="C78" s="98"/>
      <c r="D78" s="98"/>
      <c r="E78" s="98"/>
      <c r="F78" s="49"/>
      <c r="G78" s="49"/>
      <c r="H78" s="49"/>
      <c r="I78" s="49"/>
      <c r="J78" s="49"/>
      <c r="K78" s="98"/>
      <c r="L78" s="98"/>
    </row>
    <row r="79" spans="1:12">
      <c r="A79" s="98"/>
      <c r="B79" s="98"/>
      <c r="C79" s="98"/>
      <c r="D79" s="98"/>
      <c r="E79" s="98"/>
      <c r="F79" s="49"/>
      <c r="G79" s="49"/>
      <c r="H79" s="49"/>
      <c r="I79" s="49"/>
      <c r="J79" s="49"/>
      <c r="K79" s="98"/>
      <c r="L79" s="98"/>
    </row>
    <row r="80" spans="1:12">
      <c r="A80" s="98"/>
      <c r="B80" s="98"/>
      <c r="C80" s="98"/>
      <c r="D80" s="98"/>
      <c r="E80" s="98"/>
      <c r="F80" s="49"/>
      <c r="G80" s="49"/>
      <c r="H80" s="49"/>
      <c r="I80" s="49"/>
      <c r="J80" s="49"/>
      <c r="K80" s="98"/>
      <c r="L80" s="98"/>
    </row>
    <row r="81" spans="1:12">
      <c r="A81" s="98"/>
      <c r="B81" s="98"/>
      <c r="C81" s="98"/>
      <c r="D81" s="98"/>
      <c r="E81" s="98"/>
      <c r="F81" s="49"/>
      <c r="G81" s="49"/>
      <c r="H81" s="49"/>
      <c r="I81" s="49"/>
      <c r="J81" s="49"/>
      <c r="K81" s="98"/>
      <c r="L81" s="98"/>
    </row>
    <row r="82" spans="1:12">
      <c r="A82" s="98"/>
      <c r="B82" s="98"/>
      <c r="C82" s="98"/>
      <c r="D82" s="98"/>
      <c r="E82" s="98"/>
      <c r="F82" s="49"/>
      <c r="G82" s="49"/>
      <c r="H82" s="49"/>
      <c r="I82" s="49"/>
      <c r="J82" s="49"/>
      <c r="K82" s="98"/>
      <c r="L82" s="98"/>
    </row>
    <row r="83" spans="1:12">
      <c r="A83" s="98"/>
      <c r="B83" s="98"/>
      <c r="C83" s="98"/>
      <c r="D83" s="98"/>
      <c r="E83" s="98"/>
      <c r="F83" s="49"/>
      <c r="G83" s="49"/>
      <c r="H83" s="49"/>
      <c r="I83" s="49"/>
      <c r="J83" s="49"/>
      <c r="K83" s="98"/>
      <c r="L83" s="98"/>
    </row>
    <row r="84" spans="1:12">
      <c r="A84" s="98"/>
      <c r="B84" s="98"/>
      <c r="C84" s="98"/>
      <c r="D84" s="98"/>
      <c r="E84" s="98"/>
      <c r="F84" s="49"/>
      <c r="G84" s="49"/>
      <c r="H84" s="49"/>
      <c r="I84" s="49"/>
      <c r="J84" s="49"/>
      <c r="K84" s="98"/>
      <c r="L84" s="98"/>
    </row>
    <row r="85" spans="1:12">
      <c r="A85" s="98"/>
      <c r="B85" s="98"/>
      <c r="C85" s="98"/>
      <c r="D85" s="98"/>
      <c r="E85" s="98"/>
      <c r="F85" s="49"/>
      <c r="G85" s="49"/>
      <c r="H85" s="49"/>
      <c r="I85" s="49"/>
      <c r="J85" s="49"/>
      <c r="K85" s="98"/>
      <c r="L85" s="98"/>
    </row>
    <row r="86" spans="1:12">
      <c r="A86" s="98"/>
      <c r="B86" s="98"/>
      <c r="C86" s="98"/>
      <c r="D86" s="98"/>
      <c r="E86" s="98"/>
      <c r="F86" s="49"/>
      <c r="G86" s="49"/>
      <c r="H86" s="49"/>
      <c r="I86" s="49"/>
      <c r="J86" s="49"/>
      <c r="K86" s="98"/>
      <c r="L86" s="98"/>
    </row>
    <row r="87" spans="1:12">
      <c r="A87" s="98"/>
      <c r="B87" s="98"/>
      <c r="C87" s="98"/>
      <c r="D87" s="98"/>
      <c r="E87" s="98"/>
      <c r="F87" s="49"/>
      <c r="G87" s="49"/>
      <c r="H87" s="49"/>
      <c r="I87" s="49"/>
      <c r="J87" s="49"/>
      <c r="K87" s="98"/>
      <c r="L87" s="98"/>
    </row>
    <row r="88" spans="1:12">
      <c r="A88" s="98"/>
      <c r="B88" s="98"/>
      <c r="C88" s="98"/>
      <c r="D88" s="98"/>
      <c r="E88" s="98"/>
      <c r="F88" s="49"/>
      <c r="G88" s="49"/>
      <c r="H88" s="49"/>
      <c r="I88" s="49"/>
      <c r="J88" s="49"/>
      <c r="K88" s="98"/>
      <c r="L88" s="98"/>
    </row>
    <row r="89" spans="1:12">
      <c r="A89" s="98"/>
      <c r="B89" s="98"/>
      <c r="C89" s="98"/>
      <c r="D89" s="98"/>
      <c r="E89" s="98"/>
      <c r="F89" s="49"/>
      <c r="G89" s="49"/>
      <c r="H89" s="49"/>
      <c r="I89" s="49"/>
      <c r="J89" s="49"/>
      <c r="K89" s="98"/>
      <c r="L89" s="98"/>
    </row>
    <row r="90" spans="1:12">
      <c r="A90" s="98"/>
      <c r="B90" s="98"/>
      <c r="C90" s="98"/>
      <c r="D90" s="98"/>
      <c r="E90" s="98"/>
      <c r="F90" s="49"/>
      <c r="G90" s="49"/>
      <c r="H90" s="49"/>
      <c r="I90" s="49"/>
      <c r="J90" s="49"/>
      <c r="K90" s="98"/>
      <c r="L90" s="98"/>
    </row>
    <row r="91" spans="1:12">
      <c r="A91" s="98"/>
      <c r="B91" s="98"/>
      <c r="C91" s="98"/>
      <c r="D91" s="98"/>
      <c r="E91" s="98"/>
      <c r="F91" s="49"/>
      <c r="G91" s="49"/>
      <c r="H91" s="49"/>
      <c r="I91" s="49"/>
      <c r="J91" s="49"/>
      <c r="K91" s="98"/>
      <c r="L91" s="98"/>
    </row>
    <row r="92" spans="1:12">
      <c r="A92" s="98"/>
      <c r="B92" s="98"/>
      <c r="C92" s="98"/>
      <c r="D92" s="98"/>
      <c r="E92" s="98"/>
      <c r="F92" s="49"/>
      <c r="G92" s="49"/>
      <c r="H92" s="49"/>
      <c r="I92" s="49"/>
      <c r="J92" s="49"/>
      <c r="K92" s="98"/>
      <c r="L92" s="98"/>
    </row>
    <row r="93" spans="1:12">
      <c r="A93" s="98"/>
      <c r="B93" s="98"/>
      <c r="C93" s="98"/>
      <c r="D93" s="98"/>
      <c r="E93" s="98"/>
      <c r="F93" s="49"/>
      <c r="G93" s="49"/>
      <c r="H93" s="49"/>
      <c r="I93" s="49"/>
      <c r="J93" s="49"/>
      <c r="K93" s="98"/>
      <c r="L93" s="98"/>
    </row>
    <row r="94" spans="1:12">
      <c r="A94" s="98"/>
      <c r="B94" s="98"/>
      <c r="C94" s="98"/>
      <c r="D94" s="98"/>
      <c r="E94" s="98"/>
      <c r="F94" s="49"/>
      <c r="G94" s="49"/>
      <c r="H94" s="49"/>
      <c r="I94" s="49"/>
      <c r="J94" s="49"/>
      <c r="K94" s="98"/>
      <c r="L94" s="98"/>
    </row>
    <row r="95" spans="1:12">
      <c r="A95" s="98"/>
      <c r="B95" s="98"/>
      <c r="C95" s="98"/>
      <c r="D95" s="98"/>
      <c r="E95" s="98"/>
      <c r="F95" s="49"/>
      <c r="G95" s="49"/>
      <c r="H95" s="49"/>
      <c r="I95" s="49"/>
      <c r="J95" s="49"/>
      <c r="K95" s="98"/>
      <c r="L95" s="98"/>
    </row>
    <row r="96" spans="1:12">
      <c r="F96" s="31"/>
      <c r="G96" s="31"/>
      <c r="H96" s="31"/>
      <c r="I96" s="31"/>
      <c r="J96" s="31"/>
    </row>
    <row r="97" spans="1:10">
      <c r="F97" s="31"/>
      <c r="G97" s="31"/>
      <c r="H97" s="31"/>
      <c r="I97" s="31"/>
      <c r="J97" s="31"/>
    </row>
    <row r="98" spans="1:10">
      <c r="F98" s="31"/>
      <c r="G98" s="31"/>
      <c r="H98" s="31"/>
      <c r="I98" s="31"/>
      <c r="J98" s="31"/>
    </row>
    <row r="99" spans="1:10">
      <c r="F99" s="31"/>
      <c r="G99" s="31"/>
      <c r="H99" s="31"/>
      <c r="I99" s="31"/>
      <c r="J99" s="31"/>
    </row>
    <row r="100" spans="1:10">
      <c r="F100" s="31"/>
      <c r="G100" s="31"/>
      <c r="H100" s="31"/>
      <c r="I100" s="31"/>
      <c r="J100" s="31"/>
    </row>
    <row r="101" spans="1:10">
      <c r="F101" s="31"/>
      <c r="G101" s="31"/>
      <c r="H101" s="31"/>
      <c r="I101" s="31"/>
      <c r="J101" s="31"/>
    </row>
    <row r="102" spans="1:10">
      <c r="F102" s="31"/>
      <c r="G102" s="31"/>
      <c r="H102" s="31"/>
      <c r="I102" s="31"/>
      <c r="J102" s="31"/>
    </row>
    <row r="103" spans="1:10">
      <c r="F103" s="31"/>
      <c r="G103" s="31"/>
      <c r="H103" s="31"/>
      <c r="I103" s="31"/>
      <c r="J103" s="31"/>
    </row>
    <row r="104" spans="1:10">
      <c r="F104" s="31"/>
      <c r="G104" s="31"/>
      <c r="H104" s="31"/>
      <c r="I104" s="31"/>
      <c r="J104" s="31"/>
    </row>
    <row r="105" spans="1:10">
      <c r="F105" s="31"/>
      <c r="G105" s="31"/>
      <c r="H105" s="31"/>
      <c r="I105" s="31"/>
      <c r="J105" s="31"/>
    </row>
    <row r="106" spans="1:10">
      <c r="F106" s="31"/>
      <c r="G106" s="31"/>
      <c r="H106" s="31"/>
      <c r="I106" s="31"/>
      <c r="J106" s="31"/>
    </row>
    <row r="107" spans="1:10">
      <c r="F107" s="31"/>
      <c r="G107" s="31"/>
      <c r="H107" s="31"/>
      <c r="I107" s="31"/>
      <c r="J107" s="31"/>
    </row>
    <row r="108" spans="1:10">
      <c r="F108" s="31"/>
      <c r="G108" s="31"/>
      <c r="H108" s="31"/>
      <c r="I108" s="31"/>
      <c r="J108" s="31"/>
    </row>
    <row r="109" spans="1:10">
      <c r="F109" s="31"/>
      <c r="G109" s="31"/>
      <c r="H109" s="31"/>
      <c r="I109" s="31"/>
      <c r="J109" s="31"/>
    </row>
    <row r="110" spans="1:10">
      <c r="A110" t="s">
        <v>45</v>
      </c>
    </row>
  </sheetData>
  <phoneticPr fontId="15" type="noConversion"/>
  <printOptions horizontalCentered="1"/>
  <pageMargins left="0.5" right="0.5" top="0.5" bottom="0.55000000000000004" header="0.5" footer="0.5"/>
  <pageSetup scale="64" orientation="landscape" horizont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 codeName="Sheet2">
    <pageSetUpPr fitToPage="1"/>
  </sheetPr>
  <dimension ref="A1:T134"/>
  <sheetViews>
    <sheetView showGridLines="0" zoomScale="65" workbookViewId="0">
      <pane xSplit="2" ySplit="13" topLeftCell="C14" activePane="bottomRight" state="frozen"/>
      <selection pane="topRight" activeCell="C1" sqref="C1"/>
      <selection pane="bottomLeft" activeCell="A14" sqref="A14"/>
      <selection pane="bottomRight" activeCell="A3" sqref="A3"/>
    </sheetView>
  </sheetViews>
  <sheetFormatPr defaultColWidth="19.140625" defaultRowHeight="15"/>
  <cols>
    <col min="1" max="1" width="4.42578125" style="74" customWidth="1"/>
    <col min="2" max="2" width="71.42578125" style="74" customWidth="1"/>
    <col min="3" max="5" width="16.7109375" style="74" customWidth="1"/>
    <col min="6" max="6" width="18" style="74" customWidth="1"/>
    <col min="7" max="10" width="16.7109375" style="74" customWidth="1"/>
    <col min="11" max="11" width="2.85546875" style="74" customWidth="1"/>
    <col min="12" max="12" width="17.28515625" style="74" customWidth="1"/>
    <col min="13" max="13" width="20.28515625" style="74" customWidth="1"/>
    <col min="14" max="14" width="19.140625" style="74" customWidth="1"/>
    <col min="15" max="16384" width="19.140625" style="74"/>
  </cols>
  <sheetData>
    <row r="1" spans="1:2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20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20" ht="20.25" customHeight="1">
      <c r="A3" s="1" t="s">
        <v>0</v>
      </c>
      <c r="B3" s="1"/>
      <c r="C3" s="10"/>
      <c r="D3" s="10"/>
      <c r="E3" s="10"/>
      <c r="F3" s="10"/>
      <c r="G3" s="10"/>
      <c r="H3" s="10"/>
      <c r="I3" s="10"/>
      <c r="J3" s="10"/>
      <c r="K3" s="10"/>
      <c r="L3" s="10"/>
      <c r="M3" s="110"/>
      <c r="N3" s="10"/>
      <c r="O3" s="10"/>
      <c r="P3" s="10"/>
      <c r="Q3" s="10"/>
      <c r="R3" s="10"/>
      <c r="S3" s="10"/>
      <c r="T3" s="10"/>
    </row>
    <row r="4" spans="1:20" ht="20.25" customHeight="1">
      <c r="A4" s="2" t="s">
        <v>46</v>
      </c>
      <c r="B4" s="5"/>
      <c r="C4" s="10"/>
      <c r="D4" s="10"/>
      <c r="E4" s="10"/>
      <c r="F4" s="10"/>
      <c r="G4" s="10"/>
      <c r="H4" s="10"/>
      <c r="I4" s="10"/>
      <c r="J4" s="10"/>
      <c r="K4" s="10"/>
      <c r="L4" s="10"/>
      <c r="M4" s="110"/>
      <c r="N4" s="10"/>
      <c r="O4" s="10"/>
      <c r="P4" s="10"/>
      <c r="Q4" s="10"/>
      <c r="R4" s="10"/>
      <c r="S4" s="10"/>
      <c r="T4" s="10"/>
    </row>
    <row r="5" spans="1:20" ht="20.25" customHeight="1">
      <c r="A5" s="2" t="s">
        <v>47</v>
      </c>
      <c r="B5" s="5"/>
      <c r="C5" s="10"/>
      <c r="D5" s="10"/>
      <c r="E5" s="10"/>
      <c r="F5" s="10"/>
      <c r="G5" s="10"/>
      <c r="H5" s="10"/>
      <c r="I5" s="10"/>
      <c r="J5" s="10"/>
      <c r="K5" s="10"/>
      <c r="L5" s="10"/>
      <c r="M5" s="3"/>
      <c r="N5" s="10"/>
      <c r="O5" s="10"/>
      <c r="P5" s="10"/>
      <c r="Q5" s="10"/>
      <c r="R5" s="10"/>
      <c r="S5" s="10"/>
      <c r="T5" s="10"/>
    </row>
    <row r="6" spans="1:20" ht="15.75" customHeight="1">
      <c r="A6" s="70"/>
      <c r="B6" s="5"/>
      <c r="C6" s="10"/>
      <c r="D6" s="10"/>
      <c r="E6" s="10"/>
      <c r="F6" s="10"/>
      <c r="G6" s="10"/>
      <c r="H6" s="10"/>
      <c r="I6" s="10"/>
      <c r="J6" s="10"/>
      <c r="K6" s="10"/>
      <c r="L6" s="10"/>
      <c r="M6" s="3"/>
      <c r="N6" s="10"/>
      <c r="O6" s="10"/>
      <c r="P6" s="10"/>
      <c r="Q6" s="10"/>
      <c r="R6" s="10"/>
      <c r="S6" s="10"/>
      <c r="T6" s="10"/>
    </row>
    <row r="7" spans="1:20" ht="15.75" customHeight="1">
      <c r="A7" s="70"/>
      <c r="B7" s="5"/>
      <c r="C7" s="10"/>
      <c r="D7" s="10"/>
      <c r="E7" s="10"/>
      <c r="F7" s="10"/>
      <c r="G7" s="10"/>
      <c r="H7" s="10"/>
      <c r="I7" s="10"/>
      <c r="J7" s="10"/>
      <c r="K7" s="10"/>
      <c r="L7" s="10"/>
      <c r="M7" s="3"/>
      <c r="N7" s="10"/>
      <c r="O7" s="10"/>
      <c r="P7" s="10"/>
      <c r="Q7" s="10"/>
      <c r="R7" s="10"/>
      <c r="S7" s="10"/>
      <c r="T7" s="10"/>
    </row>
    <row r="8" spans="1:20" ht="15.75" customHeight="1">
      <c r="A8" s="11"/>
      <c r="B8" s="5"/>
      <c r="C8" s="10"/>
      <c r="D8" s="10"/>
      <c r="E8" s="10"/>
      <c r="F8" s="10"/>
      <c r="G8" s="10"/>
      <c r="H8" s="10"/>
      <c r="I8" s="10"/>
      <c r="J8" s="10"/>
      <c r="K8" s="10"/>
      <c r="L8" s="3" t="s">
        <v>48</v>
      </c>
      <c r="M8" s="3"/>
      <c r="N8" s="10"/>
      <c r="O8" s="10"/>
      <c r="P8" s="10"/>
      <c r="Q8" s="10"/>
      <c r="R8" s="10"/>
      <c r="S8" s="10"/>
      <c r="T8" s="10"/>
    </row>
    <row r="9" spans="1:20" ht="15.75" customHeight="1">
      <c r="A9" s="11"/>
      <c r="B9" s="5"/>
      <c r="C9" s="4" t="s">
        <v>49</v>
      </c>
      <c r="D9" s="4"/>
      <c r="E9" s="5"/>
      <c r="F9" s="5"/>
      <c r="G9" s="4" t="s">
        <v>50</v>
      </c>
      <c r="H9" s="4"/>
      <c r="I9" s="4"/>
      <c r="J9" s="5"/>
      <c r="K9" s="5"/>
      <c r="L9" s="4" t="s">
        <v>51</v>
      </c>
      <c r="M9" s="4"/>
      <c r="N9" s="10"/>
      <c r="O9" s="10"/>
      <c r="P9" s="10"/>
      <c r="Q9" s="10"/>
      <c r="R9" s="10"/>
      <c r="S9" s="10"/>
      <c r="T9" s="10"/>
    </row>
    <row r="10" spans="1:20" ht="15.75" customHeight="1">
      <c r="A10" s="10"/>
      <c r="B10" s="10"/>
      <c r="C10" s="5"/>
      <c r="D10" s="5"/>
      <c r="E10" s="5"/>
      <c r="F10" s="5"/>
      <c r="G10" s="6"/>
      <c r="H10" s="6"/>
      <c r="I10" s="6"/>
      <c r="J10" s="5"/>
      <c r="K10" s="5"/>
      <c r="L10" s="5"/>
      <c r="M10" s="5"/>
      <c r="N10" s="10"/>
      <c r="O10" s="10"/>
      <c r="P10" s="10"/>
      <c r="Q10" s="10"/>
      <c r="R10" s="10"/>
      <c r="S10" s="10"/>
      <c r="T10" s="10"/>
    </row>
    <row r="11" spans="1:20" ht="15.75" customHeight="1">
      <c r="A11" s="10"/>
      <c r="B11" s="10"/>
      <c r="C11" s="8"/>
      <c r="D11" s="8"/>
      <c r="E11" s="8"/>
      <c r="F11" s="8" t="s">
        <v>52</v>
      </c>
      <c r="G11" s="8" t="s">
        <v>53</v>
      </c>
      <c r="H11" s="8" t="s">
        <v>54</v>
      </c>
      <c r="I11" s="8" t="s">
        <v>55</v>
      </c>
      <c r="J11" s="8" t="s">
        <v>56</v>
      </c>
      <c r="K11" s="8"/>
      <c r="L11" s="8"/>
      <c r="M11" s="8"/>
      <c r="N11" s="10"/>
      <c r="O11" s="10"/>
      <c r="P11" s="10"/>
      <c r="Q11" s="10"/>
      <c r="R11" s="10"/>
      <c r="S11" s="10"/>
      <c r="T11" s="10"/>
    </row>
    <row r="12" spans="1:20" ht="15.75" customHeight="1">
      <c r="A12" s="10"/>
      <c r="B12" s="10"/>
      <c r="C12" s="7" t="s">
        <v>57</v>
      </c>
      <c r="D12" s="7" t="s">
        <v>58</v>
      </c>
      <c r="E12" s="7" t="s">
        <v>59</v>
      </c>
      <c r="F12" s="7" t="s">
        <v>60</v>
      </c>
      <c r="G12" s="7" t="s">
        <v>61</v>
      </c>
      <c r="H12" s="7" t="s">
        <v>62</v>
      </c>
      <c r="I12" s="7" t="s">
        <v>63</v>
      </c>
      <c r="J12" s="7" t="s">
        <v>64</v>
      </c>
      <c r="K12" s="7"/>
      <c r="L12" s="103">
        <v>2000</v>
      </c>
      <c r="M12" s="104" t="s">
        <v>65</v>
      </c>
      <c r="N12" s="10"/>
      <c r="O12" s="10"/>
      <c r="P12" s="10"/>
      <c r="Q12" s="10"/>
      <c r="R12" s="10"/>
      <c r="S12" s="10"/>
      <c r="T12" s="10"/>
    </row>
    <row r="13" spans="1:20" ht="15.75" customHeight="1">
      <c r="A13" s="10"/>
      <c r="B13" s="10"/>
      <c r="C13" s="8"/>
      <c r="D13" s="8"/>
      <c r="E13" s="8"/>
      <c r="F13" s="8"/>
      <c r="G13" s="8"/>
      <c r="H13" s="8"/>
      <c r="I13" s="8"/>
      <c r="J13" s="8"/>
      <c r="K13" s="8"/>
      <c r="L13" s="9"/>
      <c r="M13" s="9"/>
      <c r="N13" s="10"/>
      <c r="O13" s="10"/>
      <c r="P13" s="10"/>
      <c r="Q13" s="10"/>
      <c r="R13" s="10"/>
      <c r="S13" s="10"/>
      <c r="T13" s="10"/>
    </row>
    <row r="14" spans="1:20" ht="15.75" customHeight="1">
      <c r="A14" s="70" t="s">
        <v>66</v>
      </c>
      <c r="B14" s="10"/>
      <c r="C14" s="8"/>
      <c r="D14" s="8"/>
      <c r="E14" s="8"/>
      <c r="F14" s="8"/>
      <c r="G14" s="8"/>
      <c r="H14" s="8"/>
      <c r="I14" s="8"/>
      <c r="J14" s="8"/>
      <c r="K14" s="8"/>
      <c r="L14" s="9"/>
      <c r="M14" s="9"/>
      <c r="N14" s="10"/>
      <c r="O14" s="10"/>
      <c r="P14" s="10"/>
      <c r="Q14" s="10"/>
      <c r="R14" s="10"/>
      <c r="S14" s="10"/>
      <c r="T14" s="10"/>
    </row>
    <row r="15" spans="1:20" ht="7.15" customHeight="1">
      <c r="A15" s="70"/>
      <c r="B15" s="10"/>
      <c r="C15" s="8"/>
      <c r="D15" s="8"/>
      <c r="E15" s="8"/>
      <c r="F15" s="8"/>
      <c r="G15" s="8"/>
      <c r="H15" s="8"/>
      <c r="I15" s="8"/>
      <c r="J15" s="8"/>
      <c r="K15" s="8"/>
      <c r="L15" s="9"/>
      <c r="M15" s="9"/>
      <c r="N15" s="10"/>
      <c r="O15" s="10"/>
      <c r="P15" s="10"/>
      <c r="Q15" s="10"/>
      <c r="R15" s="10"/>
      <c r="S15" s="10"/>
      <c r="T15" s="10"/>
    </row>
    <row r="16" spans="1:20">
      <c r="A16" s="10"/>
      <c r="B16" s="10" t="s">
        <v>67</v>
      </c>
      <c r="C16" s="72">
        <v>43667061</v>
      </c>
      <c r="D16" s="72">
        <v>20006140</v>
      </c>
      <c r="E16" s="72">
        <v>3669893</v>
      </c>
      <c r="F16" s="72">
        <v>17470149</v>
      </c>
      <c r="G16" s="72">
        <v>78767775</v>
      </c>
      <c r="H16" s="72">
        <v>2818445</v>
      </c>
      <c r="I16" s="72"/>
      <c r="J16" s="72">
        <v>8844527</v>
      </c>
      <c r="K16" s="10"/>
      <c r="L16" s="111">
        <f t="shared" ref="L16:L30" si="0">SUM(C16:J16)</f>
        <v>175243990</v>
      </c>
      <c r="M16" s="72">
        <v>127413603</v>
      </c>
      <c r="N16" s="10"/>
      <c r="O16" s="10"/>
      <c r="P16" s="10"/>
      <c r="Q16" s="10"/>
      <c r="R16" s="10"/>
      <c r="S16" s="10"/>
      <c r="T16" s="10"/>
    </row>
    <row r="17" spans="1:20">
      <c r="A17" s="10"/>
      <c r="B17" s="10" t="s">
        <v>68</v>
      </c>
      <c r="C17" s="72">
        <v>5970957</v>
      </c>
      <c r="D17" s="72">
        <v>15596552</v>
      </c>
      <c r="E17" s="72">
        <v>20249</v>
      </c>
      <c r="F17" s="72">
        <v>18543748</v>
      </c>
      <c r="G17" s="72">
        <v>895083</v>
      </c>
      <c r="H17" s="72">
        <v>108328</v>
      </c>
      <c r="I17" s="72"/>
      <c r="J17" s="72">
        <v>1069146</v>
      </c>
      <c r="K17" s="10"/>
      <c r="L17" s="111">
        <f t="shared" si="0"/>
        <v>42204063</v>
      </c>
      <c r="M17" s="72">
        <v>30703508</v>
      </c>
      <c r="N17" s="10"/>
      <c r="O17" s="10"/>
      <c r="P17" s="10"/>
      <c r="Q17" s="10"/>
      <c r="R17" s="10"/>
      <c r="S17" s="10"/>
      <c r="T17" s="10"/>
    </row>
    <row r="18" spans="1:20">
      <c r="A18" s="10"/>
      <c r="B18" s="10" t="s">
        <v>69</v>
      </c>
      <c r="C18" s="72"/>
      <c r="D18" s="72"/>
      <c r="E18" s="72"/>
      <c r="F18" s="72">
        <v>180554823</v>
      </c>
      <c r="G18" s="72">
        <v>39696881</v>
      </c>
      <c r="H18" s="72">
        <v>3766136</v>
      </c>
      <c r="I18" s="72"/>
      <c r="J18" s="72">
        <v>921452</v>
      </c>
      <c r="K18" s="10"/>
      <c r="L18" s="111">
        <f t="shared" si="0"/>
        <v>224939292</v>
      </c>
      <c r="M18" s="72">
        <v>203226700</v>
      </c>
      <c r="N18" s="10"/>
      <c r="O18" s="10"/>
      <c r="P18" s="10"/>
      <c r="Q18" s="10"/>
      <c r="R18" s="10"/>
      <c r="S18" s="10"/>
      <c r="T18" s="10"/>
    </row>
    <row r="19" spans="1:20">
      <c r="A19" s="10"/>
      <c r="B19" s="10" t="s">
        <v>70</v>
      </c>
      <c r="C19" s="72"/>
      <c r="D19" s="72"/>
      <c r="E19" s="72"/>
      <c r="F19" s="72">
        <v>257662494</v>
      </c>
      <c r="G19" s="72"/>
      <c r="H19" s="72"/>
      <c r="I19" s="72"/>
      <c r="J19" s="72"/>
      <c r="K19" s="10"/>
      <c r="L19" s="111">
        <f t="shared" si="0"/>
        <v>257662494</v>
      </c>
      <c r="M19" s="72">
        <v>232087278</v>
      </c>
      <c r="N19" s="10"/>
      <c r="O19" s="10"/>
      <c r="P19" s="10"/>
      <c r="Q19" s="10"/>
      <c r="R19" s="10"/>
      <c r="S19" s="10"/>
      <c r="T19" s="10"/>
    </row>
    <row r="20" spans="1:20">
      <c r="A20" s="10"/>
      <c r="B20" s="10" t="s">
        <v>71</v>
      </c>
      <c r="C20" s="72"/>
      <c r="D20" s="72">
        <v>33544</v>
      </c>
      <c r="E20" s="72">
        <v>19414336</v>
      </c>
      <c r="F20" s="72"/>
      <c r="G20" s="72"/>
      <c r="H20" s="72"/>
      <c r="I20" s="72"/>
      <c r="J20" s="72"/>
      <c r="K20" s="10"/>
      <c r="L20" s="111">
        <f t="shared" si="0"/>
        <v>19447880</v>
      </c>
      <c r="M20" s="72">
        <v>19814946</v>
      </c>
      <c r="N20" s="10"/>
      <c r="O20" s="10"/>
      <c r="P20" s="10"/>
      <c r="Q20" s="10"/>
      <c r="R20" s="10"/>
      <c r="S20" s="10"/>
      <c r="T20" s="10"/>
    </row>
    <row r="21" spans="1:20">
      <c r="A21" s="10"/>
      <c r="B21" s="10" t="s">
        <v>72</v>
      </c>
      <c r="C21" s="72">
        <v>20105278</v>
      </c>
      <c r="D21" s="72">
        <v>57796</v>
      </c>
      <c r="E21" s="72"/>
      <c r="F21" s="72"/>
      <c r="G21" s="72"/>
      <c r="H21" s="72"/>
      <c r="I21" s="72"/>
      <c r="J21" s="72">
        <v>2040</v>
      </c>
      <c r="K21" s="10"/>
      <c r="L21" s="111">
        <f t="shared" si="0"/>
        <v>20165114</v>
      </c>
      <c r="M21" s="72">
        <v>17672556</v>
      </c>
      <c r="N21" s="10"/>
      <c r="O21" s="10"/>
      <c r="P21" s="10"/>
      <c r="Q21" s="10"/>
      <c r="R21" s="10"/>
      <c r="S21" s="10"/>
      <c r="T21" s="10"/>
    </row>
    <row r="22" spans="1:20">
      <c r="A22" s="10"/>
      <c r="B22" s="10" t="s">
        <v>73</v>
      </c>
      <c r="C22" s="72">
        <v>1279347</v>
      </c>
      <c r="D22" s="72"/>
      <c r="E22" s="72"/>
      <c r="F22" s="72"/>
      <c r="G22" s="72"/>
      <c r="H22" s="72"/>
      <c r="I22" s="72"/>
      <c r="J22" s="72"/>
      <c r="K22" s="10"/>
      <c r="L22" s="111">
        <f t="shared" si="0"/>
        <v>1279347</v>
      </c>
      <c r="M22" s="72">
        <v>1134394</v>
      </c>
      <c r="N22" s="10"/>
      <c r="O22" s="10"/>
      <c r="P22" s="10"/>
      <c r="Q22" s="10"/>
      <c r="R22" s="10"/>
      <c r="S22" s="10"/>
      <c r="T22" s="10"/>
    </row>
    <row r="23" spans="1:20">
      <c r="A23" s="10"/>
      <c r="B23" s="10" t="s">
        <v>74</v>
      </c>
      <c r="C23" s="72">
        <v>14863748</v>
      </c>
      <c r="D23" s="72">
        <v>5233814</v>
      </c>
      <c r="E23" s="72">
        <v>3219</v>
      </c>
      <c r="F23" s="72"/>
      <c r="G23" s="72">
        <v>1209182</v>
      </c>
      <c r="H23" s="72">
        <v>1749675</v>
      </c>
      <c r="I23" s="72"/>
      <c r="J23" s="72">
        <v>163941931</v>
      </c>
      <c r="K23" s="10"/>
      <c r="L23" s="111">
        <f t="shared" si="0"/>
        <v>187001569</v>
      </c>
      <c r="M23" s="72">
        <v>157778167</v>
      </c>
      <c r="N23" s="10"/>
      <c r="O23" s="10"/>
      <c r="P23" s="10"/>
      <c r="Q23" s="10"/>
      <c r="R23" s="10"/>
      <c r="S23" s="10"/>
      <c r="T23" s="10"/>
    </row>
    <row r="24" spans="1:20">
      <c r="A24" s="10"/>
      <c r="B24" s="10" t="s">
        <v>75</v>
      </c>
      <c r="C24" s="72">
        <v>35078</v>
      </c>
      <c r="D24" s="72">
        <v>4379</v>
      </c>
      <c r="E24" s="72"/>
      <c r="F24" s="72"/>
      <c r="G24" s="72">
        <v>2393442</v>
      </c>
      <c r="H24" s="72"/>
      <c r="I24" s="72"/>
      <c r="J24" s="72"/>
      <c r="K24" s="10"/>
      <c r="L24" s="111">
        <f t="shared" si="0"/>
        <v>2432899</v>
      </c>
      <c r="M24" s="72">
        <v>1032220</v>
      </c>
      <c r="N24" s="10"/>
      <c r="O24" s="10"/>
      <c r="P24" s="10"/>
      <c r="Q24" s="10"/>
      <c r="R24" s="10"/>
      <c r="S24" s="10"/>
      <c r="T24" s="10"/>
    </row>
    <row r="25" spans="1:20">
      <c r="A25" s="10"/>
      <c r="B25" s="10" t="s">
        <v>76</v>
      </c>
      <c r="C25" s="72"/>
      <c r="D25" s="72"/>
      <c r="E25" s="72"/>
      <c r="F25" s="72"/>
      <c r="G25" s="72"/>
      <c r="H25" s="72"/>
      <c r="I25" s="72">
        <v>27182147</v>
      </c>
      <c r="J25" s="72"/>
      <c r="K25" s="10"/>
      <c r="L25" s="111">
        <f t="shared" si="0"/>
        <v>27182147</v>
      </c>
      <c r="M25" s="72">
        <v>14944806</v>
      </c>
      <c r="N25" s="10"/>
      <c r="O25" s="10"/>
      <c r="P25" s="10"/>
      <c r="Q25" s="10"/>
      <c r="R25" s="10"/>
      <c r="S25" s="10"/>
      <c r="T25" s="10"/>
    </row>
    <row r="26" spans="1:20">
      <c r="A26" s="10"/>
      <c r="B26" s="10" t="s">
        <v>77</v>
      </c>
      <c r="C26" s="72"/>
      <c r="D26" s="72"/>
      <c r="E26" s="72"/>
      <c r="F26" s="72"/>
      <c r="G26" s="72"/>
      <c r="H26" s="72"/>
      <c r="I26" s="72">
        <v>454421185</v>
      </c>
      <c r="J26" s="72"/>
      <c r="K26" s="10"/>
      <c r="L26" s="111">
        <f t="shared" si="0"/>
        <v>454421185</v>
      </c>
      <c r="M26" s="72">
        <v>434427514</v>
      </c>
      <c r="N26" s="10"/>
      <c r="O26" s="10"/>
      <c r="P26" s="10"/>
      <c r="Q26" s="10"/>
      <c r="R26" s="10"/>
      <c r="S26" s="10"/>
      <c r="T26" s="10"/>
    </row>
    <row r="27" spans="1:20">
      <c r="A27" s="10"/>
      <c r="B27" s="10" t="s">
        <v>78</v>
      </c>
      <c r="C27" s="72"/>
      <c r="D27" s="72"/>
      <c r="E27" s="72"/>
      <c r="F27" s="72"/>
      <c r="G27" s="72"/>
      <c r="H27" s="72"/>
      <c r="I27" s="72">
        <v>75848613</v>
      </c>
      <c r="J27" s="72"/>
      <c r="K27" s="10"/>
      <c r="L27" s="111">
        <f t="shared" si="0"/>
        <v>75848613</v>
      </c>
      <c r="M27" s="72">
        <v>71743926</v>
      </c>
      <c r="N27" s="10"/>
      <c r="O27" s="10"/>
      <c r="P27" s="10"/>
      <c r="Q27" s="10"/>
      <c r="R27" s="10"/>
      <c r="S27" s="10"/>
      <c r="T27" s="10"/>
    </row>
    <row r="28" spans="1:20">
      <c r="A28" s="10"/>
      <c r="B28" s="10" t="s">
        <v>79</v>
      </c>
      <c r="C28" s="72"/>
      <c r="D28" s="72"/>
      <c r="E28" s="72"/>
      <c r="F28" s="72"/>
      <c r="G28" s="72"/>
      <c r="H28" s="72"/>
      <c r="I28" s="72">
        <v>70579665</v>
      </c>
      <c r="J28" s="72"/>
      <c r="K28" s="10"/>
      <c r="L28" s="111">
        <f t="shared" si="0"/>
        <v>70579665</v>
      </c>
      <c r="M28" s="72">
        <v>65792442</v>
      </c>
      <c r="N28" s="10"/>
      <c r="O28" s="10"/>
      <c r="P28" s="10"/>
      <c r="Q28" s="10"/>
      <c r="R28" s="10"/>
      <c r="S28" s="10"/>
      <c r="T28" s="10"/>
    </row>
    <row r="29" spans="1:20">
      <c r="A29" s="10"/>
      <c r="B29" s="10" t="s">
        <v>80</v>
      </c>
      <c r="C29" s="72"/>
      <c r="D29" s="72"/>
      <c r="E29" s="72"/>
      <c r="F29" s="72"/>
      <c r="G29" s="72"/>
      <c r="H29" s="72"/>
      <c r="I29" s="72">
        <v>38776118</v>
      </c>
      <c r="J29" s="72"/>
      <c r="K29" s="10"/>
      <c r="L29" s="111">
        <f t="shared" si="0"/>
        <v>38776118</v>
      </c>
      <c r="M29" s="72">
        <v>35240487</v>
      </c>
      <c r="N29" s="10"/>
      <c r="O29" s="10"/>
      <c r="P29" s="10"/>
      <c r="Q29" s="10"/>
      <c r="R29" s="10"/>
      <c r="S29" s="10"/>
      <c r="T29" s="10"/>
    </row>
    <row r="30" spans="1:20">
      <c r="A30" s="10"/>
      <c r="B30" s="10" t="s">
        <v>81</v>
      </c>
      <c r="C30" s="72"/>
      <c r="D30" s="72"/>
      <c r="E30" s="72"/>
      <c r="F30" s="72"/>
      <c r="G30" s="72"/>
      <c r="H30" s="72"/>
      <c r="I30" s="72">
        <v>118598178</v>
      </c>
      <c r="J30" s="72"/>
      <c r="K30" s="10"/>
      <c r="L30" s="111">
        <f t="shared" si="0"/>
        <v>118598178</v>
      </c>
      <c r="M30" s="72">
        <v>73366216</v>
      </c>
      <c r="N30" s="10"/>
      <c r="O30" s="10"/>
      <c r="P30" s="10"/>
      <c r="Q30" s="10"/>
      <c r="R30" s="10"/>
      <c r="S30" s="10"/>
      <c r="T30" s="10"/>
    </row>
    <row r="31" spans="1:20" ht="7.15" customHeight="1">
      <c r="A31" s="10"/>
      <c r="B31" s="10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10"/>
      <c r="O31" s="10"/>
      <c r="P31" s="10"/>
      <c r="Q31" s="10"/>
      <c r="R31" s="10"/>
      <c r="S31" s="10"/>
      <c r="T31" s="10"/>
    </row>
    <row r="32" spans="1:20" ht="7.1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 spans="1:20" ht="15.75" customHeight="1">
      <c r="A33" s="10"/>
      <c r="B33" s="11" t="s">
        <v>82</v>
      </c>
      <c r="C33" s="112">
        <f t="shared" ref="C33:J33" si="1">SUM(C16:C31)</f>
        <v>85921469</v>
      </c>
      <c r="D33" s="112">
        <f t="shared" si="1"/>
        <v>40932225</v>
      </c>
      <c r="E33" s="112">
        <f t="shared" si="1"/>
        <v>23107697</v>
      </c>
      <c r="F33" s="112">
        <f t="shared" si="1"/>
        <v>474231214</v>
      </c>
      <c r="G33" s="112">
        <f t="shared" si="1"/>
        <v>122962363</v>
      </c>
      <c r="H33" s="112">
        <f t="shared" si="1"/>
        <v>8442584</v>
      </c>
      <c r="I33" s="112">
        <f t="shared" si="1"/>
        <v>785405906</v>
      </c>
      <c r="J33" s="112">
        <f t="shared" si="1"/>
        <v>174779096</v>
      </c>
      <c r="K33" s="10"/>
      <c r="L33" s="112">
        <f>SUM(L16:L31)</f>
        <v>1715782554</v>
      </c>
      <c r="M33" s="10">
        <v>1486378763</v>
      </c>
      <c r="N33" s="10"/>
      <c r="O33" s="10"/>
      <c r="P33" s="10"/>
      <c r="Q33" s="10"/>
      <c r="R33" s="10"/>
      <c r="S33" s="10"/>
      <c r="T33" s="10"/>
    </row>
    <row r="34" spans="1:20" ht="15.75" customHeight="1">
      <c r="A34" s="10"/>
      <c r="B34" s="11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 spans="1:20">
      <c r="A35" s="10"/>
      <c r="B35" s="10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10"/>
      <c r="O35" s="10"/>
      <c r="P35" s="10"/>
      <c r="Q35" s="10"/>
      <c r="R35" s="10"/>
      <c r="S35" s="10"/>
      <c r="T35" s="10"/>
    </row>
    <row r="36" spans="1:20" ht="15.75" customHeight="1">
      <c r="A36" s="70" t="s">
        <v>83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r="37" spans="1:20" ht="7.1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 spans="1:20" ht="15.75" customHeight="1">
      <c r="A38" s="11" t="s">
        <v>84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spans="1:20">
      <c r="A39" s="10"/>
      <c r="B39" s="10" t="s">
        <v>85</v>
      </c>
      <c r="C39" s="72">
        <v>38663533</v>
      </c>
      <c r="D39" s="72">
        <v>6101243</v>
      </c>
      <c r="E39" s="72">
        <v>18363</v>
      </c>
      <c r="F39" s="72">
        <v>26274454</v>
      </c>
      <c r="G39" s="72">
        <v>6348987</v>
      </c>
      <c r="H39" s="72"/>
      <c r="I39" s="72"/>
      <c r="J39" s="72">
        <v>261863</v>
      </c>
      <c r="K39" s="10"/>
      <c r="L39" s="111">
        <f t="shared" ref="L39:L46" si="2">SUM(C39:J39)</f>
        <v>77668443</v>
      </c>
      <c r="M39" s="72">
        <v>50491751</v>
      </c>
      <c r="N39" s="10"/>
      <c r="O39" s="10"/>
      <c r="P39" s="10"/>
      <c r="Q39" s="10"/>
      <c r="R39" s="10"/>
      <c r="S39" s="10"/>
      <c r="T39" s="10"/>
    </row>
    <row r="40" spans="1:20">
      <c r="A40" s="10"/>
      <c r="B40" s="10" t="s">
        <v>86</v>
      </c>
      <c r="C40" s="72">
        <v>7590723</v>
      </c>
      <c r="D40" s="72">
        <v>5855965</v>
      </c>
      <c r="E40" s="72">
        <v>384844</v>
      </c>
      <c r="F40" s="72">
        <v>165019307</v>
      </c>
      <c r="G40" s="72">
        <v>4402250</v>
      </c>
      <c r="H40" s="72">
        <v>1989930</v>
      </c>
      <c r="I40" s="72"/>
      <c r="J40" s="72">
        <v>1758550</v>
      </c>
      <c r="K40" s="10"/>
      <c r="L40" s="111">
        <f t="shared" si="2"/>
        <v>187001569</v>
      </c>
      <c r="M40" s="72">
        <v>157778167</v>
      </c>
      <c r="N40" s="10"/>
      <c r="O40" s="10"/>
      <c r="P40" s="10"/>
      <c r="Q40" s="10"/>
      <c r="R40" s="10"/>
      <c r="S40" s="10"/>
      <c r="T40" s="10"/>
    </row>
    <row r="41" spans="1:20">
      <c r="A41" s="10"/>
      <c r="B41" s="10" t="s">
        <v>87</v>
      </c>
      <c r="C41" s="72">
        <v>3116276</v>
      </c>
      <c r="D41" s="72"/>
      <c r="E41" s="72"/>
      <c r="F41" s="72">
        <v>9186010</v>
      </c>
      <c r="G41" s="72"/>
      <c r="H41" s="72"/>
      <c r="I41" s="72"/>
      <c r="J41" s="72"/>
      <c r="K41" s="10"/>
      <c r="L41" s="111">
        <f t="shared" si="2"/>
        <v>12302286</v>
      </c>
      <c r="M41" s="72">
        <v>3286560</v>
      </c>
      <c r="N41" s="10"/>
      <c r="O41" s="10"/>
      <c r="P41" s="10"/>
      <c r="Q41" s="10"/>
      <c r="R41" s="10"/>
      <c r="S41" s="10"/>
      <c r="T41" s="10"/>
    </row>
    <row r="42" spans="1:20">
      <c r="A42" s="10"/>
      <c r="B42" s="10" t="s">
        <v>88</v>
      </c>
      <c r="C42" s="72">
        <v>742543</v>
      </c>
      <c r="D42" s="72"/>
      <c r="E42" s="72"/>
      <c r="F42" s="72">
        <v>1281711</v>
      </c>
      <c r="G42" s="72"/>
      <c r="H42" s="72"/>
      <c r="I42" s="72"/>
      <c r="J42" s="72">
        <v>460947</v>
      </c>
      <c r="K42" s="10"/>
      <c r="L42" s="111">
        <f t="shared" si="2"/>
        <v>2485201</v>
      </c>
      <c r="M42" s="72">
        <v>2906794</v>
      </c>
      <c r="N42" s="10"/>
      <c r="O42" s="10"/>
      <c r="P42" s="10"/>
      <c r="Q42" s="10"/>
      <c r="R42" s="10"/>
      <c r="S42" s="10"/>
      <c r="T42" s="10"/>
    </row>
    <row r="43" spans="1:20">
      <c r="A43" s="10"/>
      <c r="B43" s="10" t="s">
        <v>89</v>
      </c>
      <c r="C43" s="72"/>
      <c r="D43" s="72"/>
      <c r="E43" s="72"/>
      <c r="F43" s="72"/>
      <c r="G43" s="72"/>
      <c r="H43" s="72"/>
      <c r="I43" s="72"/>
      <c r="J43" s="72">
        <v>172297736</v>
      </c>
      <c r="K43" s="10"/>
      <c r="L43" s="111">
        <f t="shared" si="2"/>
        <v>172297736</v>
      </c>
      <c r="M43" s="72">
        <v>149735829</v>
      </c>
      <c r="N43" s="10"/>
      <c r="O43" s="10"/>
      <c r="P43" s="10"/>
      <c r="Q43" s="10"/>
      <c r="R43" s="10"/>
      <c r="S43" s="10"/>
      <c r="T43" s="10"/>
    </row>
    <row r="44" spans="1:20">
      <c r="A44" s="10"/>
      <c r="B44" s="10" t="s">
        <v>90</v>
      </c>
      <c r="C44" s="71"/>
      <c r="D44" s="71"/>
      <c r="E44" s="71"/>
      <c r="F44" s="71"/>
      <c r="G44" s="71"/>
      <c r="H44" s="72">
        <v>314892</v>
      </c>
      <c r="I44" s="71"/>
      <c r="J44" s="71"/>
      <c r="K44" s="10"/>
      <c r="L44" s="111">
        <f t="shared" si="2"/>
        <v>314892</v>
      </c>
      <c r="M44" s="72">
        <v>393049</v>
      </c>
      <c r="N44" s="10"/>
      <c r="O44" s="10"/>
      <c r="P44" s="10"/>
      <c r="Q44" s="10"/>
      <c r="R44" s="10"/>
      <c r="S44" s="10"/>
      <c r="T44" s="10"/>
    </row>
    <row r="45" spans="1:20">
      <c r="A45" s="10"/>
      <c r="B45" s="10" t="s">
        <v>91</v>
      </c>
      <c r="C45" s="72"/>
      <c r="D45" s="72"/>
      <c r="E45" s="72"/>
      <c r="F45" s="72"/>
      <c r="G45" s="72"/>
      <c r="H45" s="72"/>
      <c r="I45" s="72">
        <v>151447301</v>
      </c>
      <c r="J45" s="72"/>
      <c r="K45" s="10"/>
      <c r="L45" s="111">
        <f t="shared" si="2"/>
        <v>151447301</v>
      </c>
      <c r="M45" s="72">
        <v>128328418</v>
      </c>
      <c r="N45" s="10"/>
      <c r="O45" s="10"/>
      <c r="P45" s="10"/>
      <c r="Q45" s="10"/>
      <c r="R45" s="10"/>
      <c r="S45" s="10"/>
      <c r="T45" s="10"/>
    </row>
    <row r="46" spans="1:20">
      <c r="A46" s="10"/>
      <c r="B46" s="10" t="s">
        <v>92</v>
      </c>
      <c r="C46" s="72"/>
      <c r="D46" s="72"/>
      <c r="E46" s="72"/>
      <c r="F46" s="72"/>
      <c r="G46" s="72"/>
      <c r="H46" s="72"/>
      <c r="I46" s="72">
        <v>12180269</v>
      </c>
      <c r="J46" s="72"/>
      <c r="K46" s="10"/>
      <c r="L46" s="111">
        <f t="shared" si="2"/>
        <v>12180269</v>
      </c>
      <c r="M46" s="72">
        <v>12584836</v>
      </c>
      <c r="N46" s="10"/>
      <c r="O46" s="10"/>
      <c r="P46" s="10"/>
      <c r="Q46" s="10"/>
      <c r="R46" s="10"/>
      <c r="S46" s="10"/>
      <c r="T46" s="10"/>
    </row>
    <row r="47" spans="1:20" ht="7.15" customHeight="1">
      <c r="A47" s="10"/>
      <c r="B47" s="10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10"/>
      <c r="O47" s="10"/>
      <c r="P47" s="10"/>
      <c r="Q47" s="10"/>
      <c r="R47" s="10"/>
      <c r="S47" s="10"/>
      <c r="T47" s="10"/>
    </row>
    <row r="48" spans="1:20" ht="7.1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ht="15.75" customHeight="1">
      <c r="A49" s="10"/>
      <c r="B49" s="11" t="s">
        <v>93</v>
      </c>
      <c r="C49" s="113">
        <f t="shared" ref="C49:J49" si="3">SUM(C38:C47)</f>
        <v>50113075</v>
      </c>
      <c r="D49" s="113">
        <f t="shared" si="3"/>
        <v>11957208</v>
      </c>
      <c r="E49" s="113">
        <f t="shared" si="3"/>
        <v>403207</v>
      </c>
      <c r="F49" s="113">
        <f t="shared" si="3"/>
        <v>201761482</v>
      </c>
      <c r="G49" s="113">
        <f t="shared" si="3"/>
        <v>10751237</v>
      </c>
      <c r="H49" s="113">
        <f t="shared" si="3"/>
        <v>2304822</v>
      </c>
      <c r="I49" s="113">
        <f t="shared" si="3"/>
        <v>163627570</v>
      </c>
      <c r="J49" s="113">
        <f t="shared" si="3"/>
        <v>174779096</v>
      </c>
      <c r="K49" s="10"/>
      <c r="L49" s="113">
        <f>SUM(L38:L47)</f>
        <v>615697697</v>
      </c>
      <c r="M49" s="10">
        <v>505505404</v>
      </c>
      <c r="N49" s="10"/>
      <c r="O49" s="10"/>
      <c r="P49" s="10"/>
      <c r="Q49" s="10"/>
      <c r="R49" s="10"/>
      <c r="S49" s="10"/>
      <c r="T49" s="10"/>
    </row>
    <row r="50" spans="1:20" ht="7.1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1:20" ht="15.75" customHeight="1">
      <c r="A51" s="11" t="s">
        <v>94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1:20">
      <c r="A52" s="10"/>
      <c r="B52" s="10" t="s">
        <v>95</v>
      </c>
      <c r="C52" s="72">
        <v>35808394</v>
      </c>
      <c r="D52" s="72"/>
      <c r="E52" s="114"/>
      <c r="F52" s="114"/>
      <c r="G52" s="114"/>
      <c r="H52" s="114"/>
      <c r="I52" s="114"/>
      <c r="J52" s="114"/>
      <c r="K52" s="10"/>
      <c r="L52" s="111">
        <f t="shared" ref="L52:L59" si="4">SUM(C52:J52)</f>
        <v>35808394</v>
      </c>
      <c r="M52" s="72">
        <v>30037612</v>
      </c>
      <c r="N52" s="10"/>
      <c r="O52" s="10"/>
      <c r="P52" s="10"/>
      <c r="Q52" s="10"/>
      <c r="R52" s="10"/>
      <c r="S52" s="10"/>
      <c r="T52" s="10"/>
    </row>
    <row r="53" spans="1:20">
      <c r="A53" s="10"/>
      <c r="B53" s="10" t="s">
        <v>58</v>
      </c>
      <c r="C53" s="71"/>
      <c r="D53" s="73">
        <v>28975017</v>
      </c>
      <c r="E53" s="72"/>
      <c r="F53" s="72"/>
      <c r="G53" s="72"/>
      <c r="H53" s="72"/>
      <c r="I53" s="72"/>
      <c r="J53" s="72"/>
      <c r="K53" s="10"/>
      <c r="L53" s="111">
        <f t="shared" si="4"/>
        <v>28975017</v>
      </c>
      <c r="M53" s="72">
        <v>23250045</v>
      </c>
      <c r="N53" s="10"/>
      <c r="O53" s="10"/>
      <c r="P53" s="10"/>
      <c r="Q53" s="10"/>
      <c r="R53" s="10"/>
      <c r="S53" s="10"/>
      <c r="T53" s="10"/>
    </row>
    <row r="54" spans="1:20">
      <c r="A54" s="10"/>
      <c r="B54" s="10" t="s">
        <v>96</v>
      </c>
      <c r="C54" s="71"/>
      <c r="D54" s="71"/>
      <c r="E54" s="72">
        <v>16134322</v>
      </c>
      <c r="F54" s="72"/>
      <c r="G54" s="72"/>
      <c r="H54" s="72"/>
      <c r="I54" s="72"/>
      <c r="J54" s="72"/>
      <c r="K54" s="10"/>
      <c r="L54" s="111">
        <f t="shared" si="4"/>
        <v>16134322</v>
      </c>
      <c r="M54" s="72">
        <v>16058710</v>
      </c>
      <c r="N54" s="10"/>
      <c r="O54" s="10"/>
      <c r="P54" s="10"/>
      <c r="Q54" s="10"/>
      <c r="R54" s="10"/>
      <c r="S54" s="10"/>
      <c r="T54" s="10"/>
    </row>
    <row r="55" spans="1:20">
      <c r="A55" s="10"/>
      <c r="B55" s="10" t="s">
        <v>97</v>
      </c>
      <c r="C55" s="71"/>
      <c r="D55" s="71"/>
      <c r="E55" s="72">
        <v>6570168</v>
      </c>
      <c r="F55" s="72"/>
      <c r="G55" s="72"/>
      <c r="H55" s="72"/>
      <c r="I55" s="72"/>
      <c r="J55" s="72"/>
      <c r="K55" s="10"/>
      <c r="L55" s="111">
        <f t="shared" si="4"/>
        <v>6570168</v>
      </c>
      <c r="M55" s="72">
        <v>6382558</v>
      </c>
      <c r="N55" s="10"/>
      <c r="O55" s="10"/>
      <c r="P55" s="10"/>
      <c r="Q55" s="10"/>
      <c r="R55" s="10"/>
      <c r="S55" s="10"/>
      <c r="T55" s="10"/>
    </row>
    <row r="56" spans="1:20">
      <c r="A56" s="10"/>
      <c r="B56" s="10" t="s">
        <v>98</v>
      </c>
      <c r="C56" s="71"/>
      <c r="D56" s="71"/>
      <c r="E56" s="72"/>
      <c r="F56" s="72">
        <v>272469732</v>
      </c>
      <c r="G56" s="72"/>
      <c r="H56" s="72"/>
      <c r="I56" s="72"/>
      <c r="J56" s="72"/>
      <c r="K56" s="10"/>
      <c r="L56" s="111">
        <f t="shared" si="4"/>
        <v>272469732</v>
      </c>
      <c r="M56" s="72">
        <v>275916539</v>
      </c>
      <c r="N56" s="10"/>
      <c r="O56" s="10"/>
      <c r="P56" s="10"/>
      <c r="Q56" s="10"/>
      <c r="R56" s="10"/>
      <c r="S56" s="10"/>
      <c r="T56" s="10"/>
    </row>
    <row r="57" spans="1:20">
      <c r="A57" s="10"/>
      <c r="B57" s="10" t="s">
        <v>99</v>
      </c>
      <c r="C57" s="71"/>
      <c r="D57" s="71"/>
      <c r="E57" s="72"/>
      <c r="F57" s="72"/>
      <c r="G57" s="72">
        <v>112211126</v>
      </c>
      <c r="H57" s="72"/>
      <c r="I57" s="72"/>
      <c r="J57" s="72"/>
      <c r="K57" s="10"/>
      <c r="L57" s="111">
        <f t="shared" si="4"/>
        <v>112211126</v>
      </c>
      <c r="M57" s="72">
        <v>63097280</v>
      </c>
      <c r="N57" s="10"/>
      <c r="O57" s="10"/>
      <c r="P57" s="10"/>
      <c r="Q57" s="10"/>
      <c r="R57" s="10"/>
      <c r="S57" s="10"/>
      <c r="T57" s="10"/>
    </row>
    <row r="58" spans="1:20">
      <c r="A58" s="10"/>
      <c r="B58" s="10" t="s">
        <v>100</v>
      </c>
      <c r="C58" s="71"/>
      <c r="D58" s="71"/>
      <c r="E58" s="72"/>
      <c r="F58" s="72"/>
      <c r="G58" s="72"/>
      <c r="H58" s="72">
        <v>6137762</v>
      </c>
      <c r="I58" s="72"/>
      <c r="J58" s="72"/>
      <c r="K58" s="10"/>
      <c r="L58" s="111">
        <f t="shared" si="4"/>
        <v>6137762</v>
      </c>
      <c r="M58" s="72">
        <v>11528478</v>
      </c>
      <c r="N58" s="10"/>
      <c r="O58" s="10"/>
      <c r="P58" s="10"/>
      <c r="Q58" s="10"/>
      <c r="R58" s="10"/>
      <c r="S58" s="10"/>
      <c r="T58" s="10"/>
    </row>
    <row r="59" spans="1:20">
      <c r="A59" s="10"/>
      <c r="B59" s="10" t="s">
        <v>101</v>
      </c>
      <c r="C59" s="72"/>
      <c r="D59" s="72"/>
      <c r="E59" s="72"/>
      <c r="F59" s="72"/>
      <c r="G59" s="72"/>
      <c r="H59" s="72"/>
      <c r="I59" s="72">
        <v>621778336</v>
      </c>
      <c r="J59" s="72"/>
      <c r="K59" s="10"/>
      <c r="L59" s="111">
        <f t="shared" si="4"/>
        <v>621778336</v>
      </c>
      <c r="M59" s="72">
        <v>554602137</v>
      </c>
      <c r="N59" s="10"/>
      <c r="O59" s="10"/>
      <c r="P59" s="10"/>
      <c r="Q59" s="10"/>
      <c r="R59" s="10"/>
      <c r="S59" s="10"/>
      <c r="T59" s="10"/>
    </row>
    <row r="60" spans="1:20" ht="7.15" customHeight="1">
      <c r="A60" s="10"/>
      <c r="B60" s="10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10"/>
      <c r="O60" s="10"/>
      <c r="P60" s="10"/>
      <c r="Q60" s="10"/>
      <c r="R60" s="10"/>
      <c r="S60" s="10"/>
      <c r="T60" s="10"/>
    </row>
    <row r="61" spans="1:20" ht="7.15" customHeight="1">
      <c r="A61" s="10"/>
      <c r="B61" s="10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10"/>
      <c r="O61" s="10"/>
      <c r="P61" s="10"/>
      <c r="Q61" s="10"/>
      <c r="R61" s="10"/>
      <c r="S61" s="10"/>
      <c r="T61" s="10"/>
    </row>
    <row r="62" spans="1:20" ht="15.75" customHeight="1">
      <c r="A62" s="10"/>
      <c r="B62" s="11" t="s">
        <v>102</v>
      </c>
      <c r="C62" s="115">
        <f t="shared" ref="C62:J62" si="5">SUM(C51:C60)</f>
        <v>35808394</v>
      </c>
      <c r="D62" s="115">
        <f t="shared" si="5"/>
        <v>28975017</v>
      </c>
      <c r="E62" s="115">
        <f t="shared" si="5"/>
        <v>22704490</v>
      </c>
      <c r="F62" s="115">
        <f t="shared" si="5"/>
        <v>272469732</v>
      </c>
      <c r="G62" s="115">
        <f t="shared" si="5"/>
        <v>112211126</v>
      </c>
      <c r="H62" s="115">
        <f t="shared" si="5"/>
        <v>6137762</v>
      </c>
      <c r="I62" s="115">
        <f t="shared" si="5"/>
        <v>621778336</v>
      </c>
      <c r="J62" s="115">
        <f t="shared" si="5"/>
        <v>0</v>
      </c>
      <c r="K62" s="10"/>
      <c r="L62" s="115">
        <f>SUM(L51:L60)</f>
        <v>1100084857</v>
      </c>
      <c r="M62" s="10">
        <v>980873359</v>
      </c>
      <c r="N62" s="10"/>
      <c r="O62" s="10"/>
      <c r="P62" s="10"/>
      <c r="Q62" s="10"/>
      <c r="R62" s="10"/>
      <c r="S62" s="10"/>
      <c r="T62" s="10"/>
    </row>
    <row r="63" spans="1:20">
      <c r="A63" s="10"/>
      <c r="B63" s="10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10"/>
      <c r="O63" s="10"/>
      <c r="P63" s="10"/>
      <c r="Q63" s="10"/>
      <c r="R63" s="10"/>
      <c r="S63" s="10"/>
      <c r="T63" s="10"/>
    </row>
    <row r="64" spans="1:20" ht="15.75" customHeight="1">
      <c r="A64" s="10"/>
      <c r="B64" s="11" t="s">
        <v>103</v>
      </c>
      <c r="C64" s="116">
        <f t="shared" ref="C64:J64" si="6">C49+C62</f>
        <v>85921469</v>
      </c>
      <c r="D64" s="116">
        <f t="shared" si="6"/>
        <v>40932225</v>
      </c>
      <c r="E64" s="116">
        <f t="shared" si="6"/>
        <v>23107697</v>
      </c>
      <c r="F64" s="116">
        <f t="shared" si="6"/>
        <v>474231214</v>
      </c>
      <c r="G64" s="116">
        <f t="shared" si="6"/>
        <v>122962363</v>
      </c>
      <c r="H64" s="116">
        <f t="shared" si="6"/>
        <v>8442584</v>
      </c>
      <c r="I64" s="116">
        <f t="shared" si="6"/>
        <v>785405906</v>
      </c>
      <c r="J64" s="116">
        <f t="shared" si="6"/>
        <v>174779096</v>
      </c>
      <c r="K64" s="10"/>
      <c r="L64" s="116">
        <f>L49+L62</f>
        <v>1715782554</v>
      </c>
      <c r="M64" s="10">
        <v>1486378763</v>
      </c>
      <c r="N64" s="10"/>
      <c r="O64" s="10"/>
      <c r="P64" s="10"/>
      <c r="Q64" s="10"/>
      <c r="R64" s="10"/>
      <c r="S64" s="10"/>
      <c r="T64" s="10"/>
    </row>
    <row r="65" spans="1:20">
      <c r="A65" s="10"/>
      <c r="B65" s="10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10"/>
      <c r="O65" s="10"/>
      <c r="P65" s="10"/>
      <c r="Q65" s="10"/>
      <c r="R65" s="10"/>
      <c r="S65" s="10"/>
      <c r="T65" s="10"/>
    </row>
    <row r="66" spans="1:20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 spans="1:20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 spans="1:20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69" spans="1:20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 spans="1:2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</row>
    <row r="71" spans="1:20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r="72" spans="1:20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</row>
    <row r="73" spans="1:20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</row>
    <row r="74" spans="1:20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 spans="1:20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 spans="1:20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 spans="1:20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 spans="1:20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 spans="1:20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 spans="1:2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</row>
    <row r="81" spans="1:20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 spans="1:20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 spans="1:20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r="84" spans="1:20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 spans="1:20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 spans="1:20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</row>
    <row r="87" spans="1:20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</row>
    <row r="88" spans="1:20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r="89" spans="1:20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</row>
    <row r="90" spans="1:2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</row>
    <row r="91" spans="1:20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  <row r="92" spans="1:20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</row>
    <row r="93" spans="1:20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</row>
    <row r="94" spans="1:20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</row>
    <row r="95" spans="1:20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</row>
    <row r="96" spans="1:20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</row>
    <row r="97" spans="1:20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</row>
    <row r="98" spans="1:20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</row>
    <row r="99" spans="1:20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</row>
    <row r="100" spans="1:2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</row>
    <row r="101" spans="1:20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1:20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r="103" spans="1:20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20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20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20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20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20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20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2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34" spans="1:1">
      <c r="A134" t="s">
        <v>45</v>
      </c>
    </row>
  </sheetData>
  <phoneticPr fontId="15" type="noConversion"/>
  <printOptions horizontalCentered="1"/>
  <pageMargins left="0.5" right="0.5" top="0.5" bottom="0.55000000000000004" header="0.5" footer="0.5"/>
  <pageSetup scale="51" orientation="landscape" horizont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>
    <pageSetUpPr fitToPage="1"/>
  </sheetPr>
  <dimension ref="A1:M185"/>
  <sheetViews>
    <sheetView showGridLines="0" zoomScale="65" workbookViewId="0">
      <selection activeCell="A2" sqref="A2"/>
    </sheetView>
  </sheetViews>
  <sheetFormatPr defaultColWidth="11.7109375" defaultRowHeight="15"/>
  <cols>
    <col min="1" max="3" width="2.7109375" style="10" customWidth="1"/>
    <col min="4" max="4" width="66.7109375" style="10" customWidth="1"/>
    <col min="5" max="6" width="17.85546875" style="10" customWidth="1"/>
    <col min="7" max="7" width="8.140625" style="10" customWidth="1"/>
    <col min="8" max="9" width="17.85546875" style="10" customWidth="1"/>
    <col min="10" max="10" width="8.140625" style="10" customWidth="1"/>
    <col min="11" max="13" width="17.85546875" style="10" customWidth="1"/>
    <col min="14" max="14" width="11.7109375" style="10" customWidth="1"/>
    <col min="15" max="16384" width="11.7109375" style="10"/>
  </cols>
  <sheetData>
    <row r="1" spans="1:13" ht="20.25" customHeight="1">
      <c r="A1" s="1" t="s">
        <v>0</v>
      </c>
      <c r="M1" s="110"/>
    </row>
    <row r="2" spans="1:13" ht="20.25" customHeight="1">
      <c r="A2" s="2" t="s">
        <v>104</v>
      </c>
    </row>
    <row r="3" spans="1:13" ht="20.25" customHeight="1">
      <c r="A3" s="2" t="s">
        <v>2</v>
      </c>
    </row>
    <row r="4" spans="1:13" ht="15.75" customHeight="1">
      <c r="E4" s="4" t="s">
        <v>49</v>
      </c>
      <c r="F4" s="4"/>
      <c r="K4" s="77"/>
      <c r="L4" s="77" t="s">
        <v>50</v>
      </c>
      <c r="M4" s="79"/>
    </row>
    <row r="5" spans="1:13" ht="7.15" customHeight="1">
      <c r="E5" s="51"/>
      <c r="F5" s="51"/>
      <c r="K5" s="52"/>
      <c r="L5" s="52"/>
      <c r="M5" s="52"/>
    </row>
    <row r="6" spans="1:13" ht="15.75" customHeight="1">
      <c r="E6" s="8"/>
      <c r="F6" s="8"/>
      <c r="G6" s="8"/>
      <c r="H6" s="8"/>
      <c r="I6" s="8" t="s">
        <v>52</v>
      </c>
      <c r="J6" s="8"/>
      <c r="K6" s="8" t="s">
        <v>53</v>
      </c>
      <c r="L6" s="8" t="s">
        <v>54</v>
      </c>
      <c r="M6" s="8" t="s">
        <v>55</v>
      </c>
    </row>
    <row r="7" spans="1:13" ht="15.75" customHeight="1">
      <c r="E7" s="8" t="s">
        <v>57</v>
      </c>
      <c r="F7" s="8" t="s">
        <v>58</v>
      </c>
      <c r="G7" s="8"/>
      <c r="H7" s="8" t="s">
        <v>59</v>
      </c>
      <c r="I7" s="8" t="s">
        <v>60</v>
      </c>
      <c r="J7" s="8"/>
      <c r="K7" s="8" t="s">
        <v>61</v>
      </c>
      <c r="L7" s="8" t="s">
        <v>62</v>
      </c>
      <c r="M7" s="8" t="s">
        <v>63</v>
      </c>
    </row>
    <row r="9" spans="1:13" ht="15.75" customHeight="1">
      <c r="A9" s="5" t="s">
        <v>105</v>
      </c>
    </row>
    <row r="10" spans="1:13">
      <c r="B10" s="53" t="s">
        <v>106</v>
      </c>
      <c r="E10" s="102">
        <v>267299320</v>
      </c>
      <c r="F10" s="102"/>
      <c r="H10" s="102"/>
      <c r="I10" s="102"/>
      <c r="K10" s="102"/>
      <c r="L10" s="102"/>
      <c r="M10" s="102"/>
    </row>
    <row r="11" spans="1:13">
      <c r="B11" s="53" t="s">
        <v>107</v>
      </c>
      <c r="E11" s="102">
        <v>98834698</v>
      </c>
      <c r="F11" s="102"/>
      <c r="H11" s="102">
        <v>2498325</v>
      </c>
      <c r="I11" s="102"/>
      <c r="K11" s="102">
        <v>1542759</v>
      </c>
      <c r="L11" s="102">
        <v>1542758</v>
      </c>
      <c r="M11" s="102"/>
    </row>
    <row r="12" spans="1:13">
      <c r="B12" s="53" t="s">
        <v>108</v>
      </c>
      <c r="E12" s="102"/>
      <c r="F12" s="102">
        <v>9283842</v>
      </c>
      <c r="H12" s="102"/>
      <c r="I12" s="102"/>
      <c r="K12" s="102"/>
      <c r="L12" s="102"/>
      <c r="M12" s="102"/>
    </row>
    <row r="13" spans="1:13">
      <c r="B13" s="53" t="s">
        <v>109</v>
      </c>
      <c r="E13" s="102">
        <v>10205757</v>
      </c>
      <c r="F13" s="102">
        <v>65960957</v>
      </c>
      <c r="H13" s="102">
        <v>75612</v>
      </c>
      <c r="I13" s="102"/>
      <c r="K13" s="102">
        <v>49165</v>
      </c>
      <c r="L13" s="102"/>
      <c r="M13" s="102"/>
    </row>
    <row r="14" spans="1:13">
      <c r="B14" s="53" t="s">
        <v>110</v>
      </c>
      <c r="E14" s="102">
        <v>994799</v>
      </c>
      <c r="F14" s="102">
        <v>21471054</v>
      </c>
      <c r="H14" s="102"/>
      <c r="I14" s="102"/>
      <c r="K14" s="102"/>
      <c r="L14" s="102"/>
      <c r="M14" s="102"/>
    </row>
    <row r="15" spans="1:13">
      <c r="B15" s="53" t="s">
        <v>111</v>
      </c>
      <c r="E15" s="102">
        <v>1391565</v>
      </c>
      <c r="F15" s="102">
        <v>37023024</v>
      </c>
      <c r="H15" s="102">
        <v>1000</v>
      </c>
      <c r="I15" s="102"/>
      <c r="K15" s="102"/>
      <c r="L15" s="102"/>
      <c r="M15" s="102"/>
    </row>
    <row r="16" spans="1:13">
      <c r="B16" s="53" t="s">
        <v>112</v>
      </c>
      <c r="E16" s="102"/>
      <c r="F16" s="102">
        <v>6536350</v>
      </c>
      <c r="H16" s="102">
        <v>28943</v>
      </c>
      <c r="I16" s="102">
        <v>24833278</v>
      </c>
      <c r="K16" s="102">
        <v>2308640</v>
      </c>
      <c r="L16" s="102">
        <v>1194230</v>
      </c>
      <c r="M16" s="102"/>
    </row>
    <row r="17" spans="1:13">
      <c r="B17" s="53" t="s">
        <v>113</v>
      </c>
      <c r="E17" s="102">
        <v>-402471</v>
      </c>
      <c r="F17" s="102"/>
      <c r="H17" s="102"/>
      <c r="I17" s="102">
        <v>-13985984</v>
      </c>
      <c r="K17" s="102">
        <v>537044</v>
      </c>
      <c r="L17" s="102">
        <v>97596</v>
      </c>
      <c r="M17" s="102"/>
    </row>
    <row r="18" spans="1:13">
      <c r="B18" s="53" t="s">
        <v>114</v>
      </c>
      <c r="E18" s="102"/>
      <c r="F18" s="102"/>
      <c r="H18" s="102">
        <v>444411</v>
      </c>
      <c r="I18" s="102"/>
      <c r="K18" s="102"/>
      <c r="L18" s="102"/>
      <c r="M18" s="102"/>
    </row>
    <row r="19" spans="1:13">
      <c r="B19" s="53" t="s">
        <v>115</v>
      </c>
      <c r="E19" s="102"/>
      <c r="F19" s="102"/>
      <c r="H19" s="102"/>
      <c r="I19" s="102"/>
      <c r="K19" s="102"/>
      <c r="L19" s="102"/>
      <c r="M19" s="102">
        <v>123956927</v>
      </c>
    </row>
    <row r="20" spans="1:13">
      <c r="B20" s="53" t="s">
        <v>116</v>
      </c>
      <c r="E20" s="102"/>
      <c r="F20" s="102"/>
      <c r="H20" s="102"/>
      <c r="I20" s="102"/>
      <c r="K20" s="102"/>
      <c r="L20" s="102"/>
      <c r="M20" s="102">
        <v>907708</v>
      </c>
    </row>
    <row r="21" spans="1:13">
      <c r="B21" s="53" t="s">
        <v>117</v>
      </c>
      <c r="E21" s="102"/>
      <c r="F21" s="102"/>
      <c r="H21" s="102"/>
      <c r="I21" s="102"/>
      <c r="K21" s="102"/>
      <c r="L21" s="102"/>
      <c r="M21" s="102">
        <v>4811117</v>
      </c>
    </row>
    <row r="22" spans="1:13">
      <c r="B22" s="53" t="s">
        <v>118</v>
      </c>
      <c r="E22" s="102"/>
      <c r="F22" s="102"/>
      <c r="H22" s="102"/>
      <c r="I22" s="102"/>
      <c r="K22" s="102"/>
      <c r="L22" s="102"/>
      <c r="M22" s="102">
        <v>2048972</v>
      </c>
    </row>
    <row r="23" spans="1:13">
      <c r="B23" s="53" t="s">
        <v>119</v>
      </c>
      <c r="E23" s="102"/>
      <c r="F23" s="102"/>
      <c r="H23" s="102"/>
      <c r="I23" s="102">
        <v>3151595</v>
      </c>
      <c r="K23" s="102">
        <v>-85202</v>
      </c>
      <c r="L23" s="102"/>
      <c r="M23" s="102"/>
    </row>
    <row r="24" spans="1:13">
      <c r="B24" s="53" t="s">
        <v>120</v>
      </c>
      <c r="E24" s="99"/>
      <c r="F24" s="99"/>
      <c r="H24" s="99"/>
      <c r="I24" s="99"/>
      <c r="K24" s="102">
        <v>99201310</v>
      </c>
      <c r="L24" s="99"/>
      <c r="M24" s="99"/>
    </row>
    <row r="25" spans="1:13">
      <c r="B25" s="75" t="s">
        <v>121</v>
      </c>
      <c r="E25" s="99"/>
      <c r="F25" s="99"/>
      <c r="H25" s="99"/>
      <c r="I25" s="99"/>
      <c r="K25" s="102"/>
      <c r="L25" s="117">
        <v>27955000</v>
      </c>
      <c r="M25" s="99"/>
    </row>
    <row r="26" spans="1:13">
      <c r="B26" s="53" t="s">
        <v>122</v>
      </c>
      <c r="E26" s="102"/>
      <c r="F26" s="102"/>
      <c r="H26" s="102">
        <v>162466</v>
      </c>
      <c r="I26" s="102"/>
      <c r="K26" s="102">
        <v>132957</v>
      </c>
      <c r="L26" s="102">
        <v>78157</v>
      </c>
      <c r="M26" s="102"/>
    </row>
    <row r="27" spans="1:13" ht="7.15" customHeight="1">
      <c r="A27" s="78"/>
      <c r="B27" s="78"/>
      <c r="C27" s="78"/>
      <c r="D27" s="54"/>
      <c r="E27" s="79"/>
      <c r="F27" s="79"/>
      <c r="G27" s="79"/>
      <c r="H27" s="79"/>
      <c r="I27" s="79"/>
      <c r="J27" s="79"/>
      <c r="K27" s="79"/>
      <c r="L27" s="79"/>
      <c r="M27" s="79"/>
    </row>
    <row r="28" spans="1:13" ht="19.899999999999999" customHeight="1">
      <c r="D28" s="11" t="s">
        <v>123</v>
      </c>
      <c r="E28" s="111">
        <f>SUM(E8:E27)</f>
        <v>378323668</v>
      </c>
      <c r="F28" s="111">
        <f>SUM(F8:F27)</f>
        <v>140275227</v>
      </c>
      <c r="H28" s="111">
        <f>SUM(H8:H27)</f>
        <v>3210757</v>
      </c>
      <c r="I28" s="111">
        <f>SUM(I8:I27)</f>
        <v>13998889</v>
      </c>
      <c r="K28" s="111">
        <f>SUM(K8:K27)</f>
        <v>103686673</v>
      </c>
      <c r="L28" s="111">
        <f>SUM(L8:L27)</f>
        <v>30867741</v>
      </c>
      <c r="M28" s="111">
        <f>SUM(M8:M27)</f>
        <v>131724724</v>
      </c>
    </row>
    <row r="30" spans="1:13" ht="15.75" customHeight="1">
      <c r="A30" s="5" t="s">
        <v>124</v>
      </c>
    </row>
    <row r="31" spans="1:13">
      <c r="B31" s="55" t="s">
        <v>125</v>
      </c>
      <c r="D31" s="53"/>
      <c r="E31" s="102">
        <v>306808674</v>
      </c>
      <c r="F31" s="102">
        <v>122156233</v>
      </c>
      <c r="H31" s="102"/>
      <c r="I31" s="102"/>
      <c r="K31" s="102"/>
      <c r="L31" s="102"/>
      <c r="M31" s="102"/>
    </row>
    <row r="32" spans="1:13">
      <c r="B32" s="55" t="s">
        <v>126</v>
      </c>
      <c r="D32" s="53"/>
      <c r="E32" s="102">
        <v>59579260</v>
      </c>
      <c r="F32" s="102">
        <v>1477642</v>
      </c>
      <c r="H32" s="102"/>
      <c r="I32" s="102"/>
      <c r="K32" s="102"/>
      <c r="L32" s="102"/>
      <c r="M32" s="102"/>
    </row>
    <row r="33" spans="1:13">
      <c r="B33" s="55" t="s">
        <v>127</v>
      </c>
      <c r="D33" s="53"/>
      <c r="E33" s="99"/>
      <c r="F33" s="102">
        <v>12788907</v>
      </c>
      <c r="H33" s="99"/>
      <c r="I33" s="99"/>
      <c r="K33" s="99"/>
      <c r="L33" s="99"/>
      <c r="M33" s="99"/>
    </row>
    <row r="34" spans="1:13">
      <c r="B34" s="55" t="s">
        <v>128</v>
      </c>
      <c r="D34" s="53"/>
      <c r="E34" s="102"/>
      <c r="F34" s="102"/>
      <c r="H34" s="102">
        <v>55701</v>
      </c>
      <c r="I34" s="102"/>
      <c r="K34" s="102"/>
      <c r="L34" s="102"/>
      <c r="M34" s="102"/>
    </row>
    <row r="35" spans="1:13">
      <c r="B35" s="55" t="s">
        <v>129</v>
      </c>
      <c r="D35" s="53"/>
      <c r="E35" s="102"/>
      <c r="F35" s="102"/>
      <c r="H35" s="102">
        <v>265115</v>
      </c>
      <c r="I35" s="102"/>
      <c r="K35" s="102"/>
      <c r="L35" s="102"/>
      <c r="M35" s="102"/>
    </row>
    <row r="36" spans="1:13">
      <c r="B36" s="55" t="s">
        <v>130</v>
      </c>
      <c r="D36" s="53"/>
      <c r="E36" s="102"/>
      <c r="F36" s="102"/>
      <c r="H36" s="102"/>
      <c r="I36" s="102"/>
      <c r="K36" s="102">
        <v>101800664</v>
      </c>
      <c r="L36" s="102"/>
      <c r="M36" s="102"/>
    </row>
    <row r="37" spans="1:13">
      <c r="B37" s="55" t="s">
        <v>117</v>
      </c>
      <c r="D37" s="53"/>
      <c r="E37" s="102"/>
      <c r="F37" s="102"/>
      <c r="H37" s="102"/>
      <c r="I37" s="102"/>
      <c r="K37" s="102">
        <v>4138331</v>
      </c>
      <c r="L37" s="102">
        <v>672786</v>
      </c>
      <c r="M37" s="102"/>
    </row>
    <row r="38" spans="1:13">
      <c r="B38" s="55" t="s">
        <v>131</v>
      </c>
      <c r="D38" s="53"/>
      <c r="E38" s="102"/>
      <c r="F38" s="102"/>
      <c r="H38" s="102"/>
      <c r="I38" s="102"/>
      <c r="K38" s="102">
        <v>3223085</v>
      </c>
      <c r="L38" s="102">
        <v>4529235</v>
      </c>
      <c r="M38" s="102"/>
    </row>
    <row r="39" spans="1:13">
      <c r="B39" s="55" t="s">
        <v>132</v>
      </c>
      <c r="D39" s="53"/>
      <c r="E39" s="102"/>
      <c r="F39" s="102"/>
      <c r="H39" s="102"/>
      <c r="I39" s="102"/>
      <c r="K39" s="102"/>
      <c r="L39" s="102"/>
      <c r="M39" s="102">
        <v>32874734</v>
      </c>
    </row>
    <row r="40" spans="1:13">
      <c r="B40" s="55" t="s">
        <v>133</v>
      </c>
      <c r="D40" s="53"/>
      <c r="E40" s="102"/>
      <c r="F40" s="102"/>
      <c r="H40" s="102"/>
      <c r="I40" s="102"/>
      <c r="K40" s="102"/>
      <c r="L40" s="102"/>
      <c r="M40" s="102">
        <v>2099386</v>
      </c>
    </row>
    <row r="41" spans="1:13">
      <c r="B41" s="55" t="s">
        <v>134</v>
      </c>
      <c r="D41" s="53"/>
      <c r="E41" s="99"/>
      <c r="F41" s="99"/>
      <c r="H41" s="99"/>
      <c r="I41" s="99"/>
      <c r="K41" s="99"/>
      <c r="L41" s="99"/>
      <c r="M41" s="106">
        <v>27930000</v>
      </c>
    </row>
    <row r="42" spans="1:13">
      <c r="B42" s="10" t="s">
        <v>135</v>
      </c>
      <c r="D42" s="53"/>
      <c r="E42" s="99"/>
      <c r="F42" s="99"/>
      <c r="H42" s="99"/>
      <c r="I42" s="99"/>
      <c r="K42" s="99"/>
      <c r="L42" s="102">
        <v>545544</v>
      </c>
      <c r="M42" s="106"/>
    </row>
    <row r="43" spans="1:13">
      <c r="B43" s="55" t="s">
        <v>136</v>
      </c>
      <c r="D43" s="53"/>
      <c r="E43" s="102"/>
      <c r="F43" s="102"/>
      <c r="H43" s="102"/>
      <c r="I43" s="102"/>
      <c r="K43" s="102"/>
      <c r="L43" s="102"/>
      <c r="M43" s="102">
        <v>1644405</v>
      </c>
    </row>
    <row r="44" spans="1:13">
      <c r="B44" s="55" t="s">
        <v>137</v>
      </c>
      <c r="D44" s="53"/>
      <c r="E44" s="102"/>
      <c r="F44" s="102"/>
      <c r="H44" s="102"/>
      <c r="I44" s="102">
        <v>604</v>
      </c>
      <c r="K44" s="102">
        <v>266887</v>
      </c>
      <c r="L44" s="102">
        <v>18988</v>
      </c>
      <c r="M44" s="102"/>
    </row>
    <row r="45" spans="1:13" ht="7.15" customHeight="1">
      <c r="A45" s="79"/>
      <c r="B45" s="79"/>
      <c r="C45" s="79"/>
      <c r="D45" s="54"/>
      <c r="E45" s="79"/>
      <c r="F45" s="79"/>
      <c r="G45" s="79"/>
      <c r="H45" s="79"/>
      <c r="I45" s="79"/>
      <c r="J45" s="79"/>
      <c r="K45" s="79"/>
      <c r="L45" s="79"/>
      <c r="M45" s="79"/>
    </row>
    <row r="46" spans="1:13" ht="19.899999999999999" customHeight="1">
      <c r="D46" s="11" t="s">
        <v>138</v>
      </c>
      <c r="E46" s="112">
        <f>SUM(E31:E45)</f>
        <v>366387934</v>
      </c>
      <c r="F46" s="112">
        <f>SUM(F31:F45)</f>
        <v>136422782</v>
      </c>
      <c r="H46" s="112">
        <f>SUM(H31:H45)</f>
        <v>320816</v>
      </c>
      <c r="I46" s="112">
        <f>SUM(I31:I45)</f>
        <v>604</v>
      </c>
      <c r="K46" s="112">
        <f>SUM(K31:K45)</f>
        <v>109428967</v>
      </c>
      <c r="L46" s="112">
        <f>SUM(L31:L45)</f>
        <v>5766553</v>
      </c>
      <c r="M46" s="112">
        <f>SUM(M31:M45)</f>
        <v>64548525</v>
      </c>
    </row>
    <row r="48" spans="1:13" ht="15.75" customHeight="1">
      <c r="A48" s="5" t="s">
        <v>139</v>
      </c>
    </row>
    <row r="49" spans="1:13">
      <c r="B49" s="55" t="s">
        <v>140</v>
      </c>
    </row>
    <row r="50" spans="1:13">
      <c r="C50" s="53" t="s">
        <v>141</v>
      </c>
      <c r="E50" s="102">
        <v>-1680325</v>
      </c>
      <c r="F50" s="102"/>
      <c r="G50" s="102"/>
      <c r="H50" s="102"/>
      <c r="I50" s="102"/>
      <c r="J50" s="102"/>
      <c r="K50" s="102"/>
      <c r="L50" s="102">
        <v>1680325</v>
      </c>
      <c r="M50" s="102"/>
    </row>
    <row r="51" spans="1:13">
      <c r="C51" s="53" t="s">
        <v>142</v>
      </c>
      <c r="E51" s="102">
        <v>-968000</v>
      </c>
      <c r="F51" s="102"/>
      <c r="G51" s="102"/>
      <c r="H51" s="102"/>
      <c r="I51" s="102"/>
      <c r="J51" s="102"/>
      <c r="K51" s="102"/>
      <c r="L51" s="102">
        <v>968000</v>
      </c>
      <c r="M51" s="102"/>
    </row>
    <row r="52" spans="1:13">
      <c r="B52" s="53" t="s">
        <v>143</v>
      </c>
      <c r="C52" s="53"/>
      <c r="E52" s="102">
        <v>-3516627</v>
      </c>
      <c r="F52" s="102">
        <v>1872527</v>
      </c>
      <c r="G52" s="102"/>
      <c r="H52" s="102">
        <v>-2626719</v>
      </c>
      <c r="I52" s="102">
        <v>-17445092</v>
      </c>
      <c r="J52" s="102"/>
      <c r="K52" s="102">
        <v>54856140</v>
      </c>
      <c r="L52" s="102">
        <v>-33140229</v>
      </c>
      <c r="M52" s="102"/>
    </row>
    <row r="53" spans="1:13" ht="7.1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1:13" ht="19.899999999999999" customHeight="1">
      <c r="D54" s="11" t="s">
        <v>144</v>
      </c>
      <c r="E54" s="113">
        <f>SUM(E50:E53)</f>
        <v>-6164952</v>
      </c>
      <c r="F54" s="113">
        <f>SUM(F50:F53)</f>
        <v>1872527</v>
      </c>
      <c r="H54" s="113">
        <f>SUM(H50:H53)</f>
        <v>-2626719</v>
      </c>
      <c r="I54" s="113">
        <f>SUM(I50:I53)</f>
        <v>-17445092</v>
      </c>
      <c r="K54" s="113">
        <f>SUM(K50:K53)</f>
        <v>54856140</v>
      </c>
      <c r="L54" s="113">
        <f>SUM(L50:L53)</f>
        <v>-30491904</v>
      </c>
    </row>
    <row r="57" spans="1:13" ht="15.75" customHeight="1">
      <c r="A57" s="11" t="s">
        <v>145</v>
      </c>
      <c r="E57" s="115">
        <f>E28-E46+E54</f>
        <v>5770782</v>
      </c>
      <c r="F57" s="115">
        <f>F28-F46+F54</f>
        <v>5724972</v>
      </c>
      <c r="H57" s="115">
        <f>H28-H46+H54</f>
        <v>263222</v>
      </c>
      <c r="I57" s="115">
        <f>I28-I46+I54</f>
        <v>-3446807</v>
      </c>
      <c r="K57" s="115">
        <f>K28-K46+K54</f>
        <v>49113846</v>
      </c>
      <c r="L57" s="115">
        <f>L28-L46+L54</f>
        <v>-5390716</v>
      </c>
      <c r="M57" s="115">
        <f>M28-M46+M54</f>
        <v>67176199</v>
      </c>
    </row>
    <row r="58" spans="1:13" ht="15.75" customHeight="1">
      <c r="A58" s="5"/>
    </row>
    <row r="59" spans="1:13" ht="15.75" customHeight="1">
      <c r="A59" s="11" t="s">
        <v>146</v>
      </c>
      <c r="E59" s="102">
        <v>30037612</v>
      </c>
      <c r="F59" s="102">
        <v>23250045</v>
      </c>
      <c r="G59" s="102"/>
      <c r="H59" s="102">
        <v>22441268</v>
      </c>
      <c r="I59" s="102">
        <v>275916539</v>
      </c>
      <c r="J59" s="102"/>
      <c r="K59" s="102">
        <v>63097280</v>
      </c>
      <c r="L59" s="102">
        <v>11528478</v>
      </c>
      <c r="M59" s="102">
        <v>554602137</v>
      </c>
    </row>
    <row r="60" spans="1:13" ht="15.75" customHeight="1">
      <c r="A60" s="5"/>
    </row>
    <row r="61" spans="1:13" ht="15.75" customHeight="1">
      <c r="A61" s="11" t="s">
        <v>147</v>
      </c>
      <c r="E61" s="116">
        <f>E57+E59</f>
        <v>35808394</v>
      </c>
      <c r="F61" s="116">
        <f>F57+F59</f>
        <v>28975017</v>
      </c>
      <c r="H61" s="116">
        <f>H57+H59</f>
        <v>22704490</v>
      </c>
      <c r="I61" s="116">
        <f>I57+I59</f>
        <v>272469732</v>
      </c>
      <c r="K61" s="116">
        <f>K57+K59</f>
        <v>112211126</v>
      </c>
      <c r="L61" s="116">
        <f>L57+L59</f>
        <v>6137762</v>
      </c>
      <c r="M61" s="116">
        <f>M57+M59</f>
        <v>621778336</v>
      </c>
    </row>
    <row r="84" spans="5:13">
      <c r="E84" s="56"/>
      <c r="F84" s="56"/>
      <c r="G84" s="56"/>
      <c r="H84" s="56"/>
      <c r="I84" s="56"/>
      <c r="J84" s="56"/>
      <c r="K84" s="56"/>
      <c r="L84" s="56"/>
      <c r="M84" s="56"/>
    </row>
    <row r="85" spans="5:13">
      <c r="E85" s="56"/>
      <c r="F85" s="56"/>
      <c r="G85" s="56"/>
      <c r="H85" s="56"/>
      <c r="I85" s="56"/>
      <c r="J85" s="56"/>
      <c r="K85" s="56"/>
      <c r="L85" s="56"/>
      <c r="M85" s="56"/>
    </row>
    <row r="86" spans="5:13">
      <c r="E86" s="56"/>
      <c r="F86" s="56"/>
      <c r="G86" s="56"/>
      <c r="H86" s="56"/>
      <c r="I86" s="56"/>
      <c r="J86" s="56"/>
      <c r="K86" s="56"/>
      <c r="L86" s="56"/>
      <c r="M86" s="56"/>
    </row>
    <row r="87" spans="5:13">
      <c r="E87" s="56"/>
      <c r="F87" s="56"/>
      <c r="G87" s="56"/>
      <c r="H87" s="56"/>
      <c r="I87" s="56"/>
      <c r="J87" s="56"/>
      <c r="K87" s="56"/>
      <c r="L87" s="56"/>
      <c r="M87" s="56"/>
    </row>
    <row r="88" spans="5:13">
      <c r="E88" s="56"/>
      <c r="F88" s="56"/>
      <c r="G88" s="56"/>
      <c r="H88" s="56"/>
      <c r="I88" s="56"/>
      <c r="J88" s="56"/>
      <c r="K88" s="56"/>
      <c r="L88" s="56"/>
      <c r="M88" s="56"/>
    </row>
    <row r="89" spans="5:13">
      <c r="E89" s="56"/>
      <c r="F89" s="56"/>
      <c r="G89" s="56"/>
      <c r="H89" s="56"/>
      <c r="I89" s="56"/>
      <c r="J89" s="56"/>
      <c r="K89" s="56"/>
      <c r="L89" s="56"/>
      <c r="M89" s="56"/>
    </row>
    <row r="90" spans="5:13">
      <c r="E90" s="56"/>
      <c r="F90" s="56"/>
      <c r="G90" s="56"/>
      <c r="H90" s="56"/>
      <c r="I90" s="56"/>
      <c r="J90" s="56"/>
      <c r="K90" s="56"/>
      <c r="L90" s="56"/>
      <c r="M90" s="56"/>
    </row>
    <row r="91" spans="5:13">
      <c r="E91" s="56"/>
      <c r="F91" s="56"/>
      <c r="G91" s="56"/>
      <c r="H91" s="56"/>
      <c r="I91" s="56"/>
      <c r="J91" s="56"/>
      <c r="K91" s="56"/>
      <c r="L91" s="56"/>
      <c r="M91" s="56"/>
    </row>
    <row r="92" spans="5:13">
      <c r="E92" s="56"/>
      <c r="F92" s="56"/>
      <c r="G92" s="56"/>
      <c r="H92" s="56"/>
      <c r="I92" s="56"/>
      <c r="J92" s="56"/>
      <c r="K92" s="56"/>
      <c r="L92" s="56"/>
      <c r="M92" s="56"/>
    </row>
    <row r="93" spans="5:13">
      <c r="E93" s="56"/>
      <c r="F93" s="56"/>
      <c r="G93" s="56"/>
      <c r="H93" s="56"/>
      <c r="I93" s="56"/>
      <c r="J93" s="56"/>
      <c r="K93" s="56"/>
      <c r="L93" s="56"/>
      <c r="M93" s="56"/>
    </row>
    <row r="94" spans="5:13">
      <c r="E94" s="56"/>
      <c r="F94" s="56"/>
      <c r="G94" s="56"/>
      <c r="H94" s="56"/>
      <c r="I94" s="56"/>
      <c r="J94" s="56"/>
      <c r="K94" s="56"/>
      <c r="L94" s="56"/>
      <c r="M94" s="56"/>
    </row>
    <row r="95" spans="5:13">
      <c r="E95" s="56"/>
      <c r="F95" s="56"/>
      <c r="G95" s="56"/>
      <c r="H95" s="56"/>
      <c r="I95" s="56"/>
      <c r="J95" s="56"/>
      <c r="K95" s="56"/>
      <c r="L95" s="56"/>
      <c r="M95" s="56"/>
    </row>
    <row r="96" spans="5:13">
      <c r="E96" s="56"/>
      <c r="F96" s="56"/>
      <c r="G96" s="56"/>
      <c r="H96" s="56"/>
      <c r="I96" s="56"/>
      <c r="J96" s="56"/>
      <c r="K96" s="56"/>
      <c r="L96" s="56"/>
      <c r="M96" s="56"/>
    </row>
    <row r="97" spans="5:13">
      <c r="E97" s="56"/>
      <c r="F97" s="56"/>
      <c r="G97" s="56"/>
      <c r="H97" s="56"/>
      <c r="I97" s="56"/>
      <c r="J97" s="56"/>
      <c r="K97" s="56"/>
      <c r="L97" s="56"/>
      <c r="M97" s="56"/>
    </row>
    <row r="98" spans="5:13">
      <c r="E98" s="56"/>
      <c r="F98" s="56"/>
      <c r="G98" s="56"/>
      <c r="H98" s="56"/>
      <c r="I98" s="56"/>
      <c r="J98" s="56"/>
      <c r="K98" s="56"/>
      <c r="L98" s="56"/>
      <c r="M98" s="56"/>
    </row>
    <row r="99" spans="5:13">
      <c r="E99" s="56"/>
      <c r="F99" s="56"/>
      <c r="G99" s="56"/>
      <c r="H99" s="56"/>
      <c r="I99" s="56"/>
      <c r="J99" s="56"/>
      <c r="K99" s="56"/>
      <c r="L99" s="56"/>
      <c r="M99" s="56"/>
    </row>
    <row r="100" spans="5:13">
      <c r="E100" s="56"/>
      <c r="F100" s="56"/>
      <c r="G100" s="56"/>
      <c r="H100" s="56"/>
      <c r="I100" s="56"/>
      <c r="J100" s="56"/>
      <c r="K100" s="56"/>
      <c r="L100" s="56"/>
      <c r="M100" s="56"/>
    </row>
    <row r="101" spans="5:13">
      <c r="E101" s="56"/>
      <c r="F101" s="56"/>
      <c r="G101" s="56"/>
      <c r="H101" s="56"/>
      <c r="I101" s="56"/>
      <c r="J101" s="56"/>
      <c r="K101" s="56"/>
      <c r="L101" s="56"/>
      <c r="M101" s="56"/>
    </row>
    <row r="102" spans="5:13">
      <c r="E102" s="56"/>
      <c r="F102" s="56"/>
      <c r="G102" s="56"/>
      <c r="H102" s="56"/>
      <c r="I102" s="56"/>
      <c r="J102" s="56"/>
      <c r="K102" s="56"/>
      <c r="L102" s="56"/>
      <c r="M102" s="56"/>
    </row>
    <row r="103" spans="5:13">
      <c r="E103" s="56"/>
      <c r="F103" s="56"/>
      <c r="G103" s="56"/>
      <c r="H103" s="56"/>
      <c r="I103" s="56"/>
      <c r="J103" s="56"/>
      <c r="K103" s="56"/>
      <c r="L103" s="56"/>
      <c r="M103" s="56"/>
    </row>
    <row r="104" spans="5:13">
      <c r="E104" s="56"/>
      <c r="F104" s="56"/>
      <c r="G104" s="56"/>
      <c r="H104" s="56"/>
      <c r="I104" s="56"/>
      <c r="J104" s="56"/>
      <c r="K104" s="56"/>
      <c r="L104" s="56"/>
      <c r="M104" s="56"/>
    </row>
    <row r="105" spans="5:13">
      <c r="E105" s="56"/>
      <c r="F105" s="56"/>
      <c r="G105" s="56"/>
      <c r="H105" s="56"/>
      <c r="I105" s="56"/>
      <c r="J105" s="56"/>
      <c r="K105" s="56"/>
      <c r="L105" s="56"/>
      <c r="M105" s="56"/>
    </row>
    <row r="106" spans="5:13">
      <c r="E106" s="56"/>
      <c r="F106" s="56"/>
      <c r="G106" s="56"/>
      <c r="H106" s="56"/>
      <c r="I106" s="56"/>
      <c r="J106" s="56"/>
      <c r="K106" s="56"/>
      <c r="L106" s="56"/>
      <c r="M106" s="56"/>
    </row>
    <row r="107" spans="5:13">
      <c r="E107" s="56"/>
      <c r="F107" s="56"/>
      <c r="G107" s="56"/>
      <c r="H107" s="56"/>
      <c r="I107" s="56"/>
      <c r="J107" s="56"/>
      <c r="K107" s="56"/>
      <c r="L107" s="56"/>
      <c r="M107" s="56"/>
    </row>
    <row r="108" spans="5:13">
      <c r="E108" s="56"/>
      <c r="F108" s="56"/>
      <c r="G108" s="56"/>
      <c r="H108" s="56"/>
      <c r="I108" s="56"/>
      <c r="J108" s="56"/>
      <c r="K108" s="56"/>
      <c r="L108" s="56"/>
      <c r="M108" s="56"/>
    </row>
    <row r="109" spans="5:13">
      <c r="E109" s="56"/>
      <c r="F109" s="56"/>
      <c r="G109" s="56"/>
      <c r="H109" s="56"/>
      <c r="I109" s="56"/>
      <c r="J109" s="56"/>
      <c r="K109" s="56"/>
      <c r="L109" s="56"/>
      <c r="M109" s="56"/>
    </row>
    <row r="110" spans="5:13">
      <c r="E110" s="56"/>
      <c r="F110" s="56"/>
      <c r="G110" s="56"/>
      <c r="H110" s="56"/>
      <c r="I110" s="56"/>
      <c r="J110" s="56"/>
      <c r="K110" s="56"/>
      <c r="L110" s="56"/>
      <c r="M110" s="56"/>
    </row>
    <row r="111" spans="5:13">
      <c r="E111" s="56"/>
      <c r="F111" s="56"/>
      <c r="G111" s="56"/>
      <c r="H111" s="56"/>
      <c r="I111" s="56"/>
      <c r="J111" s="56"/>
      <c r="K111" s="56"/>
      <c r="L111" s="56"/>
      <c r="M111" s="56"/>
    </row>
    <row r="112" spans="5:13">
      <c r="E112" s="56"/>
      <c r="F112" s="56"/>
      <c r="G112" s="56"/>
      <c r="H112" s="56"/>
      <c r="I112" s="56"/>
      <c r="J112" s="56"/>
      <c r="K112" s="56"/>
      <c r="L112" s="56"/>
      <c r="M112" s="56"/>
    </row>
    <row r="113" spans="5:13">
      <c r="E113" s="56"/>
      <c r="F113" s="56"/>
      <c r="G113" s="56"/>
      <c r="H113" s="56"/>
      <c r="I113" s="56"/>
      <c r="J113" s="56"/>
      <c r="K113" s="56"/>
      <c r="L113" s="56"/>
      <c r="M113" s="56"/>
    </row>
    <row r="114" spans="5:13">
      <c r="E114" s="56"/>
      <c r="F114" s="56"/>
      <c r="G114" s="56"/>
      <c r="H114" s="56"/>
      <c r="I114" s="56"/>
      <c r="J114" s="56"/>
      <c r="K114" s="56"/>
      <c r="L114" s="56"/>
      <c r="M114" s="56"/>
    </row>
    <row r="115" spans="5:13">
      <c r="E115" s="56"/>
      <c r="F115" s="56"/>
      <c r="G115" s="56"/>
      <c r="H115" s="56"/>
      <c r="I115" s="56"/>
      <c r="J115" s="56"/>
      <c r="K115" s="56"/>
      <c r="L115" s="56"/>
      <c r="M115" s="56"/>
    </row>
    <row r="116" spans="5:13">
      <c r="E116" s="56"/>
      <c r="F116" s="56"/>
      <c r="G116" s="56"/>
      <c r="H116" s="56"/>
      <c r="I116" s="56"/>
      <c r="J116" s="56"/>
      <c r="K116" s="56"/>
      <c r="L116" s="56"/>
      <c r="M116" s="56"/>
    </row>
    <row r="117" spans="5:13">
      <c r="E117" s="56"/>
      <c r="F117" s="56"/>
      <c r="G117" s="56"/>
      <c r="H117" s="56"/>
      <c r="I117" s="56"/>
      <c r="J117" s="56"/>
      <c r="K117" s="56"/>
      <c r="L117" s="56"/>
      <c r="M117" s="56"/>
    </row>
    <row r="118" spans="5:13">
      <c r="E118" s="56"/>
      <c r="F118" s="56"/>
      <c r="G118" s="56"/>
      <c r="H118" s="56"/>
      <c r="I118" s="56"/>
      <c r="J118" s="56"/>
      <c r="K118" s="56"/>
      <c r="L118" s="56"/>
      <c r="M118" s="56"/>
    </row>
    <row r="119" spans="5:13">
      <c r="E119" s="56"/>
      <c r="F119" s="56"/>
      <c r="G119" s="56"/>
      <c r="H119" s="56"/>
      <c r="I119" s="56"/>
      <c r="J119" s="56"/>
      <c r="K119" s="56"/>
      <c r="L119" s="56"/>
      <c r="M119" s="56"/>
    </row>
    <row r="120" spans="5:13">
      <c r="E120" s="56"/>
      <c r="F120" s="56"/>
      <c r="G120" s="56"/>
      <c r="H120" s="56"/>
      <c r="I120" s="56"/>
      <c r="J120" s="56"/>
      <c r="K120" s="56"/>
      <c r="L120" s="56"/>
      <c r="M120" s="56"/>
    </row>
    <row r="121" spans="5:13">
      <c r="E121" s="56"/>
      <c r="F121" s="56"/>
      <c r="G121" s="56"/>
      <c r="H121" s="56"/>
      <c r="I121" s="56"/>
      <c r="J121" s="56"/>
      <c r="K121" s="56"/>
      <c r="L121" s="56"/>
      <c r="M121" s="56"/>
    </row>
    <row r="122" spans="5:13">
      <c r="E122" s="56"/>
      <c r="F122" s="56"/>
      <c r="G122" s="56"/>
      <c r="H122" s="56"/>
      <c r="I122" s="56"/>
      <c r="J122" s="56"/>
      <c r="K122" s="56"/>
      <c r="L122" s="56"/>
      <c r="M122" s="56"/>
    </row>
    <row r="123" spans="5:13">
      <c r="E123" s="56"/>
      <c r="F123" s="56"/>
      <c r="G123" s="56"/>
      <c r="H123" s="56"/>
      <c r="I123" s="56"/>
      <c r="J123" s="56"/>
      <c r="K123" s="56"/>
      <c r="L123" s="56"/>
      <c r="M123" s="56"/>
    </row>
    <row r="124" spans="5:13">
      <c r="E124" s="56"/>
      <c r="F124" s="56"/>
      <c r="G124" s="56"/>
      <c r="H124" s="56"/>
      <c r="I124" s="56"/>
      <c r="J124" s="56"/>
      <c r="K124" s="56"/>
      <c r="L124" s="56"/>
      <c r="M124" s="56"/>
    </row>
    <row r="125" spans="5:13">
      <c r="E125" s="56"/>
      <c r="F125" s="56"/>
      <c r="G125" s="56"/>
      <c r="H125" s="56"/>
      <c r="I125" s="56"/>
      <c r="J125" s="56"/>
      <c r="K125" s="56"/>
      <c r="L125" s="56"/>
      <c r="M125" s="56"/>
    </row>
    <row r="126" spans="5:13">
      <c r="E126" s="56"/>
      <c r="F126" s="56"/>
      <c r="G126" s="56"/>
      <c r="H126" s="56"/>
      <c r="I126" s="56"/>
      <c r="J126" s="56"/>
      <c r="K126" s="56"/>
      <c r="L126" s="56"/>
      <c r="M126" s="56"/>
    </row>
    <row r="127" spans="5:13">
      <c r="E127" s="56"/>
      <c r="F127" s="56"/>
      <c r="G127" s="56"/>
      <c r="H127" s="56"/>
      <c r="I127" s="56"/>
      <c r="J127" s="56"/>
      <c r="K127" s="56"/>
      <c r="L127" s="56"/>
      <c r="M127" s="56"/>
    </row>
    <row r="128" spans="5:13">
      <c r="E128" s="56"/>
      <c r="F128" s="56"/>
      <c r="G128" s="56"/>
      <c r="H128" s="56"/>
      <c r="I128" s="56"/>
      <c r="J128" s="56"/>
      <c r="K128" s="56"/>
      <c r="L128" s="56"/>
      <c r="M128" s="56"/>
    </row>
    <row r="129" spans="5:13">
      <c r="E129" s="56"/>
      <c r="F129" s="56"/>
      <c r="G129" s="56"/>
      <c r="H129" s="56"/>
      <c r="I129" s="56"/>
      <c r="J129" s="56"/>
      <c r="K129" s="56"/>
      <c r="L129" s="56"/>
      <c r="M129" s="56"/>
    </row>
    <row r="130" spans="5:13">
      <c r="E130" s="56"/>
      <c r="F130" s="56"/>
      <c r="G130" s="56"/>
      <c r="H130" s="56"/>
      <c r="I130" s="56"/>
      <c r="J130" s="56"/>
      <c r="K130" s="56"/>
      <c r="L130" s="56"/>
      <c r="M130" s="56"/>
    </row>
    <row r="131" spans="5:13">
      <c r="E131" s="56"/>
      <c r="F131" s="56"/>
      <c r="G131" s="56"/>
      <c r="H131" s="56"/>
      <c r="I131" s="56"/>
      <c r="J131" s="56"/>
      <c r="K131" s="56"/>
      <c r="L131" s="56"/>
      <c r="M131" s="56"/>
    </row>
    <row r="132" spans="5:13">
      <c r="E132" s="56"/>
      <c r="F132" s="56"/>
      <c r="G132" s="56"/>
      <c r="H132" s="56"/>
      <c r="I132" s="56"/>
      <c r="J132" s="56"/>
      <c r="K132" s="56"/>
      <c r="L132" s="56"/>
      <c r="M132" s="56"/>
    </row>
    <row r="133" spans="5:13">
      <c r="E133" s="56"/>
      <c r="F133" s="56"/>
      <c r="G133" s="56"/>
      <c r="H133" s="56"/>
      <c r="I133" s="56"/>
      <c r="J133" s="56"/>
      <c r="K133" s="56"/>
      <c r="L133" s="56"/>
      <c r="M133" s="56"/>
    </row>
    <row r="134" spans="5:13">
      <c r="E134" s="56"/>
      <c r="F134" s="56"/>
      <c r="G134" s="56"/>
      <c r="H134" s="56"/>
      <c r="I134" s="56"/>
      <c r="J134" s="56"/>
      <c r="K134" s="56"/>
      <c r="L134" s="56"/>
      <c r="M134" s="56"/>
    </row>
    <row r="135" spans="5:13">
      <c r="E135" s="56"/>
      <c r="F135" s="56"/>
      <c r="G135" s="56"/>
      <c r="H135" s="56"/>
      <c r="I135" s="56"/>
      <c r="J135" s="56"/>
      <c r="K135" s="56"/>
      <c r="L135" s="56"/>
      <c r="M135" s="56"/>
    </row>
    <row r="136" spans="5:13">
      <c r="E136" s="56"/>
      <c r="F136" s="56"/>
      <c r="G136" s="56"/>
      <c r="H136" s="56"/>
      <c r="I136" s="56"/>
      <c r="J136" s="56"/>
      <c r="K136" s="56"/>
      <c r="L136" s="56"/>
      <c r="M136" s="56"/>
    </row>
    <row r="137" spans="5:13">
      <c r="E137" s="56"/>
      <c r="F137" s="56"/>
      <c r="G137" s="56"/>
      <c r="H137" s="56"/>
      <c r="I137" s="56"/>
      <c r="J137" s="56"/>
      <c r="K137" s="56"/>
      <c r="L137" s="56"/>
      <c r="M137" s="56"/>
    </row>
    <row r="138" spans="5:13">
      <c r="E138" s="56"/>
      <c r="F138" s="56"/>
      <c r="G138" s="56"/>
      <c r="H138" s="56"/>
      <c r="I138" s="56"/>
      <c r="J138" s="56"/>
      <c r="K138" s="56"/>
      <c r="L138" s="56"/>
      <c r="M138" s="56"/>
    </row>
    <row r="139" spans="5:13">
      <c r="E139" s="56"/>
      <c r="F139" s="56"/>
      <c r="G139" s="56"/>
      <c r="H139" s="56"/>
      <c r="I139" s="56"/>
      <c r="J139" s="56"/>
      <c r="K139" s="56"/>
      <c r="L139" s="56"/>
      <c r="M139" s="56"/>
    </row>
    <row r="140" spans="5:13">
      <c r="E140" s="56"/>
      <c r="F140" s="56"/>
      <c r="G140" s="56"/>
      <c r="H140" s="56"/>
      <c r="I140" s="56"/>
      <c r="J140" s="56"/>
      <c r="K140" s="56"/>
      <c r="L140" s="56"/>
      <c r="M140" s="56"/>
    </row>
    <row r="141" spans="5:13">
      <c r="E141" s="56"/>
      <c r="F141" s="56"/>
      <c r="G141" s="56"/>
      <c r="H141" s="56"/>
      <c r="I141" s="56"/>
      <c r="J141" s="56"/>
      <c r="K141" s="56"/>
      <c r="L141" s="56"/>
      <c r="M141" s="56"/>
    </row>
    <row r="142" spans="5:13">
      <c r="E142" s="56"/>
      <c r="F142" s="56"/>
      <c r="G142" s="56"/>
      <c r="H142" s="56"/>
      <c r="I142" s="56"/>
      <c r="J142" s="56"/>
      <c r="K142" s="56"/>
      <c r="L142" s="56"/>
      <c r="M142" s="56"/>
    </row>
    <row r="143" spans="5:13">
      <c r="E143" s="56"/>
      <c r="F143" s="56"/>
      <c r="G143" s="56"/>
      <c r="H143" s="56"/>
      <c r="I143" s="56"/>
      <c r="J143" s="56"/>
      <c r="K143" s="56"/>
      <c r="L143" s="56"/>
      <c r="M143" s="56"/>
    </row>
    <row r="144" spans="5:13">
      <c r="E144" s="56"/>
      <c r="F144" s="56"/>
      <c r="G144" s="56"/>
      <c r="H144" s="56"/>
      <c r="I144" s="56"/>
      <c r="J144" s="56"/>
      <c r="K144" s="56"/>
      <c r="L144" s="56"/>
      <c r="M144" s="56"/>
    </row>
    <row r="145" spans="5:13">
      <c r="E145" s="56"/>
      <c r="F145" s="56"/>
      <c r="G145" s="56"/>
      <c r="H145" s="56"/>
      <c r="I145" s="56"/>
      <c r="J145" s="56"/>
      <c r="K145" s="56"/>
      <c r="L145" s="56"/>
      <c r="M145" s="56"/>
    </row>
    <row r="146" spans="5:13">
      <c r="E146" s="56"/>
      <c r="F146" s="56"/>
      <c r="G146" s="56"/>
      <c r="H146" s="56"/>
      <c r="I146" s="56"/>
      <c r="J146" s="56"/>
      <c r="K146" s="56"/>
      <c r="L146" s="56"/>
      <c r="M146" s="56"/>
    </row>
    <row r="147" spans="5:13">
      <c r="E147" s="56"/>
      <c r="F147" s="56"/>
      <c r="G147" s="56"/>
      <c r="H147" s="56"/>
      <c r="I147" s="56"/>
      <c r="J147" s="56"/>
      <c r="K147" s="56"/>
      <c r="L147" s="56"/>
      <c r="M147" s="56"/>
    </row>
    <row r="148" spans="5:13">
      <c r="E148" s="56"/>
      <c r="F148" s="56"/>
      <c r="G148" s="56"/>
      <c r="H148" s="56"/>
      <c r="I148" s="56"/>
      <c r="J148" s="56"/>
      <c r="K148" s="56"/>
      <c r="L148" s="56"/>
      <c r="M148" s="56"/>
    </row>
    <row r="149" spans="5:13">
      <c r="E149" s="56"/>
      <c r="F149" s="56"/>
      <c r="G149" s="56"/>
      <c r="H149" s="56"/>
      <c r="I149" s="56"/>
      <c r="J149" s="56"/>
      <c r="K149" s="56"/>
      <c r="L149" s="56"/>
      <c r="M149" s="56"/>
    </row>
    <row r="150" spans="5:13">
      <c r="E150" s="56"/>
      <c r="F150" s="56"/>
      <c r="G150" s="56"/>
      <c r="H150" s="56"/>
      <c r="I150" s="56"/>
      <c r="J150" s="56"/>
      <c r="K150" s="56"/>
      <c r="L150" s="56"/>
      <c r="M150" s="56"/>
    </row>
    <row r="151" spans="5:13">
      <c r="E151" s="56"/>
      <c r="F151" s="56"/>
      <c r="G151" s="56"/>
      <c r="H151" s="56"/>
      <c r="I151" s="56"/>
      <c r="J151" s="56"/>
      <c r="K151" s="56"/>
      <c r="L151" s="56"/>
      <c r="M151" s="56"/>
    </row>
    <row r="152" spans="5:13">
      <c r="E152" s="56"/>
      <c r="F152" s="56"/>
      <c r="G152" s="56"/>
      <c r="H152" s="56"/>
      <c r="I152" s="56"/>
      <c r="J152" s="56"/>
      <c r="K152" s="56"/>
      <c r="L152" s="56"/>
      <c r="M152" s="56"/>
    </row>
    <row r="153" spans="5:13">
      <c r="E153" s="56"/>
      <c r="F153" s="56"/>
      <c r="G153" s="56"/>
      <c r="H153" s="56"/>
      <c r="I153" s="56"/>
      <c r="J153" s="56"/>
      <c r="K153" s="56"/>
      <c r="L153" s="56"/>
      <c r="M153" s="56"/>
    </row>
    <row r="154" spans="5:13">
      <c r="E154" s="56"/>
      <c r="F154" s="56"/>
      <c r="G154" s="56"/>
      <c r="H154" s="56"/>
      <c r="I154" s="56"/>
      <c r="J154" s="56"/>
      <c r="K154" s="56"/>
      <c r="L154" s="56"/>
      <c r="M154" s="56"/>
    </row>
    <row r="155" spans="5:13">
      <c r="E155" s="56"/>
      <c r="F155" s="56"/>
      <c r="G155" s="56"/>
      <c r="H155" s="56"/>
      <c r="I155" s="56"/>
      <c r="J155" s="56"/>
      <c r="K155" s="56"/>
      <c r="L155" s="56"/>
      <c r="M155" s="56"/>
    </row>
    <row r="156" spans="5:13">
      <c r="E156" s="56"/>
      <c r="F156" s="56"/>
      <c r="G156" s="56"/>
      <c r="H156" s="56"/>
      <c r="I156" s="56"/>
      <c r="J156" s="56"/>
      <c r="K156" s="56"/>
      <c r="L156" s="56"/>
      <c r="M156" s="56"/>
    </row>
    <row r="157" spans="5:13">
      <c r="E157" s="56"/>
      <c r="F157" s="56"/>
      <c r="G157" s="56"/>
      <c r="H157" s="56"/>
      <c r="I157" s="56"/>
      <c r="J157" s="56"/>
      <c r="K157" s="56"/>
      <c r="L157" s="56"/>
      <c r="M157" s="56"/>
    </row>
    <row r="158" spans="5:13">
      <c r="E158" s="56"/>
      <c r="F158" s="56"/>
      <c r="G158" s="56"/>
      <c r="H158" s="56"/>
      <c r="I158" s="56"/>
      <c r="J158" s="56"/>
      <c r="K158" s="56"/>
      <c r="L158" s="56"/>
      <c r="M158" s="56"/>
    </row>
    <row r="159" spans="5:13">
      <c r="E159" s="56"/>
      <c r="F159" s="56"/>
      <c r="G159" s="56"/>
      <c r="H159" s="56"/>
      <c r="I159" s="56"/>
      <c r="J159" s="56"/>
      <c r="K159" s="56"/>
      <c r="L159" s="56"/>
      <c r="M159" s="56"/>
    </row>
    <row r="160" spans="5:13">
      <c r="E160" s="56"/>
      <c r="F160" s="56"/>
      <c r="G160" s="56"/>
      <c r="H160" s="56"/>
      <c r="I160" s="56"/>
      <c r="J160" s="56"/>
      <c r="K160" s="56"/>
      <c r="L160" s="56"/>
      <c r="M160" s="56"/>
    </row>
    <row r="161" spans="5:13">
      <c r="E161" s="56"/>
      <c r="F161" s="56"/>
      <c r="G161" s="56"/>
      <c r="H161" s="56"/>
      <c r="I161" s="56"/>
      <c r="J161" s="56"/>
      <c r="K161" s="56"/>
      <c r="L161" s="56"/>
      <c r="M161" s="56"/>
    </row>
    <row r="162" spans="5:13">
      <c r="E162" s="56"/>
      <c r="F162" s="56"/>
      <c r="G162" s="56"/>
      <c r="H162" s="56"/>
      <c r="I162" s="56"/>
      <c r="J162" s="56"/>
      <c r="K162" s="56"/>
      <c r="L162" s="56"/>
      <c r="M162" s="56"/>
    </row>
    <row r="163" spans="5:13">
      <c r="E163" s="56"/>
      <c r="F163" s="56"/>
      <c r="G163" s="56"/>
      <c r="H163" s="56"/>
      <c r="I163" s="56"/>
      <c r="J163" s="56"/>
      <c r="K163" s="56"/>
      <c r="L163" s="56"/>
      <c r="M163" s="56"/>
    </row>
    <row r="164" spans="5:13">
      <c r="E164" s="56"/>
      <c r="F164" s="56"/>
      <c r="G164" s="56"/>
      <c r="H164" s="56"/>
      <c r="I164" s="56"/>
      <c r="J164" s="56"/>
      <c r="K164" s="56"/>
      <c r="L164" s="56"/>
      <c r="M164" s="56"/>
    </row>
    <row r="165" spans="5:13">
      <c r="E165" s="56"/>
      <c r="F165" s="56"/>
      <c r="G165" s="56"/>
      <c r="H165" s="56"/>
      <c r="I165" s="56"/>
      <c r="J165" s="56"/>
      <c r="K165" s="56"/>
      <c r="L165" s="56"/>
      <c r="M165" s="56"/>
    </row>
    <row r="166" spans="5:13">
      <c r="E166" s="56"/>
      <c r="F166" s="56"/>
      <c r="G166" s="56"/>
      <c r="H166" s="56"/>
      <c r="I166" s="56"/>
      <c r="J166" s="56"/>
      <c r="K166" s="56"/>
      <c r="L166" s="56"/>
      <c r="M166" s="56"/>
    </row>
    <row r="167" spans="5:13">
      <c r="E167" s="56"/>
      <c r="F167" s="56"/>
      <c r="G167" s="56"/>
      <c r="H167" s="56"/>
      <c r="I167" s="56"/>
      <c r="J167" s="56"/>
      <c r="K167" s="56"/>
      <c r="L167" s="56"/>
      <c r="M167" s="56"/>
    </row>
    <row r="168" spans="5:13">
      <c r="E168" s="56"/>
      <c r="F168" s="56"/>
      <c r="G168" s="56"/>
      <c r="H168" s="56"/>
      <c r="I168" s="56"/>
      <c r="J168" s="56"/>
      <c r="K168" s="56"/>
      <c r="L168" s="56"/>
      <c r="M168" s="56"/>
    </row>
    <row r="169" spans="5:13">
      <c r="E169" s="56"/>
      <c r="F169" s="56"/>
      <c r="G169" s="56"/>
      <c r="H169" s="56"/>
      <c r="I169" s="56"/>
      <c r="J169" s="56"/>
      <c r="K169" s="56"/>
      <c r="L169" s="56"/>
      <c r="M169" s="56"/>
    </row>
    <row r="170" spans="5:13">
      <c r="E170" s="56"/>
      <c r="F170" s="56"/>
      <c r="G170" s="56"/>
      <c r="H170" s="56"/>
      <c r="I170" s="56"/>
      <c r="J170" s="56"/>
      <c r="K170" s="56"/>
      <c r="L170" s="56"/>
      <c r="M170" s="56"/>
    </row>
    <row r="171" spans="5:13">
      <c r="E171" s="56"/>
      <c r="F171" s="56"/>
      <c r="G171" s="56"/>
      <c r="H171" s="56"/>
      <c r="I171" s="56"/>
      <c r="J171" s="56"/>
      <c r="K171" s="56"/>
      <c r="L171" s="56"/>
      <c r="M171" s="56"/>
    </row>
    <row r="172" spans="5:13">
      <c r="E172" s="56"/>
      <c r="F172" s="56"/>
      <c r="G172" s="56"/>
      <c r="H172" s="56"/>
      <c r="I172" s="56"/>
      <c r="J172" s="56"/>
      <c r="K172" s="56"/>
      <c r="L172" s="56"/>
      <c r="M172" s="56"/>
    </row>
    <row r="173" spans="5:13">
      <c r="E173" s="56"/>
      <c r="F173" s="56"/>
      <c r="G173" s="56"/>
      <c r="H173" s="56"/>
      <c r="I173" s="56"/>
      <c r="J173" s="56"/>
      <c r="K173" s="56"/>
      <c r="L173" s="56"/>
      <c r="M173" s="56"/>
    </row>
    <row r="174" spans="5:13">
      <c r="E174" s="56"/>
      <c r="F174" s="56"/>
      <c r="G174" s="56"/>
      <c r="H174" s="56"/>
      <c r="I174" s="56"/>
      <c r="J174" s="56"/>
      <c r="K174" s="56"/>
      <c r="L174" s="56"/>
      <c r="M174" s="56"/>
    </row>
    <row r="175" spans="5:13">
      <c r="E175" s="56"/>
      <c r="F175" s="56"/>
      <c r="G175" s="56"/>
      <c r="H175" s="56"/>
      <c r="I175" s="56"/>
      <c r="J175" s="56"/>
      <c r="K175" s="56"/>
      <c r="L175" s="56"/>
      <c r="M175" s="56"/>
    </row>
    <row r="176" spans="5:13">
      <c r="E176" s="56"/>
      <c r="F176" s="56"/>
      <c r="G176" s="56"/>
      <c r="H176" s="56"/>
      <c r="I176" s="56"/>
      <c r="J176" s="56"/>
      <c r="K176" s="56"/>
      <c r="L176" s="56"/>
      <c r="M176" s="56"/>
    </row>
    <row r="177" spans="1:13">
      <c r="E177" s="56"/>
      <c r="F177" s="56"/>
      <c r="G177" s="56"/>
      <c r="H177" s="56"/>
      <c r="I177" s="56"/>
      <c r="J177" s="56"/>
      <c r="K177" s="56"/>
      <c r="L177" s="56"/>
      <c r="M177" s="56"/>
    </row>
    <row r="178" spans="1:13">
      <c r="E178" s="56"/>
      <c r="F178" s="56"/>
      <c r="G178" s="56"/>
      <c r="H178" s="56"/>
      <c r="I178" s="56"/>
      <c r="J178" s="56"/>
      <c r="K178" s="56"/>
      <c r="L178" s="56"/>
      <c r="M178" s="56"/>
    </row>
    <row r="179" spans="1:13">
      <c r="E179" s="56"/>
      <c r="F179" s="56"/>
      <c r="G179" s="56"/>
      <c r="H179" s="56"/>
      <c r="I179" s="56"/>
      <c r="J179" s="56"/>
      <c r="K179" s="56"/>
      <c r="L179" s="56"/>
      <c r="M179" s="56"/>
    </row>
    <row r="180" spans="1:13">
      <c r="E180" s="56"/>
      <c r="F180" s="56"/>
      <c r="G180" s="56"/>
      <c r="H180" s="56"/>
      <c r="I180" s="56"/>
      <c r="J180" s="56"/>
      <c r="K180" s="56"/>
      <c r="L180" s="56"/>
      <c r="M180" s="56"/>
    </row>
    <row r="181" spans="1:13">
      <c r="E181" s="56"/>
      <c r="F181" s="56"/>
      <c r="G181" s="56"/>
      <c r="H181" s="56"/>
      <c r="I181" s="56"/>
      <c r="J181" s="56"/>
      <c r="K181" s="56"/>
      <c r="L181" s="56"/>
      <c r="M181" s="56"/>
    </row>
    <row r="182" spans="1:13">
      <c r="E182" s="56"/>
      <c r="F182" s="56"/>
      <c r="G182" s="56"/>
      <c r="H182" s="56"/>
      <c r="I182" s="56"/>
      <c r="J182" s="56"/>
      <c r="K182" s="56"/>
      <c r="L182" s="56"/>
      <c r="M182" s="56"/>
    </row>
    <row r="183" spans="1:13">
      <c r="E183" s="56"/>
      <c r="F183" s="56"/>
      <c r="G183" s="56"/>
      <c r="H183" s="56"/>
      <c r="I183" s="56"/>
      <c r="J183" s="56"/>
      <c r="K183" s="56"/>
      <c r="L183" s="56"/>
      <c r="M183" s="56"/>
    </row>
    <row r="184" spans="1:13">
      <c r="E184" s="56"/>
      <c r="F184" s="56"/>
      <c r="G184" s="56"/>
      <c r="H184" s="56"/>
      <c r="I184" s="56"/>
      <c r="J184" s="56"/>
      <c r="K184" s="56"/>
      <c r="L184" s="56"/>
      <c r="M184" s="56"/>
    </row>
    <row r="185" spans="1:13">
      <c r="A185" t="s">
        <v>45</v>
      </c>
    </row>
  </sheetData>
  <phoneticPr fontId="15" type="noConversion"/>
  <printOptions horizontalCentered="1"/>
  <pageMargins left="0.5" right="0.5" top="0.5" bottom="0.55000000000000004" header="0.5" footer="0.5"/>
  <pageSetup scale="57" orientation="landscape" horizont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 codeName="Sheet4">
    <pageSetUpPr fitToPage="1"/>
  </sheetPr>
  <dimension ref="A1:N66"/>
  <sheetViews>
    <sheetView showGridLines="0" tabSelected="1" zoomScale="65" workbookViewId="0"/>
  </sheetViews>
  <sheetFormatPr defaultColWidth="11.7109375" defaultRowHeight="15"/>
  <cols>
    <col min="1" max="4" width="2.7109375" style="98" customWidth="1"/>
    <col min="5" max="5" width="68" style="98" customWidth="1"/>
    <col min="6" max="6" width="17.85546875" style="98" customWidth="1"/>
    <col min="7" max="7" width="11.7109375" style="98" customWidth="1"/>
    <col min="8" max="8" width="17.85546875" style="98" customWidth="1"/>
    <col min="9" max="9" width="11.7109375" style="98" customWidth="1"/>
    <col min="10" max="10" width="17.85546875" style="98" customWidth="1"/>
    <col min="11" max="11" width="11.7109375" style="98" customWidth="1"/>
    <col min="12" max="12" width="17.85546875" style="98" customWidth="1"/>
    <col min="13" max="13" width="11.7109375" style="98" customWidth="1"/>
    <col min="14" max="14" width="19.140625" style="98" customWidth="1"/>
    <col min="15" max="22" width="11.7109375" style="98" customWidth="1"/>
    <col min="23" max="16384" width="11.7109375" style="98"/>
  </cols>
  <sheetData>
    <row r="1" spans="1:14" ht="20.25" customHeight="1">
      <c r="A1" s="17" t="s">
        <v>0</v>
      </c>
      <c r="F1" s="49"/>
      <c r="G1" s="49"/>
      <c r="H1" s="49"/>
      <c r="I1" s="49"/>
      <c r="J1" s="49"/>
      <c r="K1" s="49"/>
      <c r="L1" s="118"/>
      <c r="M1" s="49"/>
      <c r="N1" s="118"/>
    </row>
    <row r="2" spans="1:14" ht="20.25" customHeight="1">
      <c r="A2" s="19" t="s">
        <v>148</v>
      </c>
      <c r="F2" s="49"/>
      <c r="G2" s="49"/>
      <c r="H2" s="49"/>
      <c r="I2" s="49"/>
      <c r="J2" s="49"/>
      <c r="K2" s="49"/>
      <c r="L2" s="49"/>
      <c r="M2" s="49"/>
      <c r="N2" s="49"/>
    </row>
    <row r="3" spans="1:14" ht="20.25" customHeight="1">
      <c r="A3" s="20" t="s">
        <v>2</v>
      </c>
      <c r="F3" s="49"/>
      <c r="G3" s="49"/>
      <c r="H3" s="49"/>
      <c r="I3" s="49"/>
      <c r="J3" s="21" t="s">
        <v>149</v>
      </c>
      <c r="K3" s="22"/>
      <c r="L3" s="22"/>
      <c r="M3" s="49"/>
      <c r="N3" s="49"/>
    </row>
    <row r="4" spans="1:14" ht="15.75" customHeight="1">
      <c r="E4" s="49"/>
      <c r="F4" s="49"/>
      <c r="G4" s="49"/>
      <c r="H4" s="49"/>
      <c r="I4" s="49"/>
      <c r="J4" s="21" t="s">
        <v>150</v>
      </c>
      <c r="K4" s="22"/>
      <c r="L4" s="23"/>
      <c r="M4" s="49"/>
      <c r="N4" s="49"/>
    </row>
    <row r="5" spans="1:14">
      <c r="E5" s="24"/>
      <c r="F5" s="49"/>
      <c r="G5" s="49"/>
      <c r="H5" s="49"/>
      <c r="I5" s="49"/>
      <c r="J5" s="49"/>
      <c r="K5" s="49"/>
      <c r="L5" s="49"/>
      <c r="M5" s="49"/>
      <c r="N5" s="49"/>
    </row>
    <row r="6" spans="1:14" ht="15.75" customHeight="1">
      <c r="E6" s="24"/>
      <c r="F6" s="25" t="s">
        <v>57</v>
      </c>
      <c r="G6" s="26"/>
      <c r="H6" s="27" t="s">
        <v>58</v>
      </c>
      <c r="I6" s="26"/>
      <c r="J6" s="28" t="s">
        <v>151</v>
      </c>
      <c r="K6" s="29"/>
      <c r="L6" s="28" t="s">
        <v>65</v>
      </c>
      <c r="M6" s="49"/>
      <c r="N6" s="49"/>
    </row>
    <row r="7" spans="1:14" ht="15.75" customHeight="1">
      <c r="A7" s="30" t="s">
        <v>152</v>
      </c>
      <c r="F7" s="49"/>
      <c r="G7" s="49"/>
      <c r="H7" s="49"/>
      <c r="I7" s="49"/>
      <c r="J7" s="49"/>
      <c r="K7" s="49"/>
      <c r="L7" s="49"/>
      <c r="M7" s="49"/>
      <c r="N7" s="49"/>
    </row>
    <row r="8" spans="1:14">
      <c r="B8" s="32" t="s">
        <v>107</v>
      </c>
      <c r="F8" s="102">
        <v>98834698</v>
      </c>
      <c r="G8" s="102"/>
      <c r="H8" s="102"/>
      <c r="I8" s="49"/>
      <c r="J8" s="107">
        <f t="shared" ref="J8:J16" si="0">F8+H8</f>
        <v>98834698</v>
      </c>
      <c r="K8" s="49"/>
      <c r="L8" s="102">
        <v>95773810</v>
      </c>
      <c r="M8" s="49"/>
      <c r="N8" s="49"/>
    </row>
    <row r="9" spans="1:14">
      <c r="B9" s="32" t="s">
        <v>108</v>
      </c>
      <c r="F9" s="102"/>
      <c r="G9" s="102"/>
      <c r="H9" s="102">
        <v>9283842</v>
      </c>
      <c r="I9" s="49"/>
      <c r="J9" s="107">
        <f t="shared" si="0"/>
        <v>9283842</v>
      </c>
      <c r="K9" s="49"/>
      <c r="L9" s="102">
        <v>8660299</v>
      </c>
      <c r="M9" s="49"/>
      <c r="N9" s="49"/>
    </row>
    <row r="10" spans="1:14" ht="15.6" customHeight="1">
      <c r="B10" s="32" t="s">
        <v>153</v>
      </c>
      <c r="F10" s="102">
        <v>183361061</v>
      </c>
      <c r="G10" s="102"/>
      <c r="H10" s="102"/>
      <c r="I10" s="49"/>
      <c r="J10" s="107">
        <f t="shared" si="0"/>
        <v>183361061</v>
      </c>
      <c r="K10" s="49"/>
      <c r="L10" s="102">
        <v>171299147</v>
      </c>
      <c r="M10" s="49"/>
      <c r="N10" s="49"/>
    </row>
    <row r="11" spans="1:14" ht="15.6" customHeight="1">
      <c r="B11" s="32" t="s">
        <v>109</v>
      </c>
      <c r="F11" s="102">
        <v>10205757</v>
      </c>
      <c r="G11" s="102"/>
      <c r="H11" s="102">
        <v>54965813</v>
      </c>
      <c r="I11" s="49"/>
      <c r="J11" s="107">
        <f t="shared" si="0"/>
        <v>65171570</v>
      </c>
      <c r="K11" s="49"/>
      <c r="L11" s="102">
        <v>58931904</v>
      </c>
      <c r="M11" s="49"/>
      <c r="N11" s="49"/>
    </row>
    <row r="12" spans="1:14">
      <c r="B12" s="32" t="s">
        <v>110</v>
      </c>
      <c r="F12" s="102">
        <v>994799</v>
      </c>
      <c r="G12" s="102"/>
      <c r="H12" s="102">
        <v>26295110</v>
      </c>
      <c r="I12" s="49"/>
      <c r="J12" s="107">
        <f t="shared" si="0"/>
        <v>27289909</v>
      </c>
      <c r="K12" s="49"/>
      <c r="L12" s="102">
        <v>26577498</v>
      </c>
      <c r="M12" s="49"/>
      <c r="N12" s="49"/>
    </row>
    <row r="13" spans="1:14">
      <c r="B13" s="32" t="s">
        <v>111</v>
      </c>
      <c r="F13" s="102">
        <v>1391565</v>
      </c>
      <c r="G13" s="102"/>
      <c r="H13" s="102">
        <v>33089110</v>
      </c>
      <c r="I13" s="49"/>
      <c r="J13" s="107">
        <f t="shared" si="0"/>
        <v>34480675</v>
      </c>
      <c r="K13" s="49"/>
      <c r="L13" s="102">
        <v>32255297</v>
      </c>
      <c r="M13" s="49"/>
      <c r="N13" s="49"/>
    </row>
    <row r="14" spans="1:14">
      <c r="B14" s="32" t="s">
        <v>154</v>
      </c>
      <c r="F14" s="102">
        <v>10310971</v>
      </c>
      <c r="G14" s="102"/>
      <c r="H14" s="102"/>
      <c r="I14" s="49"/>
      <c r="J14" s="107">
        <f t="shared" si="0"/>
        <v>10310971</v>
      </c>
      <c r="K14" s="49"/>
      <c r="L14" s="102">
        <v>8501708</v>
      </c>
      <c r="M14" s="49"/>
      <c r="N14" s="49"/>
    </row>
    <row r="15" spans="1:14">
      <c r="B15" s="32" t="s">
        <v>155</v>
      </c>
      <c r="F15" s="102">
        <v>57008414</v>
      </c>
      <c r="G15" s="102"/>
      <c r="H15" s="102"/>
      <c r="I15" s="49"/>
      <c r="J15" s="107">
        <f t="shared" si="0"/>
        <v>57008414</v>
      </c>
      <c r="K15" s="49"/>
      <c r="L15" s="102">
        <v>56619716</v>
      </c>
      <c r="M15" s="49"/>
      <c r="N15" s="49"/>
    </row>
    <row r="16" spans="1:14" ht="15.6" customHeight="1">
      <c r="B16" s="32" t="s">
        <v>156</v>
      </c>
      <c r="F16" s="102">
        <v>16216403</v>
      </c>
      <c r="G16" s="102"/>
      <c r="H16" s="102"/>
      <c r="I16" s="49"/>
      <c r="J16" s="107">
        <f t="shared" si="0"/>
        <v>16216403</v>
      </c>
      <c r="K16" s="49"/>
      <c r="L16" s="102">
        <v>14995402</v>
      </c>
      <c r="M16" s="49"/>
      <c r="N16" s="49"/>
    </row>
    <row r="17" spans="1:14" ht="7.15" customHeight="1">
      <c r="B17" s="76"/>
      <c r="C17" s="76"/>
      <c r="D17" s="76"/>
      <c r="E17" s="33"/>
      <c r="F17" s="49"/>
      <c r="G17" s="49"/>
      <c r="H17" s="49"/>
      <c r="I17" s="49"/>
      <c r="J17" s="49"/>
      <c r="K17" s="49"/>
      <c r="L17" s="49"/>
      <c r="M17" s="49"/>
      <c r="N17" s="49"/>
    </row>
    <row r="18" spans="1:14" ht="15.6" customHeight="1">
      <c r="A18" s="34" t="s">
        <v>157</v>
      </c>
      <c r="F18" s="119">
        <f>SUM(F8:F16)</f>
        <v>378323668</v>
      </c>
      <c r="G18" s="35"/>
      <c r="H18" s="119">
        <f>SUM(H8:H16)</f>
        <v>123633875</v>
      </c>
      <c r="I18" s="35"/>
      <c r="J18" s="120">
        <f>SUM(J7:J16)</f>
        <v>501957543</v>
      </c>
      <c r="K18" s="35"/>
      <c r="L18" s="35">
        <v>473614781</v>
      </c>
      <c r="M18" s="49"/>
      <c r="N18" s="49"/>
    </row>
    <row r="19" spans="1:14">
      <c r="E19" s="24"/>
      <c r="F19" s="49"/>
      <c r="G19" s="49"/>
      <c r="H19" s="49"/>
      <c r="I19" s="49"/>
      <c r="J19" s="49"/>
      <c r="K19" s="49"/>
      <c r="L19" s="49"/>
      <c r="M19" s="49"/>
      <c r="N19" s="49"/>
    </row>
    <row r="20" spans="1:14" ht="15.75" customHeight="1">
      <c r="A20" s="30" t="s">
        <v>158</v>
      </c>
      <c r="F20" s="49"/>
      <c r="G20" s="49"/>
      <c r="H20" s="49"/>
      <c r="I20" s="49"/>
      <c r="J20" s="49"/>
      <c r="K20" s="49"/>
      <c r="L20" s="49"/>
      <c r="M20" s="49"/>
      <c r="N20" s="49"/>
    </row>
    <row r="21" spans="1:14" ht="15.75" customHeight="1">
      <c r="B21" s="40" t="s">
        <v>159</v>
      </c>
      <c r="F21" s="49"/>
      <c r="G21" s="49"/>
      <c r="H21" s="49"/>
      <c r="I21" s="49"/>
      <c r="J21" s="49"/>
      <c r="K21" s="49"/>
      <c r="L21" s="49"/>
      <c r="M21" s="49"/>
      <c r="N21" s="49"/>
    </row>
    <row r="22" spans="1:14">
      <c r="B22" s="36" t="s">
        <v>160</v>
      </c>
      <c r="F22" s="102">
        <v>125315671</v>
      </c>
      <c r="G22" s="102"/>
      <c r="H22" s="102">
        <v>390903</v>
      </c>
      <c r="I22" s="49"/>
      <c r="J22" s="107">
        <f t="shared" ref="J22:J29" si="1">F22+H22</f>
        <v>125706574</v>
      </c>
      <c r="K22" s="49"/>
      <c r="L22" s="102">
        <v>130684544</v>
      </c>
      <c r="M22" s="49"/>
      <c r="N22" s="49"/>
    </row>
    <row r="23" spans="1:14">
      <c r="B23" s="36" t="s">
        <v>161</v>
      </c>
      <c r="F23" s="102">
        <v>23411514</v>
      </c>
      <c r="G23" s="102"/>
      <c r="H23" s="102">
        <v>52677090</v>
      </c>
      <c r="I23" s="49"/>
      <c r="J23" s="107">
        <f t="shared" si="1"/>
        <v>76088604</v>
      </c>
      <c r="K23" s="49"/>
      <c r="L23" s="102">
        <v>70200635</v>
      </c>
      <c r="M23" s="49"/>
      <c r="N23" s="49"/>
    </row>
    <row r="24" spans="1:14">
      <c r="B24" s="36" t="s">
        <v>162</v>
      </c>
      <c r="F24" s="102">
        <v>24040084</v>
      </c>
      <c r="G24" s="102"/>
      <c r="H24" s="102">
        <v>15086967</v>
      </c>
      <c r="I24" s="49"/>
      <c r="J24" s="107">
        <f t="shared" si="1"/>
        <v>39127051</v>
      </c>
      <c r="K24" s="49"/>
      <c r="L24" s="102">
        <v>35793656</v>
      </c>
      <c r="M24" s="49"/>
      <c r="N24" s="49"/>
    </row>
    <row r="25" spans="1:14">
      <c r="B25" s="36" t="s">
        <v>163</v>
      </c>
      <c r="F25" s="102">
        <v>42336366</v>
      </c>
      <c r="G25" s="102"/>
      <c r="H25" s="102">
        <v>26447899</v>
      </c>
      <c r="I25" s="49"/>
      <c r="J25" s="107">
        <f t="shared" si="1"/>
        <v>68784265</v>
      </c>
      <c r="K25" s="49"/>
      <c r="L25" s="102">
        <v>55658539</v>
      </c>
      <c r="M25" s="49"/>
      <c r="N25" s="49"/>
    </row>
    <row r="26" spans="1:14">
      <c r="B26" s="36" t="s">
        <v>164</v>
      </c>
      <c r="F26" s="102">
        <v>13904818</v>
      </c>
      <c r="G26" s="102"/>
      <c r="H26" s="102">
        <v>192788</v>
      </c>
      <c r="I26" s="49"/>
      <c r="J26" s="107">
        <f t="shared" si="1"/>
        <v>14097606</v>
      </c>
      <c r="K26" s="49"/>
      <c r="L26" s="102">
        <v>13153071</v>
      </c>
      <c r="M26" s="49"/>
      <c r="N26" s="49"/>
    </row>
    <row r="27" spans="1:14">
      <c r="B27" s="36" t="s">
        <v>165</v>
      </c>
      <c r="F27" s="102">
        <v>27508205</v>
      </c>
      <c r="G27" s="102"/>
      <c r="H27" s="102">
        <v>106673</v>
      </c>
      <c r="I27" s="49"/>
      <c r="J27" s="107">
        <f t="shared" si="1"/>
        <v>27614878</v>
      </c>
      <c r="K27" s="49"/>
      <c r="L27" s="102">
        <v>28572219</v>
      </c>
      <c r="M27" s="49"/>
      <c r="N27" s="49"/>
    </row>
    <row r="28" spans="1:14">
      <c r="B28" s="36" t="s">
        <v>166</v>
      </c>
      <c r="F28" s="102">
        <v>31030792</v>
      </c>
      <c r="G28" s="102"/>
      <c r="H28" s="102">
        <v>15892</v>
      </c>
      <c r="I28" s="49"/>
      <c r="J28" s="107">
        <f t="shared" si="1"/>
        <v>31046684</v>
      </c>
      <c r="K28" s="49"/>
      <c r="L28" s="102">
        <v>28366594</v>
      </c>
      <c r="M28" s="49"/>
      <c r="N28" s="49"/>
    </row>
    <row r="29" spans="1:14" ht="15.6" customHeight="1">
      <c r="B29" s="36" t="s">
        <v>167</v>
      </c>
      <c r="F29" s="102">
        <v>19261224</v>
      </c>
      <c r="G29" s="102"/>
      <c r="H29" s="102">
        <v>27238020.68</v>
      </c>
      <c r="I29" s="49"/>
      <c r="J29" s="107">
        <f t="shared" si="1"/>
        <v>46499244.68</v>
      </c>
      <c r="K29" s="49"/>
      <c r="L29" s="102">
        <v>42549005</v>
      </c>
      <c r="M29" s="49"/>
      <c r="N29" s="49"/>
    </row>
    <row r="30" spans="1:14" ht="7.15" customHeight="1">
      <c r="A30" s="76"/>
      <c r="B30" s="76"/>
      <c r="C30" s="76"/>
      <c r="D30" s="76"/>
      <c r="E30" s="37"/>
      <c r="F30" s="38"/>
      <c r="G30" s="38"/>
      <c r="H30" s="38"/>
      <c r="I30" s="38"/>
      <c r="J30" s="38"/>
      <c r="K30" s="38"/>
      <c r="L30" s="38"/>
      <c r="M30" s="49"/>
      <c r="N30" s="49"/>
    </row>
    <row r="31" spans="1:14" ht="15.6" customHeight="1">
      <c r="C31" s="32" t="s">
        <v>125</v>
      </c>
      <c r="F31" s="121">
        <f>SUM(F22:F29)</f>
        <v>306808674</v>
      </c>
      <c r="G31" s="49"/>
      <c r="H31" s="121">
        <f>SUM(H22:H29)</f>
        <v>122156232.68000001</v>
      </c>
      <c r="I31" s="49"/>
      <c r="J31" s="121">
        <f>SUM(J22:J29)</f>
        <v>428964906.68000001</v>
      </c>
      <c r="K31" s="49"/>
      <c r="L31" s="49">
        <v>404978263</v>
      </c>
      <c r="M31" s="49"/>
      <c r="N31" s="49"/>
    </row>
    <row r="32" spans="1:14" ht="7.15" customHeight="1">
      <c r="E32" s="32"/>
      <c r="F32" s="49"/>
      <c r="G32" s="49"/>
      <c r="H32" s="49"/>
      <c r="I32" s="49"/>
      <c r="J32" s="122"/>
      <c r="K32" s="49"/>
      <c r="L32" s="49"/>
      <c r="M32" s="49"/>
      <c r="N32" s="49"/>
    </row>
    <row r="33" spans="1:14" ht="15.6" customHeight="1">
      <c r="B33" s="32" t="s">
        <v>168</v>
      </c>
      <c r="F33" s="102">
        <v>968000</v>
      </c>
      <c r="G33" s="102"/>
      <c r="H33" s="102"/>
      <c r="I33" s="48"/>
      <c r="J33" s="107">
        <f>F33+H33</f>
        <v>968000</v>
      </c>
      <c r="K33" s="48"/>
      <c r="L33" s="102">
        <v>974882</v>
      </c>
      <c r="M33" s="49"/>
      <c r="N33" s="49"/>
    </row>
    <row r="34" spans="1:14" ht="7.15" customHeight="1">
      <c r="A34" s="76"/>
      <c r="B34" s="76"/>
      <c r="D34" s="76"/>
      <c r="E34" s="33"/>
      <c r="F34" s="49"/>
      <c r="G34" s="48"/>
      <c r="H34" s="48"/>
      <c r="I34" s="48"/>
      <c r="J34" s="49"/>
      <c r="K34" s="48"/>
      <c r="L34" s="49"/>
      <c r="M34" s="49"/>
      <c r="N34" s="49"/>
    </row>
    <row r="35" spans="1:14" ht="15.6" customHeight="1">
      <c r="C35" s="34" t="s">
        <v>169</v>
      </c>
      <c r="F35" s="123">
        <f>SUM(F31:F33)</f>
        <v>307776674</v>
      </c>
      <c r="G35" s="35"/>
      <c r="H35" s="123">
        <f>SUM(H31:H33)</f>
        <v>122156232.68000001</v>
      </c>
      <c r="I35" s="35"/>
      <c r="J35" s="123">
        <f>SUM(J31:J33)</f>
        <v>429932906.68000001</v>
      </c>
      <c r="K35" s="35"/>
      <c r="L35" s="35">
        <v>405953145</v>
      </c>
      <c r="M35" s="49"/>
      <c r="N35" s="49"/>
    </row>
    <row r="36" spans="1:14" ht="15.6" customHeight="1">
      <c r="E36" s="32"/>
      <c r="F36" s="49"/>
      <c r="G36" s="49"/>
      <c r="H36" s="49"/>
      <c r="I36" s="49"/>
      <c r="J36" s="49"/>
      <c r="K36" s="49"/>
      <c r="L36" s="49"/>
      <c r="M36" s="49"/>
      <c r="N36" s="49"/>
    </row>
    <row r="37" spans="1:14" ht="15.6" customHeight="1">
      <c r="B37" s="32" t="s">
        <v>170</v>
      </c>
      <c r="F37" s="49"/>
      <c r="G37" s="49"/>
      <c r="H37" s="49"/>
      <c r="I37" s="49"/>
      <c r="J37" s="49"/>
      <c r="K37" s="49"/>
      <c r="L37" s="49"/>
      <c r="M37" s="49"/>
      <c r="N37" s="49"/>
    </row>
    <row r="38" spans="1:14">
      <c r="C38" s="32" t="s">
        <v>171</v>
      </c>
      <c r="F38" s="102">
        <v>59579260</v>
      </c>
      <c r="G38" s="102"/>
      <c r="H38" s="102">
        <v>1477642</v>
      </c>
      <c r="I38" s="49"/>
      <c r="J38" s="107">
        <f>F38+H38</f>
        <v>61056902</v>
      </c>
      <c r="K38" s="49"/>
      <c r="L38" s="102">
        <v>51990926</v>
      </c>
      <c r="M38" s="49"/>
      <c r="N38" s="49"/>
    </row>
    <row r="39" spans="1:14">
      <c r="C39" s="32" t="s">
        <v>172</v>
      </c>
      <c r="F39" s="102">
        <v>1680325</v>
      </c>
      <c r="G39" s="102"/>
      <c r="H39" s="102"/>
      <c r="I39" s="49"/>
      <c r="J39" s="107">
        <f>F39+H39</f>
        <v>1680325</v>
      </c>
      <c r="K39" s="49"/>
      <c r="L39" s="102">
        <v>1678335</v>
      </c>
      <c r="M39" s="49"/>
      <c r="N39" s="49"/>
    </row>
    <row r="40" spans="1:14" ht="7.15" customHeight="1">
      <c r="A40" s="76"/>
      <c r="B40" s="76"/>
      <c r="C40" s="76"/>
      <c r="D40" s="76"/>
      <c r="E40" s="33"/>
      <c r="F40" s="49"/>
      <c r="G40" s="49"/>
      <c r="H40" s="49"/>
      <c r="I40" s="49"/>
      <c r="J40" s="49"/>
      <c r="K40" s="49"/>
      <c r="L40" s="49"/>
      <c r="M40" s="49"/>
      <c r="N40" s="49"/>
    </row>
    <row r="41" spans="1:14" ht="15.75" customHeight="1">
      <c r="C41" s="34" t="s">
        <v>173</v>
      </c>
      <c r="F41" s="124">
        <f>SUM(F38:F39)</f>
        <v>61259585</v>
      </c>
      <c r="G41" s="35"/>
      <c r="H41" s="124">
        <f>SUM(H38:H39)</f>
        <v>1477642</v>
      </c>
      <c r="I41" s="35"/>
      <c r="J41" s="124">
        <f>SUM(J38:J39)</f>
        <v>62737227</v>
      </c>
      <c r="K41" s="35"/>
      <c r="L41" s="35">
        <v>53669261</v>
      </c>
      <c r="M41" s="49"/>
      <c r="N41" s="49"/>
    </row>
    <row r="42" spans="1:14" ht="15.75" customHeight="1">
      <c r="A42" s="76"/>
      <c r="B42" s="76"/>
      <c r="C42" s="76"/>
      <c r="D42" s="76"/>
      <c r="E42" s="39"/>
      <c r="F42" s="49"/>
      <c r="G42" s="49"/>
      <c r="H42" s="49"/>
      <c r="I42" s="49"/>
      <c r="J42" s="49"/>
      <c r="K42" s="49"/>
      <c r="L42" s="49"/>
      <c r="M42" s="49"/>
      <c r="N42" s="49"/>
    </row>
    <row r="43" spans="1:14" ht="15.6" customHeight="1">
      <c r="A43" s="40" t="s">
        <v>174</v>
      </c>
      <c r="F43" s="125">
        <f>+F35+F41</f>
        <v>369036259</v>
      </c>
      <c r="G43" s="35"/>
      <c r="H43" s="125">
        <f>+H35+H41</f>
        <v>123633874.68000001</v>
      </c>
      <c r="I43" s="35"/>
      <c r="J43" s="125">
        <f>+J35+J41</f>
        <v>492670133.68000001</v>
      </c>
      <c r="K43" s="35"/>
      <c r="L43" s="35">
        <v>459622406</v>
      </c>
      <c r="M43" s="49"/>
      <c r="N43" s="49"/>
    </row>
    <row r="44" spans="1:14">
      <c r="E44" s="24"/>
      <c r="F44" s="49"/>
      <c r="G44" s="49"/>
      <c r="H44" s="49"/>
      <c r="I44" s="49"/>
      <c r="J44" s="49"/>
      <c r="K44" s="49"/>
      <c r="L44" s="49"/>
      <c r="M44" s="49"/>
      <c r="N44" s="49"/>
    </row>
    <row r="45" spans="1:14" ht="15.75" customHeight="1">
      <c r="A45" s="30" t="s">
        <v>175</v>
      </c>
      <c r="F45" s="49"/>
      <c r="G45" s="49"/>
      <c r="H45" s="49"/>
      <c r="I45" s="49"/>
      <c r="J45" s="122"/>
      <c r="K45" s="49"/>
      <c r="L45" s="49"/>
      <c r="M45" s="49"/>
      <c r="N45" s="49"/>
    </row>
    <row r="46" spans="1:14">
      <c r="B46" s="32" t="s">
        <v>176</v>
      </c>
      <c r="F46" s="102"/>
      <c r="G46" s="102"/>
      <c r="H46" s="102">
        <v>3852445</v>
      </c>
      <c r="I46" s="49"/>
      <c r="J46" s="107">
        <f>F46+H46</f>
        <v>3852445</v>
      </c>
      <c r="K46" s="49"/>
      <c r="L46" s="102">
        <v>6886016</v>
      </c>
      <c r="M46" s="49"/>
      <c r="N46" s="49"/>
    </row>
    <row r="47" spans="1:14">
      <c r="B47" s="32" t="s">
        <v>177</v>
      </c>
      <c r="F47" s="102">
        <v>-3516627</v>
      </c>
      <c r="G47" s="99"/>
      <c r="H47" s="102">
        <v>1872527</v>
      </c>
      <c r="J47" s="107">
        <f>F47+H47</f>
        <v>-1644100</v>
      </c>
      <c r="L47" s="102">
        <v>-8082870</v>
      </c>
    </row>
    <row r="48" spans="1:14">
      <c r="B48" s="76"/>
      <c r="C48" s="76"/>
      <c r="D48" s="76"/>
      <c r="E48" s="33"/>
      <c r="F48" s="49"/>
      <c r="H48" s="49"/>
      <c r="J48" s="49"/>
      <c r="L48" s="49"/>
    </row>
    <row r="49" spans="1:14" ht="15.6" customHeight="1">
      <c r="A49" s="34" t="s">
        <v>178</v>
      </c>
      <c r="F49" s="126">
        <f>F18-F43+(SUM(F45:F47))</f>
        <v>5770782</v>
      </c>
      <c r="G49" s="35"/>
      <c r="H49" s="126">
        <f>H18-H43+(SUM(H45:H47))</f>
        <v>5724972.3199999928</v>
      </c>
      <c r="I49" s="35"/>
      <c r="J49" s="126">
        <f>J18-J43+(SUM(J45:J47))</f>
        <v>11495754.319999993</v>
      </c>
      <c r="K49" s="35"/>
      <c r="L49" s="35">
        <v>12795521</v>
      </c>
      <c r="M49" s="49"/>
      <c r="N49" s="49"/>
    </row>
    <row r="50" spans="1:14">
      <c r="E50" s="49"/>
      <c r="F50" s="48"/>
      <c r="G50" s="48"/>
      <c r="H50" s="48"/>
      <c r="I50" s="48"/>
      <c r="J50" s="48"/>
      <c r="K50" s="48"/>
      <c r="L50" s="48"/>
      <c r="M50" s="49"/>
      <c r="N50" s="49"/>
    </row>
    <row r="51" spans="1:14">
      <c r="E51" s="49"/>
      <c r="F51" s="49"/>
      <c r="G51" s="49"/>
      <c r="H51" s="49"/>
      <c r="I51" s="49"/>
      <c r="J51" s="49"/>
      <c r="K51" s="49"/>
      <c r="L51" s="49"/>
      <c r="M51" s="49"/>
      <c r="N51" s="49"/>
    </row>
    <row r="52" spans="1:14">
      <c r="E52" s="49"/>
      <c r="F52" s="49"/>
      <c r="G52" s="49"/>
      <c r="H52" s="49"/>
      <c r="I52" s="49"/>
      <c r="J52" s="49"/>
      <c r="K52" s="49"/>
      <c r="L52" s="49"/>
      <c r="M52" s="49"/>
      <c r="N52" s="49"/>
    </row>
    <row r="53" spans="1:14">
      <c r="E53" s="49"/>
      <c r="F53" s="49"/>
      <c r="G53" s="49"/>
      <c r="H53" s="49"/>
      <c r="I53" s="49"/>
      <c r="J53" s="49"/>
      <c r="K53" s="49"/>
      <c r="L53" s="49"/>
      <c r="M53" s="49"/>
      <c r="N53" s="49"/>
    </row>
    <row r="54" spans="1:14">
      <c r="E54" s="49"/>
      <c r="F54" s="49"/>
      <c r="G54" s="49"/>
      <c r="H54" s="49"/>
      <c r="I54" s="49"/>
      <c r="J54" s="49"/>
      <c r="K54" s="49"/>
      <c r="L54" s="49"/>
      <c r="M54" s="49"/>
      <c r="N54" s="49"/>
    </row>
    <row r="55" spans="1:14">
      <c r="E55" s="49"/>
      <c r="F55" s="49"/>
      <c r="G55" s="49"/>
      <c r="H55" s="49"/>
      <c r="I55" s="49"/>
      <c r="J55" s="49"/>
      <c r="K55" s="49"/>
      <c r="L55" s="49"/>
      <c r="M55" s="49"/>
      <c r="N55" s="49"/>
    </row>
    <row r="56" spans="1:14">
      <c r="E56" s="49"/>
      <c r="F56" s="49"/>
      <c r="G56" s="49"/>
      <c r="H56" s="49"/>
      <c r="I56" s="49"/>
      <c r="J56" s="49"/>
      <c r="K56" s="49"/>
      <c r="L56" s="49"/>
      <c r="M56" s="49"/>
      <c r="N56" s="49"/>
    </row>
    <row r="57" spans="1:14">
      <c r="E57" s="49"/>
      <c r="F57" s="49"/>
      <c r="G57" s="49"/>
      <c r="H57" s="49"/>
      <c r="I57" s="49"/>
      <c r="J57" s="49"/>
      <c r="K57" s="49"/>
      <c r="L57" s="49"/>
      <c r="M57" s="49"/>
      <c r="N57" s="49"/>
    </row>
    <row r="58" spans="1:14">
      <c r="E58" s="49"/>
      <c r="F58" s="49"/>
      <c r="G58" s="49"/>
      <c r="H58" s="49"/>
      <c r="I58" s="49"/>
      <c r="J58" s="49"/>
      <c r="K58" s="49"/>
      <c r="L58" s="49"/>
      <c r="M58" s="49"/>
      <c r="N58" s="49"/>
    </row>
    <row r="59" spans="1:14">
      <c r="E59" s="49"/>
      <c r="F59" s="49"/>
      <c r="G59" s="49"/>
      <c r="H59" s="49"/>
      <c r="I59" s="49"/>
      <c r="J59" s="49"/>
      <c r="K59" s="49"/>
      <c r="L59" s="49"/>
      <c r="M59" s="49"/>
      <c r="N59" s="49"/>
    </row>
    <row r="60" spans="1:14">
      <c r="E60" s="49"/>
      <c r="F60" s="49"/>
      <c r="G60" s="49"/>
      <c r="H60" s="49"/>
      <c r="I60" s="49"/>
      <c r="J60" s="49"/>
      <c r="K60" s="49"/>
      <c r="L60" s="49"/>
      <c r="M60" s="49"/>
      <c r="N60" s="49"/>
    </row>
    <row r="61" spans="1:14">
      <c r="E61" s="49"/>
      <c r="F61" s="49"/>
      <c r="G61" s="49"/>
      <c r="H61" s="49"/>
      <c r="I61" s="49"/>
      <c r="J61" s="49"/>
      <c r="K61" s="49"/>
      <c r="L61" s="49"/>
      <c r="M61" s="49"/>
      <c r="N61" s="49"/>
    </row>
    <row r="62" spans="1:14">
      <c r="E62" s="49"/>
      <c r="F62" s="48"/>
      <c r="G62" s="49"/>
      <c r="H62" s="48"/>
      <c r="I62" s="49"/>
      <c r="J62" s="49"/>
      <c r="K62" s="49"/>
      <c r="L62" s="49"/>
      <c r="M62" s="49"/>
      <c r="N62" s="49"/>
    </row>
    <row r="63" spans="1:14">
      <c r="E63" s="49"/>
      <c r="F63" s="49"/>
      <c r="G63" s="49"/>
      <c r="H63" s="49"/>
      <c r="I63" s="49"/>
      <c r="J63" s="49"/>
      <c r="K63" s="49"/>
      <c r="L63" s="49"/>
      <c r="M63" s="49"/>
      <c r="N63" s="49"/>
    </row>
    <row r="64" spans="1:14">
      <c r="E64" s="49"/>
      <c r="F64" s="49"/>
      <c r="G64" s="49"/>
      <c r="H64" s="49"/>
      <c r="I64" s="49"/>
      <c r="J64" s="49"/>
      <c r="K64" s="49"/>
      <c r="L64" s="49"/>
      <c r="M64" s="49"/>
      <c r="N64" s="49"/>
    </row>
    <row r="65" spans="1:14">
      <c r="E65" s="49"/>
      <c r="F65" s="48"/>
      <c r="G65" s="49"/>
      <c r="H65" s="48"/>
      <c r="I65" s="49"/>
      <c r="J65" s="49"/>
      <c r="K65" s="49"/>
      <c r="L65" s="49"/>
      <c r="M65" s="49"/>
      <c r="N65" s="49"/>
    </row>
    <row r="66" spans="1:14">
      <c r="A66" t="s">
        <v>179</v>
      </c>
    </row>
  </sheetData>
  <phoneticPr fontId="15" type="noConversion"/>
  <pageMargins left="0.5" right="0.5" top="0.5" bottom="0.55000000000000004" header="0.5" footer="0.5"/>
  <pageSetup scale="70" orientation="landscape" horizont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P154"/>
  <sheetViews>
    <sheetView showGridLines="0" zoomScale="65" workbookViewId="0"/>
  </sheetViews>
  <sheetFormatPr defaultRowHeight="12"/>
  <cols>
    <col min="1" max="1" width="41.140625" style="127" customWidth="1"/>
    <col min="2" max="2" width="16" style="127" bestFit="1" customWidth="1"/>
    <col min="3" max="3" width="16.140625" style="127" bestFit="1" customWidth="1"/>
    <col min="4" max="4" width="3.140625" style="127" customWidth="1"/>
    <col min="5" max="5" width="16" style="127" bestFit="1" customWidth="1"/>
    <col min="6" max="8" width="14.7109375" style="127" customWidth="1"/>
    <col min="9" max="9" width="9.140625" style="127" customWidth="1"/>
    <col min="10" max="16384" width="9.140625" style="127"/>
  </cols>
  <sheetData>
    <row r="1" spans="1:16" s="128" customFormat="1" ht="20.25" customHeight="1">
      <c r="A1" s="129" t="s">
        <v>0</v>
      </c>
      <c r="B1" s="129"/>
      <c r="C1" s="129"/>
      <c r="D1" s="129"/>
      <c r="E1" s="129"/>
      <c r="F1" s="129"/>
      <c r="G1" s="129"/>
      <c r="H1" s="129"/>
    </row>
    <row r="2" spans="1:16" ht="12.75" customHeight="1">
      <c r="A2" s="130" t="s">
        <v>180</v>
      </c>
      <c r="B2" s="130"/>
      <c r="C2" s="130"/>
      <c r="D2" s="130"/>
      <c r="E2" s="130"/>
      <c r="F2" s="130"/>
      <c r="G2" s="130"/>
      <c r="H2" s="130"/>
      <c r="I2" s="128"/>
      <c r="J2" s="128"/>
      <c r="K2" s="128"/>
      <c r="L2" s="128"/>
      <c r="M2" s="128"/>
      <c r="N2" s="128"/>
      <c r="O2" s="128"/>
      <c r="P2" s="128"/>
    </row>
    <row r="3" spans="1:16" ht="12.75" customHeight="1">
      <c r="A3" s="128"/>
      <c r="B3" s="128"/>
      <c r="C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16" ht="12.75" customHeight="1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</row>
    <row r="5" spans="1:16" ht="12.75" customHeight="1">
      <c r="A5" s="128"/>
      <c r="B5" s="131"/>
      <c r="C5" s="131"/>
      <c r="D5" s="128"/>
      <c r="E5" s="132" t="s">
        <v>181</v>
      </c>
      <c r="F5" s="132"/>
      <c r="G5" s="132"/>
      <c r="H5" s="132"/>
      <c r="I5" s="128"/>
      <c r="J5" s="128"/>
      <c r="K5" s="128"/>
      <c r="L5" s="128"/>
      <c r="M5" s="128"/>
      <c r="N5" s="128"/>
      <c r="O5" s="128"/>
      <c r="P5" s="128"/>
    </row>
    <row r="6" spans="1:16" ht="24.6" customHeight="1">
      <c r="A6" s="128"/>
      <c r="B6" s="131"/>
      <c r="C6" s="128"/>
      <c r="D6" s="128"/>
      <c r="E6" s="131" t="s">
        <v>182</v>
      </c>
      <c r="F6" s="131" t="s">
        <v>183</v>
      </c>
      <c r="G6" s="130"/>
      <c r="H6" s="130"/>
      <c r="I6" s="128"/>
      <c r="J6" s="128"/>
      <c r="K6" s="128"/>
      <c r="L6" s="128"/>
      <c r="M6" s="128"/>
      <c r="N6" s="128"/>
      <c r="O6" s="128"/>
      <c r="P6" s="128"/>
    </row>
    <row r="7" spans="1:16" ht="12.75" customHeight="1">
      <c r="A7" s="128"/>
      <c r="B7" s="131" t="s">
        <v>184</v>
      </c>
      <c r="C7" s="131" t="s">
        <v>171</v>
      </c>
      <c r="D7" s="133"/>
      <c r="E7" s="131" t="s">
        <v>185</v>
      </c>
      <c r="F7" s="131" t="s">
        <v>186</v>
      </c>
      <c r="G7" s="131" t="s">
        <v>187</v>
      </c>
      <c r="H7" s="131" t="s">
        <v>188</v>
      </c>
      <c r="I7" s="128"/>
      <c r="J7" s="128"/>
      <c r="K7" s="128"/>
      <c r="L7" s="128"/>
      <c r="M7" s="128"/>
      <c r="N7" s="128"/>
      <c r="O7" s="128"/>
      <c r="P7" s="128"/>
    </row>
    <row r="8" spans="1:16" ht="12.75" customHeight="1">
      <c r="A8" s="128"/>
      <c r="B8" s="131" t="s">
        <v>189</v>
      </c>
      <c r="C8" s="131" t="s">
        <v>190</v>
      </c>
      <c r="D8" s="133"/>
      <c r="E8" s="131" t="s">
        <v>64</v>
      </c>
      <c r="F8" s="131" t="s">
        <v>191</v>
      </c>
      <c r="G8" s="131" t="s">
        <v>192</v>
      </c>
      <c r="H8" s="131" t="s">
        <v>64</v>
      </c>
      <c r="I8" s="128"/>
      <c r="J8" s="128"/>
      <c r="K8" s="128"/>
      <c r="L8" s="128"/>
      <c r="M8" s="128"/>
      <c r="N8" s="128"/>
      <c r="O8" s="128"/>
      <c r="P8" s="128"/>
    </row>
    <row r="9" spans="1:16" ht="12.75" customHeight="1">
      <c r="A9" s="134" t="s">
        <v>193</v>
      </c>
      <c r="B9" s="86"/>
      <c r="C9" s="86"/>
      <c r="D9" s="86"/>
      <c r="E9" s="86"/>
      <c r="F9" s="86"/>
      <c r="G9" s="86"/>
      <c r="H9" s="86"/>
      <c r="I9" s="128"/>
      <c r="J9" s="128"/>
      <c r="K9" s="128"/>
      <c r="L9" s="128"/>
      <c r="M9" s="128"/>
      <c r="N9" s="128"/>
      <c r="O9" s="128"/>
      <c r="P9" s="128"/>
    </row>
    <row r="10" spans="1:16" ht="12.75" customHeight="1">
      <c r="A10" s="135" t="s">
        <v>194</v>
      </c>
      <c r="B10" s="12"/>
      <c r="C10" s="12"/>
      <c r="D10" s="12"/>
      <c r="E10" s="12"/>
      <c r="F10" s="12"/>
      <c r="G10" s="12"/>
      <c r="H10" s="12"/>
      <c r="I10" s="128"/>
      <c r="J10" s="128"/>
      <c r="K10" s="128"/>
      <c r="L10" s="128"/>
      <c r="M10" s="128"/>
      <c r="N10" s="128"/>
      <c r="O10" s="128"/>
      <c r="P10" s="128"/>
    </row>
    <row r="11" spans="1:16" ht="7.15" customHeight="1">
      <c r="A11" s="136"/>
      <c r="B11" s="86"/>
      <c r="C11" s="86"/>
      <c r="D11" s="86"/>
      <c r="E11" s="86"/>
      <c r="F11" s="86"/>
      <c r="G11" s="86"/>
      <c r="H11" s="86"/>
      <c r="I11" s="128"/>
      <c r="J11" s="128"/>
      <c r="K11" s="128"/>
      <c r="L11" s="128"/>
      <c r="M11" s="128"/>
      <c r="N11" s="128"/>
      <c r="O11" s="128"/>
      <c r="P11" s="128"/>
    </row>
    <row r="12" spans="1:16" ht="13.15" customHeight="1">
      <c r="A12" s="84" t="s">
        <v>195</v>
      </c>
      <c r="B12" s="83">
        <v>22615837</v>
      </c>
      <c r="C12" s="83">
        <v>22615837</v>
      </c>
      <c r="D12" s="83"/>
      <c r="E12" s="83"/>
      <c r="F12" s="83">
        <v>764284</v>
      </c>
      <c r="G12" s="83">
        <v>21851553</v>
      </c>
      <c r="H12" s="83"/>
      <c r="I12" s="128"/>
      <c r="J12" s="128"/>
      <c r="K12" s="128"/>
      <c r="L12" s="128"/>
      <c r="M12" s="128"/>
      <c r="N12" s="128"/>
      <c r="O12" s="128"/>
      <c r="P12" s="128"/>
    </row>
    <row r="13" spans="1:16" ht="13.15" customHeight="1">
      <c r="A13" s="84" t="s">
        <v>196</v>
      </c>
      <c r="B13" s="83">
        <v>3327000</v>
      </c>
      <c r="C13" s="83">
        <v>3327000</v>
      </c>
      <c r="D13" s="83"/>
      <c r="E13" s="83"/>
      <c r="F13" s="83">
        <v>3327000</v>
      </c>
      <c r="G13" s="83"/>
      <c r="H13" s="83"/>
      <c r="I13" s="128"/>
      <c r="J13" s="128"/>
      <c r="K13" s="128"/>
      <c r="L13" s="128"/>
      <c r="M13" s="128"/>
      <c r="N13" s="128"/>
      <c r="O13" s="128"/>
      <c r="P13" s="128"/>
    </row>
    <row r="14" spans="1:16" ht="13.15" customHeight="1">
      <c r="A14" s="84" t="s">
        <v>197</v>
      </c>
      <c r="B14" s="83">
        <v>2588729</v>
      </c>
      <c r="C14" s="83">
        <v>2588729</v>
      </c>
      <c r="D14" s="83"/>
      <c r="E14" s="83">
        <v>2588729</v>
      </c>
      <c r="F14" s="83"/>
      <c r="G14" s="83"/>
      <c r="H14" s="83"/>
      <c r="I14" s="128"/>
      <c r="J14" s="128"/>
      <c r="K14" s="128"/>
      <c r="L14" s="128"/>
      <c r="M14" s="128"/>
      <c r="N14" s="128"/>
      <c r="O14" s="128"/>
      <c r="P14" s="128"/>
    </row>
    <row r="15" spans="1:16" ht="13.15" customHeight="1">
      <c r="A15" s="85" t="s">
        <v>198</v>
      </c>
      <c r="B15" s="80">
        <v>11068804</v>
      </c>
      <c r="C15" s="80">
        <v>11068804</v>
      </c>
      <c r="D15" s="80"/>
      <c r="E15" s="80">
        <v>10984336</v>
      </c>
      <c r="F15" s="80">
        <v>84468</v>
      </c>
      <c r="G15" s="80"/>
      <c r="H15" s="80"/>
      <c r="I15" s="128"/>
      <c r="J15" s="128"/>
      <c r="K15" s="128"/>
      <c r="L15" s="128"/>
      <c r="M15" s="128"/>
      <c r="N15" s="128"/>
      <c r="O15" s="128"/>
      <c r="P15" s="128"/>
    </row>
    <row r="16" spans="1:16" ht="7.15" customHeight="1">
      <c r="A16" s="13"/>
      <c r="B16" s="87"/>
      <c r="C16" s="87"/>
      <c r="D16" s="87"/>
      <c r="E16" s="87"/>
      <c r="F16" s="87"/>
      <c r="G16" s="87"/>
      <c r="H16" s="87"/>
      <c r="I16" s="128"/>
      <c r="J16" s="128"/>
      <c r="K16" s="128"/>
      <c r="L16" s="128"/>
      <c r="M16" s="128"/>
      <c r="N16" s="128"/>
      <c r="O16" s="128"/>
      <c r="P16" s="128"/>
    </row>
    <row r="17" spans="1:16" ht="12.75" customHeight="1">
      <c r="A17" s="14" t="s">
        <v>199</v>
      </c>
      <c r="B17" s="137">
        <f>SUM(B12:B16)</f>
        <v>39600370</v>
      </c>
      <c r="C17" s="137">
        <f>SUM(C12:C16)</f>
        <v>39600370</v>
      </c>
      <c r="D17" s="15"/>
      <c r="E17" s="137">
        <f>SUM(E12:E16)</f>
        <v>13573065</v>
      </c>
      <c r="F17" s="137">
        <f>SUM(F12:F16)</f>
        <v>4175752</v>
      </c>
      <c r="G17" s="137">
        <f>SUM(G12:G16)</f>
        <v>21851553</v>
      </c>
      <c r="H17" s="137">
        <f>SUM(H12:H16)</f>
        <v>0</v>
      </c>
      <c r="I17" s="128"/>
      <c r="J17" s="128"/>
      <c r="K17" s="128"/>
      <c r="L17" s="128"/>
      <c r="M17" s="128"/>
      <c r="N17" s="128"/>
      <c r="O17" s="128"/>
      <c r="P17" s="128"/>
    </row>
    <row r="18" spans="1:16" ht="12.75" customHeight="1">
      <c r="A18" s="13"/>
      <c r="B18" s="87"/>
      <c r="C18" s="87"/>
      <c r="D18" s="87"/>
      <c r="E18" s="87"/>
      <c r="F18" s="87"/>
      <c r="G18" s="87"/>
      <c r="H18" s="87"/>
      <c r="I18" s="128"/>
      <c r="J18" s="128"/>
      <c r="K18" s="128"/>
      <c r="L18" s="128"/>
      <c r="M18" s="128"/>
      <c r="N18" s="128"/>
      <c r="O18" s="128"/>
      <c r="P18" s="128"/>
    </row>
    <row r="19" spans="1:16" ht="12.75" customHeight="1">
      <c r="A19" s="135" t="s">
        <v>200</v>
      </c>
      <c r="B19" s="16"/>
      <c r="C19" s="16"/>
      <c r="D19" s="16"/>
      <c r="E19" s="16"/>
      <c r="F19" s="16"/>
      <c r="G19" s="16"/>
      <c r="H19" s="16"/>
      <c r="I19" s="128"/>
      <c r="J19" s="128"/>
      <c r="K19" s="128"/>
      <c r="L19" s="128"/>
      <c r="M19" s="128"/>
      <c r="N19" s="128"/>
      <c r="O19" s="128"/>
      <c r="P19" s="128"/>
    </row>
    <row r="20" spans="1:16" ht="7.15" customHeight="1">
      <c r="A20" s="136"/>
      <c r="B20" s="87"/>
      <c r="C20" s="87"/>
      <c r="D20" s="87"/>
      <c r="E20" s="87"/>
      <c r="F20" s="87"/>
      <c r="G20" s="87"/>
      <c r="H20" s="87"/>
      <c r="I20" s="128"/>
      <c r="J20" s="128"/>
      <c r="K20" s="128"/>
      <c r="L20" s="128"/>
      <c r="M20" s="128"/>
      <c r="N20" s="128"/>
      <c r="O20" s="128"/>
      <c r="P20" s="128"/>
    </row>
    <row r="21" spans="1:16" ht="13.15" customHeight="1">
      <c r="A21" s="81" t="s">
        <v>201</v>
      </c>
      <c r="B21" s="80">
        <v>30728000</v>
      </c>
      <c r="C21" s="80">
        <v>583200</v>
      </c>
      <c r="D21" s="80"/>
      <c r="E21" s="83">
        <v>30630000</v>
      </c>
      <c r="F21" s="83">
        <v>98000</v>
      </c>
      <c r="G21" s="83"/>
      <c r="H21" s="83"/>
      <c r="I21" s="128"/>
      <c r="J21" s="128"/>
      <c r="K21" s="128"/>
      <c r="L21" s="128"/>
      <c r="M21" s="128"/>
      <c r="N21" s="128"/>
      <c r="O21" s="128"/>
      <c r="P21" s="128"/>
    </row>
    <row r="22" spans="1:16" ht="12.75" customHeight="1">
      <c r="A22" s="81" t="s">
        <v>202</v>
      </c>
      <c r="B22" s="80">
        <v>20432369</v>
      </c>
      <c r="C22" s="80">
        <v>18996374</v>
      </c>
      <c r="D22" s="80"/>
      <c r="E22" s="83">
        <v>19382133</v>
      </c>
      <c r="F22" s="83">
        <v>1050236</v>
      </c>
      <c r="G22" s="83"/>
      <c r="H22" s="83"/>
      <c r="I22" s="128"/>
      <c r="J22" s="128"/>
      <c r="K22" s="128"/>
      <c r="L22" s="128"/>
      <c r="M22" s="128"/>
      <c r="N22" s="128"/>
      <c r="O22" s="128"/>
      <c r="P22" s="128"/>
    </row>
    <row r="23" spans="1:16" ht="12.75" customHeight="1">
      <c r="A23" s="81" t="s">
        <v>203</v>
      </c>
      <c r="B23" s="80">
        <v>11842000</v>
      </c>
      <c r="C23" s="80">
        <v>7083698</v>
      </c>
      <c r="D23" s="80"/>
      <c r="E23" s="83">
        <v>8292000</v>
      </c>
      <c r="F23" s="83">
        <v>3550000</v>
      </c>
      <c r="G23" s="83"/>
      <c r="H23" s="83"/>
      <c r="I23" s="128"/>
      <c r="J23" s="128"/>
      <c r="K23" s="128"/>
      <c r="L23" s="128"/>
      <c r="M23" s="128"/>
      <c r="N23" s="128"/>
      <c r="O23" s="128"/>
      <c r="P23" s="128"/>
    </row>
    <row r="24" spans="1:16" ht="12.75" customHeight="1">
      <c r="A24" s="84" t="s">
        <v>204</v>
      </c>
      <c r="B24" s="80">
        <v>3100000</v>
      </c>
      <c r="C24" s="80">
        <v>244419</v>
      </c>
      <c r="D24" s="80"/>
      <c r="E24" s="83"/>
      <c r="F24" s="83">
        <v>3100000</v>
      </c>
      <c r="G24" s="83"/>
      <c r="H24" s="83"/>
      <c r="I24" s="128"/>
      <c r="J24" s="128"/>
      <c r="K24" s="128"/>
      <c r="L24" s="128"/>
      <c r="M24" s="128"/>
      <c r="N24" s="128"/>
      <c r="O24" s="128"/>
      <c r="P24" s="128"/>
    </row>
    <row r="25" spans="1:16" ht="12.75" customHeight="1">
      <c r="A25" s="84" t="s">
        <v>205</v>
      </c>
      <c r="B25" s="80">
        <v>11750000</v>
      </c>
      <c r="C25" s="80">
        <v>471548</v>
      </c>
      <c r="D25" s="80"/>
      <c r="E25" s="83">
        <v>11610000</v>
      </c>
      <c r="F25" s="83">
        <v>140000</v>
      </c>
      <c r="G25" s="83"/>
      <c r="H25" s="83"/>
      <c r="I25" s="128"/>
      <c r="J25" s="128"/>
      <c r="K25" s="128"/>
      <c r="L25" s="128"/>
      <c r="M25" s="128"/>
      <c r="N25" s="128"/>
      <c r="O25" s="128"/>
      <c r="P25" s="128"/>
    </row>
    <row r="26" spans="1:16" ht="12.75" customHeight="1">
      <c r="A26" s="84" t="s">
        <v>206</v>
      </c>
      <c r="B26" s="80">
        <v>1671537</v>
      </c>
      <c r="C26" s="80">
        <v>1568772</v>
      </c>
      <c r="D26" s="80"/>
      <c r="E26" s="83"/>
      <c r="F26" s="83"/>
      <c r="G26" s="83"/>
      <c r="H26" s="83">
        <v>1671537</v>
      </c>
      <c r="I26" s="128"/>
      <c r="J26" s="128"/>
      <c r="K26" s="128"/>
      <c r="L26" s="128"/>
      <c r="M26" s="128"/>
      <c r="N26" s="128"/>
      <c r="O26" s="128"/>
      <c r="P26" s="128"/>
    </row>
    <row r="27" spans="1:16" ht="12.75" customHeight="1">
      <c r="A27" s="84" t="s">
        <v>207</v>
      </c>
      <c r="B27" s="80">
        <v>4790200</v>
      </c>
      <c r="C27" s="80">
        <v>4739513</v>
      </c>
      <c r="D27" s="80"/>
      <c r="E27" s="83">
        <v>4790200</v>
      </c>
      <c r="F27" s="83"/>
      <c r="G27" s="83"/>
      <c r="H27" s="83"/>
      <c r="I27" s="128"/>
      <c r="J27" s="128"/>
      <c r="K27" s="128"/>
      <c r="L27" s="128"/>
      <c r="M27" s="128"/>
      <c r="N27" s="128"/>
      <c r="O27" s="128"/>
      <c r="P27" s="128"/>
    </row>
    <row r="28" spans="1:16" ht="12.75" customHeight="1">
      <c r="A28" s="84" t="s">
        <v>208</v>
      </c>
      <c r="B28" s="80">
        <v>19711000</v>
      </c>
      <c r="C28" s="80">
        <v>966615</v>
      </c>
      <c r="D28" s="80"/>
      <c r="E28" s="83">
        <v>15000000</v>
      </c>
      <c r="F28" s="83">
        <v>4711000</v>
      </c>
      <c r="G28" s="83"/>
      <c r="H28" s="83"/>
      <c r="I28" s="128"/>
      <c r="J28" s="128"/>
      <c r="K28" s="128"/>
      <c r="L28" s="128"/>
      <c r="M28" s="128"/>
      <c r="N28" s="128"/>
      <c r="O28" s="128"/>
      <c r="P28" s="128"/>
    </row>
    <row r="29" spans="1:16" ht="12.75" customHeight="1">
      <c r="A29" s="84" t="s">
        <v>209</v>
      </c>
      <c r="B29" s="80">
        <v>49000000</v>
      </c>
      <c r="C29" s="80">
        <v>177857</v>
      </c>
      <c r="D29" s="80"/>
      <c r="E29" s="83">
        <v>38700000</v>
      </c>
      <c r="F29" s="83">
        <v>300000</v>
      </c>
      <c r="G29" s="83">
        <v>10000000</v>
      </c>
      <c r="H29" s="83"/>
      <c r="I29" s="128"/>
      <c r="J29" s="128"/>
      <c r="K29" s="128"/>
      <c r="L29" s="128"/>
      <c r="M29" s="128"/>
      <c r="N29" s="128"/>
      <c r="O29" s="128"/>
      <c r="P29" s="128"/>
    </row>
    <row r="30" spans="1:16" ht="12.75" customHeight="1">
      <c r="A30" s="84" t="s">
        <v>210</v>
      </c>
      <c r="B30" s="80">
        <v>11733000</v>
      </c>
      <c r="C30" s="80">
        <v>11412287</v>
      </c>
      <c r="D30" s="80"/>
      <c r="E30" s="83">
        <v>11292700</v>
      </c>
      <c r="F30" s="83">
        <v>440300</v>
      </c>
      <c r="G30" s="83"/>
      <c r="H30" s="83"/>
      <c r="I30" s="128"/>
      <c r="J30" s="128"/>
      <c r="K30" s="128"/>
      <c r="L30" s="128"/>
      <c r="M30" s="128"/>
      <c r="N30" s="128"/>
      <c r="O30" s="128"/>
      <c r="P30" s="128"/>
    </row>
    <row r="31" spans="1:16" ht="12.75" customHeight="1">
      <c r="A31" s="81" t="s">
        <v>211</v>
      </c>
      <c r="B31" s="80">
        <v>4999800</v>
      </c>
      <c r="C31" s="80">
        <v>83280</v>
      </c>
      <c r="D31" s="80"/>
      <c r="E31" s="83"/>
      <c r="F31" s="83"/>
      <c r="G31" s="83"/>
      <c r="H31" s="83">
        <v>4999800</v>
      </c>
      <c r="I31" s="128"/>
      <c r="J31" s="128"/>
      <c r="K31" s="128"/>
      <c r="L31" s="128"/>
      <c r="M31" s="128"/>
      <c r="N31" s="128"/>
      <c r="O31" s="128"/>
      <c r="P31" s="128"/>
    </row>
    <row r="32" spans="1:16" ht="12.75" customHeight="1">
      <c r="A32" s="85" t="s">
        <v>212</v>
      </c>
      <c r="B32" s="80">
        <v>12665000</v>
      </c>
      <c r="C32" s="80">
        <v>266068</v>
      </c>
      <c r="D32" s="80"/>
      <c r="E32" s="83">
        <v>12560000</v>
      </c>
      <c r="F32" s="83">
        <v>105000</v>
      </c>
      <c r="G32" s="83"/>
      <c r="H32" s="83"/>
      <c r="I32" s="128"/>
      <c r="J32" s="128"/>
      <c r="K32" s="128"/>
      <c r="L32" s="128"/>
      <c r="M32" s="128"/>
      <c r="N32" s="128"/>
      <c r="O32" s="128"/>
      <c r="P32" s="128"/>
    </row>
    <row r="33" spans="1:16" ht="12.75" customHeight="1">
      <c r="A33" s="81" t="s">
        <v>213</v>
      </c>
      <c r="B33" s="80">
        <v>3600000</v>
      </c>
      <c r="C33" s="80">
        <v>1280062</v>
      </c>
      <c r="D33" s="80"/>
      <c r="E33" s="83">
        <v>3600000</v>
      </c>
      <c r="F33" s="83"/>
      <c r="G33" s="83"/>
      <c r="H33" s="83"/>
      <c r="I33" s="128"/>
      <c r="J33" s="128"/>
      <c r="K33" s="128"/>
      <c r="L33" s="128"/>
      <c r="M33" s="128"/>
      <c r="N33" s="128"/>
      <c r="O33" s="128"/>
      <c r="P33" s="128"/>
    </row>
    <row r="34" spans="1:16" ht="12.75" customHeight="1">
      <c r="A34" s="84" t="s">
        <v>214</v>
      </c>
      <c r="B34" s="80">
        <v>12400000</v>
      </c>
      <c r="C34" s="80">
        <v>351175</v>
      </c>
      <c r="D34" s="80"/>
      <c r="E34" s="83">
        <v>12400000</v>
      </c>
      <c r="F34" s="83"/>
      <c r="G34" s="83"/>
      <c r="H34" s="83"/>
      <c r="I34" s="128"/>
      <c r="J34" s="128"/>
      <c r="K34" s="128"/>
      <c r="L34" s="128"/>
      <c r="M34" s="128"/>
      <c r="N34" s="128"/>
      <c r="O34" s="128"/>
      <c r="P34" s="128"/>
    </row>
    <row r="35" spans="1:16" ht="12.75" customHeight="1">
      <c r="A35" s="81" t="s">
        <v>215</v>
      </c>
      <c r="B35" s="80">
        <v>39061222</v>
      </c>
      <c r="C35" s="80">
        <v>8701522</v>
      </c>
      <c r="D35" s="80"/>
      <c r="E35" s="83">
        <v>39061222</v>
      </c>
      <c r="F35" s="83"/>
      <c r="G35" s="83"/>
      <c r="H35" s="83"/>
      <c r="I35" s="128"/>
      <c r="J35" s="128"/>
      <c r="K35" s="128"/>
      <c r="L35" s="128"/>
      <c r="M35" s="128"/>
      <c r="N35" s="128"/>
      <c r="O35" s="128"/>
      <c r="P35" s="128"/>
    </row>
    <row r="36" spans="1:16" ht="12.75" customHeight="1">
      <c r="A36" s="81" t="s">
        <v>216</v>
      </c>
      <c r="B36" s="80">
        <v>37065000</v>
      </c>
      <c r="C36" s="80">
        <v>27074094</v>
      </c>
      <c r="D36" s="80"/>
      <c r="E36" s="83"/>
      <c r="F36" s="83"/>
      <c r="G36" s="83"/>
      <c r="H36" s="83">
        <v>37065000</v>
      </c>
      <c r="I36" s="128"/>
      <c r="J36" s="128"/>
      <c r="K36" s="128"/>
      <c r="L36" s="128"/>
      <c r="M36" s="128"/>
      <c r="N36" s="128"/>
      <c r="O36" s="128"/>
      <c r="P36" s="128"/>
    </row>
    <row r="37" spans="1:16" ht="12.75" customHeight="1">
      <c r="A37" s="84" t="s">
        <v>217</v>
      </c>
      <c r="B37" s="80">
        <v>41574500</v>
      </c>
      <c r="C37" s="80">
        <v>11982980</v>
      </c>
      <c r="D37" s="80"/>
      <c r="E37" s="83">
        <v>30870175</v>
      </c>
      <c r="F37" s="83">
        <v>704325</v>
      </c>
      <c r="G37" s="83"/>
      <c r="H37" s="83">
        <v>10000000</v>
      </c>
      <c r="I37" s="128"/>
      <c r="J37" s="128"/>
      <c r="K37" s="128"/>
      <c r="L37" s="128"/>
      <c r="M37" s="128"/>
      <c r="N37" s="128"/>
      <c r="O37" s="128"/>
      <c r="P37" s="128"/>
    </row>
    <row r="38" spans="1:16" ht="12.75" customHeight="1">
      <c r="A38" s="84" t="s">
        <v>218</v>
      </c>
      <c r="B38" s="80">
        <v>4500000</v>
      </c>
      <c r="C38" s="80">
        <v>2486613</v>
      </c>
      <c r="D38" s="80"/>
      <c r="E38" s="83">
        <v>4500000</v>
      </c>
      <c r="F38" s="83"/>
      <c r="G38" s="83"/>
      <c r="H38" s="83"/>
      <c r="I38" s="128"/>
      <c r="J38" s="128"/>
      <c r="K38" s="128"/>
      <c r="L38" s="128"/>
      <c r="M38" s="128"/>
      <c r="N38" s="128"/>
      <c r="O38" s="128"/>
      <c r="P38" s="128"/>
    </row>
    <row r="39" spans="1:16" ht="12.75" customHeight="1">
      <c r="A39" s="81" t="s">
        <v>219</v>
      </c>
      <c r="B39" s="80">
        <v>29470650</v>
      </c>
      <c r="C39" s="80">
        <v>15323720</v>
      </c>
      <c r="D39" s="80"/>
      <c r="E39" s="83">
        <v>29470650</v>
      </c>
      <c r="F39" s="83"/>
      <c r="G39" s="83"/>
      <c r="H39" s="83"/>
      <c r="I39" s="128"/>
      <c r="J39" s="128"/>
      <c r="K39" s="128"/>
      <c r="L39" s="128"/>
      <c r="M39" s="128"/>
      <c r="N39" s="128"/>
      <c r="O39" s="128"/>
      <c r="P39" s="128"/>
    </row>
    <row r="40" spans="1:16" ht="12.75" customHeight="1">
      <c r="A40" s="82" t="s">
        <v>220</v>
      </c>
      <c r="B40" s="80">
        <v>18500000</v>
      </c>
      <c r="C40" s="80">
        <v>675683</v>
      </c>
      <c r="D40" s="80"/>
      <c r="E40" s="83">
        <v>18500000</v>
      </c>
      <c r="F40" s="83"/>
      <c r="G40" s="83"/>
      <c r="H40" s="83"/>
      <c r="I40" s="128"/>
      <c r="J40" s="128"/>
      <c r="K40" s="128"/>
      <c r="L40" s="128"/>
      <c r="M40" s="128"/>
      <c r="N40" s="128"/>
      <c r="O40" s="128"/>
      <c r="P40" s="128"/>
    </row>
    <row r="41" spans="1:16" ht="12.75" customHeight="1">
      <c r="A41" s="82" t="s">
        <v>221</v>
      </c>
      <c r="B41" s="80">
        <v>3700000</v>
      </c>
      <c r="C41" s="80">
        <v>3213425</v>
      </c>
      <c r="D41" s="80"/>
      <c r="E41" s="83">
        <v>3700000</v>
      </c>
      <c r="F41" s="83"/>
      <c r="G41" s="83"/>
      <c r="H41" s="83"/>
      <c r="I41" s="128"/>
      <c r="J41" s="128"/>
      <c r="K41" s="128"/>
      <c r="L41" s="128"/>
      <c r="M41" s="128"/>
      <c r="N41" s="128"/>
      <c r="O41" s="128"/>
      <c r="P41" s="128"/>
    </row>
    <row r="42" spans="1:16" ht="12.75" customHeight="1">
      <c r="A42" s="84" t="s">
        <v>222</v>
      </c>
      <c r="B42" s="80">
        <v>15300000</v>
      </c>
      <c r="C42" s="80">
        <v>1498099</v>
      </c>
      <c r="D42" s="80"/>
      <c r="E42" s="83">
        <v>5000000</v>
      </c>
      <c r="F42" s="83"/>
      <c r="G42" s="83"/>
      <c r="H42" s="83">
        <v>10300000</v>
      </c>
      <c r="I42" s="128"/>
      <c r="J42" s="128"/>
      <c r="K42" s="128"/>
      <c r="L42" s="128"/>
      <c r="M42" s="128"/>
      <c r="N42" s="128"/>
      <c r="O42" s="128"/>
      <c r="P42" s="128"/>
    </row>
    <row r="43" spans="1:16" ht="7.15" customHeight="1">
      <c r="A43" s="128"/>
      <c r="B43" s="86"/>
      <c r="C43" s="86"/>
      <c r="D43" s="86"/>
      <c r="E43" s="86"/>
      <c r="F43" s="86"/>
      <c r="G43" s="86"/>
      <c r="H43" s="86"/>
      <c r="I43" s="128"/>
      <c r="J43" s="128"/>
      <c r="K43" s="128"/>
      <c r="L43" s="128"/>
      <c r="M43" s="128"/>
      <c r="N43" s="128"/>
      <c r="O43" s="128"/>
      <c r="P43" s="128"/>
    </row>
    <row r="44" spans="1:16" ht="12.75" customHeight="1">
      <c r="A44" s="138" t="s">
        <v>223</v>
      </c>
      <c r="B44" s="139">
        <f t="shared" ref="B44:H44" si="0">SUM(B21:B43)</f>
        <v>387594278</v>
      </c>
      <c r="C44" s="139">
        <f t="shared" si="0"/>
        <v>119181004</v>
      </c>
      <c r="D44" s="139">
        <f t="shared" si="0"/>
        <v>0</v>
      </c>
      <c r="E44" s="139">
        <f t="shared" si="0"/>
        <v>299359080</v>
      </c>
      <c r="F44" s="139">
        <f t="shared" si="0"/>
        <v>14198861</v>
      </c>
      <c r="G44" s="139">
        <f t="shared" si="0"/>
        <v>10000000</v>
      </c>
      <c r="H44" s="139">
        <f t="shared" si="0"/>
        <v>64036337</v>
      </c>
      <c r="I44" s="128"/>
      <c r="J44" s="128"/>
      <c r="K44" s="128"/>
      <c r="L44" s="128"/>
      <c r="M44" s="128"/>
      <c r="N44" s="128"/>
      <c r="O44" s="128"/>
      <c r="P44" s="128"/>
    </row>
    <row r="45" spans="1:16" ht="12.75" customHeight="1">
      <c r="A45" s="128"/>
      <c r="B45" s="86"/>
      <c r="C45" s="86"/>
      <c r="D45" s="86"/>
      <c r="E45" s="86"/>
      <c r="F45" s="86"/>
      <c r="G45" s="86"/>
      <c r="H45" s="86"/>
      <c r="I45" s="128"/>
      <c r="J45" s="128"/>
      <c r="K45" s="128"/>
      <c r="L45" s="128"/>
      <c r="M45" s="128"/>
      <c r="N45" s="128"/>
      <c r="O45" s="128"/>
      <c r="P45" s="128"/>
    </row>
    <row r="46" spans="1:16" ht="12.75" customHeight="1">
      <c r="A46" s="128"/>
      <c r="B46" s="86"/>
      <c r="C46" s="86"/>
      <c r="D46" s="86"/>
      <c r="E46" s="86"/>
      <c r="F46" s="86"/>
      <c r="G46" s="86"/>
      <c r="H46" s="86"/>
      <c r="I46" s="128"/>
      <c r="J46" s="128"/>
      <c r="K46" s="128"/>
      <c r="L46" s="128"/>
      <c r="M46" s="128"/>
      <c r="N46" s="128"/>
      <c r="O46" s="128"/>
      <c r="P46" s="128"/>
    </row>
    <row r="47" spans="1:16" ht="12.75" customHeight="1">
      <c r="A47" s="128"/>
      <c r="B47" s="86"/>
      <c r="C47" s="86"/>
      <c r="D47" s="86"/>
      <c r="E47" s="86"/>
      <c r="F47" s="86"/>
      <c r="G47" s="86"/>
      <c r="H47" s="86"/>
      <c r="I47" s="128"/>
      <c r="J47" s="128"/>
      <c r="K47" s="128"/>
      <c r="L47" s="128"/>
      <c r="M47" s="128"/>
      <c r="N47" s="128"/>
      <c r="O47" s="128"/>
      <c r="P47" s="128"/>
    </row>
    <row r="48" spans="1:16" ht="12.75" customHeight="1">
      <c r="A48" s="128"/>
      <c r="B48" s="86"/>
      <c r="C48" s="86"/>
      <c r="D48" s="86"/>
      <c r="E48" s="86"/>
      <c r="F48" s="86"/>
      <c r="G48" s="86"/>
      <c r="H48" s="86"/>
      <c r="I48" s="128"/>
      <c r="J48" s="128"/>
      <c r="K48" s="128"/>
      <c r="L48" s="128"/>
      <c r="M48" s="128"/>
      <c r="N48" s="128"/>
      <c r="O48" s="128"/>
      <c r="P48" s="128"/>
    </row>
    <row r="49" spans="1:16" ht="12.75" customHeight="1">
      <c r="A49" s="128"/>
      <c r="B49" s="86"/>
      <c r="C49" s="86"/>
      <c r="D49" s="86"/>
      <c r="E49" s="86"/>
      <c r="F49" s="86"/>
      <c r="G49" s="86"/>
      <c r="H49" s="86"/>
      <c r="I49" s="128"/>
      <c r="J49" s="128"/>
      <c r="K49" s="128"/>
      <c r="L49" s="128"/>
      <c r="M49" s="128"/>
      <c r="N49" s="128"/>
      <c r="O49" s="128"/>
      <c r="P49" s="128"/>
    </row>
    <row r="50" spans="1:16" ht="12.75" customHeight="1">
      <c r="A50" s="128"/>
      <c r="B50" s="86"/>
      <c r="C50" s="86"/>
      <c r="D50" s="86"/>
      <c r="E50" s="86"/>
      <c r="F50" s="86"/>
      <c r="G50" s="86"/>
      <c r="H50" s="86"/>
      <c r="I50" s="128"/>
      <c r="J50" s="128"/>
      <c r="K50" s="128"/>
      <c r="L50" s="128"/>
      <c r="M50" s="128"/>
      <c r="N50" s="128"/>
      <c r="O50" s="128"/>
      <c r="P50" s="128"/>
    </row>
    <row r="51" spans="1:16" ht="12.75" customHeight="1">
      <c r="A51" s="128"/>
      <c r="B51" s="86"/>
      <c r="C51" s="86"/>
      <c r="D51" s="86"/>
      <c r="E51" s="86"/>
      <c r="F51" s="86"/>
      <c r="G51" s="86"/>
      <c r="H51" s="86"/>
      <c r="I51" s="128"/>
      <c r="J51" s="128"/>
      <c r="K51" s="128"/>
      <c r="L51" s="128"/>
      <c r="M51" s="128"/>
      <c r="N51" s="128"/>
      <c r="O51" s="128"/>
      <c r="P51" s="128"/>
    </row>
    <row r="52" spans="1:16" ht="12.75" customHeight="1">
      <c r="A52" s="128"/>
      <c r="B52" s="86"/>
      <c r="C52" s="86"/>
      <c r="D52" s="86"/>
      <c r="E52" s="86"/>
      <c r="F52" s="86"/>
      <c r="G52" s="86"/>
      <c r="H52" s="86"/>
      <c r="I52" s="128"/>
      <c r="J52" s="128"/>
      <c r="K52" s="128"/>
      <c r="L52" s="128"/>
      <c r="M52" s="128"/>
      <c r="N52" s="128"/>
      <c r="O52" s="128"/>
      <c r="P52" s="128"/>
    </row>
    <row r="53" spans="1:16" ht="12.75" customHeight="1">
      <c r="A53" s="128"/>
      <c r="B53" s="86"/>
      <c r="C53" s="86"/>
      <c r="D53" s="86"/>
      <c r="E53" s="86"/>
      <c r="F53" s="86"/>
      <c r="G53" s="86"/>
      <c r="H53" s="86"/>
      <c r="I53" s="128"/>
      <c r="J53" s="128"/>
      <c r="K53" s="128"/>
      <c r="L53" s="128"/>
      <c r="M53" s="128"/>
      <c r="N53" s="128"/>
      <c r="O53" s="128"/>
      <c r="P53" s="128"/>
    </row>
    <row r="54" spans="1:16" ht="12.75" customHeight="1">
      <c r="A54" s="128"/>
      <c r="B54" s="86"/>
      <c r="C54" s="86"/>
      <c r="D54" s="86"/>
      <c r="E54" s="86"/>
      <c r="F54" s="86"/>
      <c r="G54" s="86"/>
      <c r="H54" s="86"/>
      <c r="I54" s="128"/>
      <c r="J54" s="128"/>
      <c r="K54" s="128"/>
      <c r="L54" s="128"/>
      <c r="M54" s="128"/>
      <c r="N54" s="128"/>
      <c r="O54" s="128"/>
      <c r="P54" s="128"/>
    </row>
    <row r="55" spans="1:16" ht="12.75" customHeight="1">
      <c r="A55" s="128"/>
      <c r="B55" s="86"/>
      <c r="C55" s="86"/>
      <c r="D55" s="86"/>
      <c r="E55" s="86"/>
      <c r="F55" s="86"/>
      <c r="G55" s="86"/>
      <c r="H55" s="86"/>
      <c r="I55" s="128"/>
      <c r="J55" s="128"/>
      <c r="K55" s="128"/>
      <c r="L55" s="128"/>
      <c r="M55" s="128"/>
      <c r="N55" s="128"/>
      <c r="O55" s="128"/>
      <c r="P55" s="128"/>
    </row>
    <row r="56" spans="1:16" ht="12.75" customHeight="1">
      <c r="A56" s="128"/>
      <c r="B56" s="86"/>
      <c r="C56" s="86"/>
      <c r="D56" s="86"/>
      <c r="E56" s="86"/>
      <c r="F56" s="86"/>
      <c r="G56" s="86"/>
      <c r="H56" s="86"/>
      <c r="I56" s="128"/>
      <c r="J56" s="128"/>
      <c r="K56" s="128"/>
      <c r="L56" s="128"/>
      <c r="M56" s="128"/>
      <c r="N56" s="128"/>
      <c r="O56" s="128"/>
      <c r="P56" s="128"/>
    </row>
    <row r="57" spans="1:16" ht="12.75" customHeight="1">
      <c r="A57" s="128"/>
      <c r="B57" s="86"/>
      <c r="C57" s="86"/>
      <c r="D57" s="86"/>
      <c r="E57" s="86"/>
      <c r="F57" s="86"/>
      <c r="G57" s="86"/>
      <c r="H57" s="86"/>
      <c r="I57" s="128"/>
      <c r="J57" s="128"/>
      <c r="K57" s="128"/>
      <c r="L57" s="128"/>
      <c r="M57" s="128"/>
      <c r="N57" s="128"/>
      <c r="O57" s="128"/>
      <c r="P57" s="128"/>
    </row>
    <row r="58" spans="1:16" ht="12.75" customHeight="1">
      <c r="A58" s="128"/>
      <c r="B58" s="86"/>
      <c r="C58" s="86"/>
      <c r="D58" s="86"/>
      <c r="E58" s="86"/>
      <c r="F58" s="86"/>
      <c r="G58" s="86"/>
      <c r="H58" s="86"/>
      <c r="I58" s="128"/>
      <c r="J58" s="128"/>
      <c r="K58" s="128"/>
      <c r="L58" s="128"/>
      <c r="M58" s="128"/>
      <c r="N58" s="128"/>
      <c r="O58" s="128"/>
      <c r="P58" s="128"/>
    </row>
    <row r="59" spans="1:16" ht="12.75" customHeight="1">
      <c r="A59" s="128"/>
      <c r="B59" s="86"/>
      <c r="C59" s="86"/>
      <c r="D59" s="86"/>
      <c r="E59" s="86"/>
      <c r="F59" s="86"/>
      <c r="G59" s="86"/>
      <c r="H59" s="86"/>
      <c r="I59" s="128"/>
      <c r="J59" s="128"/>
      <c r="K59" s="128"/>
      <c r="L59" s="128"/>
      <c r="M59" s="128"/>
      <c r="N59" s="128"/>
      <c r="O59" s="128"/>
      <c r="P59" s="128"/>
    </row>
    <row r="60" spans="1:16" ht="12.75" customHeight="1">
      <c r="A60" s="128"/>
      <c r="B60" s="86"/>
      <c r="C60" s="86"/>
      <c r="D60" s="86"/>
      <c r="E60" s="86"/>
      <c r="F60" s="86"/>
      <c r="G60" s="86"/>
      <c r="H60" s="86"/>
      <c r="I60" s="128"/>
      <c r="J60" s="128"/>
      <c r="K60" s="128"/>
      <c r="L60" s="128"/>
      <c r="M60" s="128"/>
      <c r="N60" s="128"/>
      <c r="O60" s="128"/>
      <c r="P60" s="128"/>
    </row>
    <row r="61" spans="1:16" ht="12.75" customHeight="1">
      <c r="A61" s="128"/>
      <c r="B61" s="86"/>
      <c r="C61" s="86"/>
      <c r="D61" s="86"/>
      <c r="E61" s="86"/>
      <c r="F61" s="86"/>
      <c r="G61" s="86"/>
      <c r="H61" s="86"/>
      <c r="I61" s="128"/>
      <c r="J61" s="128"/>
      <c r="K61" s="128"/>
      <c r="L61" s="128"/>
      <c r="M61" s="128"/>
      <c r="N61" s="128"/>
      <c r="O61" s="128"/>
      <c r="P61" s="128"/>
    </row>
    <row r="62" spans="1:16" ht="12.75" customHeight="1">
      <c r="A62" s="128"/>
      <c r="B62" s="86"/>
      <c r="C62" s="86"/>
      <c r="D62" s="86"/>
      <c r="E62" s="86"/>
      <c r="F62" s="86"/>
      <c r="G62" s="86"/>
      <c r="H62" s="86"/>
      <c r="I62" s="128"/>
      <c r="J62" s="128"/>
      <c r="K62" s="128"/>
      <c r="L62" s="128"/>
      <c r="M62" s="128"/>
      <c r="N62" s="128"/>
      <c r="O62" s="128"/>
      <c r="P62" s="128"/>
    </row>
    <row r="63" spans="1:16" ht="12.75" customHeight="1">
      <c r="A63" s="128"/>
      <c r="B63" s="86"/>
      <c r="C63" s="86"/>
      <c r="D63" s="86"/>
      <c r="E63" s="86"/>
      <c r="F63" s="86"/>
      <c r="G63" s="86"/>
      <c r="H63" s="86"/>
      <c r="I63" s="128"/>
      <c r="J63" s="128"/>
      <c r="K63" s="128"/>
      <c r="L63" s="128"/>
      <c r="M63" s="128"/>
      <c r="N63" s="128"/>
      <c r="O63" s="128"/>
      <c r="P63" s="128"/>
    </row>
    <row r="64" spans="1:16" ht="12.75" customHeight="1">
      <c r="A64" s="128"/>
      <c r="B64" s="86"/>
      <c r="C64" s="86"/>
      <c r="D64" s="86"/>
      <c r="E64" s="86"/>
      <c r="F64" s="86"/>
      <c r="G64" s="86"/>
      <c r="H64" s="86"/>
      <c r="I64" s="128"/>
      <c r="J64" s="128"/>
      <c r="K64" s="128"/>
      <c r="L64" s="128"/>
      <c r="M64" s="128"/>
      <c r="N64" s="128"/>
      <c r="O64" s="128"/>
      <c r="P64" s="128"/>
    </row>
    <row r="65" spans="1:16" ht="12.75" customHeight="1">
      <c r="A65" s="128"/>
      <c r="B65" s="86"/>
      <c r="C65" s="86"/>
      <c r="D65" s="86"/>
      <c r="E65" s="86"/>
      <c r="F65" s="86"/>
      <c r="G65" s="86"/>
      <c r="H65" s="86"/>
      <c r="I65" s="128"/>
      <c r="J65" s="128"/>
      <c r="K65" s="128"/>
      <c r="L65" s="128"/>
      <c r="M65" s="128"/>
      <c r="N65" s="128"/>
      <c r="O65" s="128"/>
      <c r="P65" s="128"/>
    </row>
    <row r="66" spans="1:16" ht="12.75" customHeight="1">
      <c r="A66" s="128"/>
      <c r="B66" s="86"/>
      <c r="C66" s="86"/>
      <c r="D66" s="86"/>
      <c r="E66" s="86"/>
      <c r="F66" s="86"/>
      <c r="G66" s="86"/>
      <c r="H66" s="86"/>
      <c r="I66" s="128"/>
      <c r="J66" s="128"/>
      <c r="K66" s="128"/>
      <c r="L66" s="128"/>
      <c r="M66" s="128"/>
      <c r="N66" s="128"/>
      <c r="O66" s="128"/>
      <c r="P66" s="128"/>
    </row>
    <row r="67" spans="1:16" ht="12.75" customHeight="1">
      <c r="A67" s="128"/>
      <c r="B67" s="86"/>
      <c r="C67" s="86"/>
      <c r="D67" s="86"/>
      <c r="E67" s="86"/>
      <c r="F67" s="86"/>
      <c r="G67" s="86"/>
      <c r="H67" s="86"/>
      <c r="I67" s="128"/>
      <c r="J67" s="128"/>
      <c r="K67" s="128"/>
      <c r="L67" s="128"/>
      <c r="M67" s="128"/>
      <c r="N67" s="128"/>
      <c r="O67" s="128"/>
      <c r="P67" s="128"/>
    </row>
    <row r="68" spans="1:16" ht="12.75" customHeight="1">
      <c r="A68" s="128"/>
      <c r="B68" s="86"/>
      <c r="C68" s="86"/>
      <c r="D68" s="86"/>
      <c r="E68" s="86"/>
      <c r="F68" s="86"/>
      <c r="G68" s="86"/>
      <c r="H68" s="86"/>
      <c r="I68" s="128"/>
      <c r="J68" s="128"/>
      <c r="K68" s="128"/>
      <c r="L68" s="128"/>
      <c r="M68" s="128"/>
      <c r="N68" s="128"/>
      <c r="O68" s="128"/>
      <c r="P68" s="128"/>
    </row>
    <row r="69" spans="1:16" ht="12.75" customHeight="1">
      <c r="A69" s="128"/>
      <c r="B69" s="86"/>
      <c r="C69" s="86"/>
      <c r="D69" s="86"/>
      <c r="E69" s="86"/>
      <c r="F69" s="86"/>
      <c r="G69" s="86"/>
      <c r="H69" s="86"/>
      <c r="I69" s="128"/>
      <c r="J69" s="128"/>
      <c r="K69" s="128"/>
      <c r="L69" s="128"/>
      <c r="M69" s="128"/>
      <c r="N69" s="128"/>
      <c r="O69" s="128"/>
      <c r="P69" s="128"/>
    </row>
    <row r="70" spans="1:16" ht="12.75" customHeight="1">
      <c r="A70" s="128"/>
      <c r="B70" s="86"/>
      <c r="C70" s="86"/>
      <c r="D70" s="86"/>
      <c r="E70" s="86"/>
      <c r="F70" s="86"/>
      <c r="G70" s="86"/>
      <c r="H70" s="86"/>
      <c r="I70" s="128"/>
      <c r="J70" s="128"/>
      <c r="K70" s="128"/>
      <c r="L70" s="128"/>
      <c r="M70" s="128"/>
      <c r="N70" s="128"/>
      <c r="O70" s="128"/>
      <c r="P70" s="128"/>
    </row>
    <row r="71" spans="1:16" ht="12.75" customHeight="1">
      <c r="A71" s="128"/>
      <c r="B71" s="86"/>
      <c r="C71" s="86"/>
      <c r="D71" s="86"/>
      <c r="E71" s="86"/>
      <c r="F71" s="86"/>
      <c r="G71" s="86"/>
      <c r="H71" s="86"/>
      <c r="I71" s="128"/>
      <c r="J71" s="128"/>
      <c r="K71" s="128"/>
      <c r="L71" s="128"/>
      <c r="M71" s="128"/>
      <c r="N71" s="128"/>
      <c r="O71" s="128"/>
      <c r="P71" s="128"/>
    </row>
    <row r="72" spans="1:16" ht="12.75" customHeight="1">
      <c r="A72" s="128"/>
      <c r="B72" s="86"/>
      <c r="C72" s="86"/>
      <c r="D72" s="86"/>
      <c r="E72" s="86"/>
      <c r="F72" s="86"/>
      <c r="G72" s="86"/>
      <c r="H72" s="86"/>
      <c r="I72" s="128"/>
      <c r="J72" s="128"/>
      <c r="K72" s="128"/>
      <c r="L72" s="128"/>
      <c r="M72" s="128"/>
      <c r="N72" s="128"/>
      <c r="O72" s="128"/>
      <c r="P72" s="128"/>
    </row>
    <row r="73" spans="1:16" ht="12.75" customHeight="1">
      <c r="A73" s="128"/>
      <c r="B73" s="86"/>
      <c r="C73" s="86"/>
      <c r="D73" s="86"/>
      <c r="E73" s="86"/>
      <c r="F73" s="86"/>
      <c r="G73" s="86"/>
      <c r="H73" s="86"/>
      <c r="I73" s="128"/>
      <c r="J73" s="128"/>
      <c r="K73" s="128"/>
      <c r="L73" s="128"/>
      <c r="M73" s="128"/>
      <c r="N73" s="128"/>
      <c r="O73" s="128"/>
      <c r="P73" s="128"/>
    </row>
    <row r="74" spans="1:16" ht="12.75" customHeight="1">
      <c r="A74" s="128"/>
      <c r="B74" s="86"/>
      <c r="C74" s="86"/>
      <c r="D74" s="86"/>
      <c r="E74" s="86"/>
      <c r="F74" s="86"/>
      <c r="G74" s="86"/>
      <c r="H74" s="86"/>
      <c r="I74" s="128"/>
      <c r="J74" s="128"/>
      <c r="K74" s="128"/>
      <c r="L74" s="128"/>
      <c r="M74" s="128"/>
      <c r="N74" s="128"/>
      <c r="O74" s="128"/>
      <c r="P74" s="128"/>
    </row>
    <row r="75" spans="1:16" ht="12.75" customHeight="1">
      <c r="A75" s="128"/>
      <c r="B75" s="86"/>
      <c r="C75" s="86"/>
      <c r="D75" s="86"/>
      <c r="E75" s="86"/>
      <c r="F75" s="86"/>
      <c r="G75" s="86"/>
      <c r="H75" s="86"/>
      <c r="I75" s="128"/>
      <c r="J75" s="128"/>
      <c r="K75" s="128"/>
      <c r="L75" s="128"/>
      <c r="M75" s="128"/>
      <c r="N75" s="128"/>
      <c r="O75" s="128"/>
      <c r="P75" s="128"/>
    </row>
    <row r="76" spans="1:16" ht="12.75" customHeight="1">
      <c r="A76" s="128"/>
      <c r="B76" s="86"/>
      <c r="C76" s="86"/>
      <c r="D76" s="86"/>
      <c r="E76" s="86"/>
      <c r="F76" s="86"/>
      <c r="G76" s="86"/>
      <c r="H76" s="86"/>
      <c r="I76" s="128"/>
      <c r="J76" s="128"/>
      <c r="K76" s="128"/>
      <c r="L76" s="128"/>
      <c r="M76" s="128"/>
      <c r="N76" s="128"/>
      <c r="O76" s="128"/>
      <c r="P76" s="128"/>
    </row>
    <row r="77" spans="1:16" ht="12.75" customHeight="1">
      <c r="A77" s="128"/>
      <c r="B77" s="86"/>
      <c r="C77" s="86"/>
      <c r="D77" s="86"/>
      <c r="E77" s="86"/>
      <c r="F77" s="86"/>
      <c r="G77" s="86"/>
      <c r="H77" s="86"/>
      <c r="I77" s="128"/>
      <c r="J77" s="128"/>
      <c r="K77" s="128"/>
      <c r="L77" s="128"/>
      <c r="M77" s="128"/>
      <c r="N77" s="128"/>
      <c r="O77" s="128"/>
      <c r="P77" s="128"/>
    </row>
    <row r="78" spans="1:16" ht="12.75" customHeight="1">
      <c r="A78" s="128"/>
      <c r="B78" s="86"/>
      <c r="C78" s="86"/>
      <c r="D78" s="86"/>
      <c r="E78" s="86"/>
      <c r="F78" s="86"/>
      <c r="G78" s="86"/>
      <c r="H78" s="86"/>
      <c r="I78" s="128"/>
      <c r="J78" s="128"/>
      <c r="K78" s="128"/>
      <c r="L78" s="128"/>
      <c r="M78" s="128"/>
      <c r="N78" s="128"/>
      <c r="O78" s="128"/>
      <c r="P78" s="128"/>
    </row>
    <row r="79" spans="1:16" ht="12.75" customHeight="1">
      <c r="A79" s="128"/>
      <c r="B79" s="86"/>
      <c r="C79" s="86"/>
      <c r="D79" s="86"/>
      <c r="E79" s="86"/>
      <c r="F79" s="86"/>
      <c r="G79" s="86"/>
      <c r="H79" s="86"/>
      <c r="I79" s="128"/>
      <c r="J79" s="128"/>
      <c r="K79" s="128"/>
      <c r="L79" s="128"/>
      <c r="M79" s="128"/>
      <c r="N79" s="128"/>
      <c r="O79" s="128"/>
      <c r="P79" s="128"/>
    </row>
    <row r="80" spans="1:16" ht="12.75" customHeight="1">
      <c r="A80" s="128"/>
      <c r="B80" s="86"/>
      <c r="C80" s="86"/>
      <c r="D80" s="86"/>
      <c r="E80" s="86"/>
      <c r="F80" s="86"/>
      <c r="G80" s="86"/>
      <c r="H80" s="86"/>
      <c r="I80" s="128"/>
      <c r="J80" s="128"/>
      <c r="K80" s="128"/>
      <c r="L80" s="128"/>
      <c r="M80" s="128"/>
      <c r="N80" s="128"/>
      <c r="O80" s="128"/>
      <c r="P80" s="128"/>
    </row>
    <row r="81" spans="1:16" ht="12.75" customHeight="1">
      <c r="A81" s="128"/>
      <c r="B81" s="86"/>
      <c r="C81" s="86"/>
      <c r="D81" s="86"/>
      <c r="E81" s="86"/>
      <c r="F81" s="86"/>
      <c r="G81" s="86"/>
      <c r="H81" s="86"/>
      <c r="I81" s="128"/>
      <c r="J81" s="128"/>
      <c r="K81" s="128"/>
      <c r="L81" s="128"/>
      <c r="M81" s="128"/>
      <c r="N81" s="128"/>
      <c r="O81" s="128"/>
      <c r="P81" s="128"/>
    </row>
    <row r="82" spans="1:16" ht="12.75" customHeight="1">
      <c r="A82" s="128"/>
      <c r="B82" s="86"/>
      <c r="C82" s="86"/>
      <c r="D82" s="86"/>
      <c r="E82" s="86"/>
      <c r="F82" s="86"/>
      <c r="G82" s="86"/>
      <c r="H82" s="86"/>
      <c r="I82" s="128"/>
      <c r="J82" s="128"/>
      <c r="K82" s="128"/>
      <c r="L82" s="128"/>
      <c r="M82" s="128"/>
      <c r="N82" s="128"/>
      <c r="O82" s="128"/>
      <c r="P82" s="128"/>
    </row>
    <row r="83" spans="1:16" ht="12.75" customHeight="1">
      <c r="A83" s="128"/>
      <c r="B83" s="86"/>
      <c r="C83" s="86"/>
      <c r="D83" s="86"/>
      <c r="E83" s="86"/>
      <c r="F83" s="86"/>
      <c r="G83" s="86"/>
      <c r="H83" s="86"/>
      <c r="I83" s="128"/>
      <c r="J83" s="128"/>
      <c r="K83" s="128"/>
      <c r="L83" s="128"/>
      <c r="M83" s="128"/>
      <c r="N83" s="128"/>
      <c r="O83" s="128"/>
      <c r="P83" s="128"/>
    </row>
    <row r="84" spans="1:16" ht="12.75" customHeight="1">
      <c r="A84" s="128"/>
      <c r="B84" s="86"/>
      <c r="C84" s="86"/>
      <c r="D84" s="86"/>
      <c r="E84" s="86"/>
      <c r="F84" s="86"/>
      <c r="G84" s="86"/>
      <c r="H84" s="86"/>
      <c r="I84" s="128"/>
      <c r="J84" s="128"/>
      <c r="K84" s="128"/>
      <c r="L84" s="128"/>
      <c r="M84" s="128"/>
      <c r="N84" s="128"/>
      <c r="O84" s="128"/>
      <c r="P84" s="128"/>
    </row>
    <row r="85" spans="1:16" ht="12.75" customHeight="1">
      <c r="A85" s="128"/>
      <c r="B85" s="86"/>
      <c r="C85" s="86"/>
      <c r="D85" s="86"/>
      <c r="E85" s="86"/>
      <c r="F85" s="86"/>
      <c r="G85" s="86"/>
      <c r="H85" s="86"/>
      <c r="I85" s="128"/>
      <c r="J85" s="128"/>
      <c r="K85" s="128"/>
      <c r="L85" s="128"/>
      <c r="M85" s="128"/>
      <c r="N85" s="128"/>
      <c r="O85" s="128"/>
      <c r="P85" s="128"/>
    </row>
    <row r="86" spans="1:16" ht="12.75" customHeight="1">
      <c r="A86" s="128"/>
      <c r="B86" s="86"/>
      <c r="C86" s="86"/>
      <c r="D86" s="86"/>
      <c r="E86" s="86"/>
      <c r="F86" s="86"/>
      <c r="G86" s="86"/>
      <c r="H86" s="86"/>
      <c r="I86" s="128"/>
      <c r="J86" s="128"/>
      <c r="K86" s="128"/>
      <c r="L86" s="128"/>
      <c r="M86" s="128"/>
      <c r="N86" s="128"/>
      <c r="O86" s="128"/>
      <c r="P86" s="128"/>
    </row>
    <row r="87" spans="1:16" ht="12.75" customHeight="1">
      <c r="A87" s="128"/>
      <c r="B87" s="86"/>
      <c r="C87" s="86"/>
      <c r="D87" s="86"/>
      <c r="E87" s="86"/>
      <c r="F87" s="86"/>
      <c r="G87" s="86"/>
      <c r="H87" s="86"/>
      <c r="I87" s="128"/>
      <c r="J87" s="128"/>
      <c r="K87" s="128"/>
      <c r="L87" s="128"/>
      <c r="M87" s="128"/>
      <c r="N87" s="128"/>
      <c r="O87" s="128"/>
      <c r="P87" s="128"/>
    </row>
    <row r="88" spans="1:16" ht="12.75" customHeight="1">
      <c r="A88" s="128"/>
      <c r="B88" s="86"/>
      <c r="C88" s="86"/>
      <c r="D88" s="86"/>
      <c r="E88" s="86"/>
      <c r="F88" s="86"/>
      <c r="G88" s="86"/>
      <c r="H88" s="86"/>
      <c r="I88" s="128"/>
      <c r="J88" s="128"/>
      <c r="K88" s="128"/>
      <c r="L88" s="128"/>
      <c r="M88" s="128"/>
      <c r="N88" s="128"/>
      <c r="O88" s="128"/>
      <c r="P88" s="128"/>
    </row>
    <row r="89" spans="1:16" ht="12.75" customHeight="1">
      <c r="A89" s="128"/>
      <c r="B89" s="86"/>
      <c r="C89" s="86"/>
      <c r="D89" s="86"/>
      <c r="E89" s="86"/>
      <c r="F89" s="86"/>
      <c r="G89" s="86"/>
      <c r="H89" s="86"/>
      <c r="I89" s="128"/>
      <c r="J89" s="128"/>
      <c r="K89" s="128"/>
      <c r="L89" s="128"/>
      <c r="M89" s="128"/>
      <c r="N89" s="128"/>
      <c r="O89" s="128"/>
      <c r="P89" s="128"/>
    </row>
    <row r="90" spans="1:16" ht="12.75" customHeight="1">
      <c r="A90" s="128"/>
      <c r="B90" s="86"/>
      <c r="C90" s="86"/>
      <c r="D90" s="86"/>
      <c r="E90" s="86"/>
      <c r="F90" s="86"/>
      <c r="G90" s="86"/>
      <c r="H90" s="86"/>
      <c r="I90" s="128"/>
      <c r="J90" s="128"/>
      <c r="K90" s="128"/>
      <c r="L90" s="128"/>
      <c r="M90" s="128"/>
      <c r="N90" s="128"/>
      <c r="O90" s="128"/>
      <c r="P90" s="128"/>
    </row>
    <row r="91" spans="1:16" ht="12.75" customHeight="1">
      <c r="A91" s="128"/>
      <c r="B91" s="86"/>
      <c r="C91" s="86"/>
      <c r="D91" s="86"/>
      <c r="E91" s="86"/>
      <c r="F91" s="86"/>
      <c r="G91" s="86"/>
      <c r="H91" s="86"/>
      <c r="I91" s="128"/>
      <c r="J91" s="128"/>
      <c r="K91" s="128"/>
      <c r="L91" s="128"/>
      <c r="M91" s="128"/>
      <c r="N91" s="128"/>
      <c r="O91" s="128"/>
      <c r="P91" s="128"/>
    </row>
    <row r="92" spans="1:16" ht="12.75" customHeight="1">
      <c r="A92" s="128"/>
      <c r="B92" s="86"/>
      <c r="C92" s="86"/>
      <c r="D92" s="86"/>
      <c r="E92" s="86"/>
      <c r="F92" s="86"/>
      <c r="G92" s="86"/>
      <c r="H92" s="86"/>
      <c r="I92" s="128"/>
      <c r="J92" s="128"/>
      <c r="K92" s="128"/>
      <c r="L92" s="128"/>
      <c r="M92" s="128"/>
      <c r="N92" s="128"/>
      <c r="O92" s="128"/>
      <c r="P92" s="128"/>
    </row>
    <row r="93" spans="1:16" ht="12.75" customHeight="1">
      <c r="A93" s="128"/>
      <c r="B93" s="86"/>
      <c r="C93" s="86"/>
      <c r="D93" s="86"/>
      <c r="E93" s="86"/>
      <c r="F93" s="86"/>
      <c r="G93" s="86"/>
      <c r="H93" s="86"/>
      <c r="I93" s="128"/>
      <c r="J93" s="128"/>
      <c r="K93" s="128"/>
      <c r="L93" s="128"/>
      <c r="M93" s="128"/>
      <c r="N93" s="128"/>
      <c r="O93" s="128"/>
      <c r="P93" s="128"/>
    </row>
    <row r="94" spans="1:16" ht="12.75" customHeight="1">
      <c r="A94" s="128"/>
      <c r="B94" s="86"/>
      <c r="C94" s="86"/>
      <c r="D94" s="86"/>
      <c r="E94" s="86"/>
      <c r="F94" s="86"/>
      <c r="G94" s="86"/>
      <c r="H94" s="86"/>
      <c r="I94" s="128"/>
      <c r="J94" s="128"/>
      <c r="K94" s="128"/>
      <c r="L94" s="128"/>
      <c r="M94" s="128"/>
      <c r="N94" s="128"/>
      <c r="O94" s="128"/>
      <c r="P94" s="128"/>
    </row>
    <row r="95" spans="1:16" ht="12.75" customHeight="1">
      <c r="A95" s="128"/>
      <c r="B95" s="86"/>
      <c r="C95" s="86"/>
      <c r="D95" s="86"/>
      <c r="E95" s="86"/>
      <c r="F95" s="86"/>
      <c r="G95" s="86"/>
      <c r="H95" s="86"/>
      <c r="I95" s="128"/>
      <c r="J95" s="128"/>
      <c r="K95" s="128"/>
      <c r="L95" s="128"/>
      <c r="M95" s="128"/>
      <c r="N95" s="128"/>
      <c r="O95" s="128"/>
      <c r="P95" s="128"/>
    </row>
    <row r="96" spans="1:16" ht="12.75" customHeight="1">
      <c r="A96" s="128"/>
      <c r="B96" s="86"/>
      <c r="C96" s="86"/>
      <c r="D96" s="86"/>
      <c r="E96" s="86"/>
      <c r="F96" s="86"/>
      <c r="G96" s="86"/>
      <c r="H96" s="86"/>
      <c r="I96" s="128"/>
      <c r="J96" s="128"/>
      <c r="K96" s="128"/>
      <c r="L96" s="128"/>
      <c r="M96" s="128"/>
      <c r="N96" s="128"/>
      <c r="O96" s="128"/>
      <c r="P96" s="128"/>
    </row>
    <row r="97" spans="1:16" ht="12.75" customHeight="1">
      <c r="A97" s="128"/>
      <c r="B97" s="86"/>
      <c r="C97" s="86"/>
      <c r="D97" s="86"/>
      <c r="E97" s="86"/>
      <c r="F97" s="86"/>
      <c r="G97" s="86"/>
      <c r="H97" s="86"/>
      <c r="I97" s="128"/>
      <c r="J97" s="128"/>
      <c r="K97" s="128"/>
      <c r="L97" s="128"/>
      <c r="M97" s="128"/>
      <c r="N97" s="128"/>
      <c r="O97" s="128"/>
      <c r="P97" s="128"/>
    </row>
    <row r="98" spans="1:16" ht="12.75" customHeight="1">
      <c r="A98" s="128"/>
      <c r="B98" s="86"/>
      <c r="C98" s="86"/>
      <c r="D98" s="86"/>
      <c r="E98" s="86"/>
      <c r="F98" s="86"/>
      <c r="G98" s="86"/>
      <c r="H98" s="86"/>
      <c r="I98" s="128"/>
      <c r="J98" s="128"/>
      <c r="K98" s="128"/>
      <c r="L98" s="128"/>
      <c r="M98" s="128"/>
      <c r="N98" s="128"/>
      <c r="O98" s="128"/>
      <c r="P98" s="128"/>
    </row>
    <row r="99" spans="1:16" ht="12.75" customHeight="1">
      <c r="A99" s="128"/>
      <c r="B99" s="86"/>
      <c r="C99" s="86"/>
      <c r="D99" s="86"/>
      <c r="E99" s="86"/>
      <c r="F99" s="86"/>
      <c r="G99" s="86"/>
      <c r="H99" s="86"/>
      <c r="I99" s="128"/>
      <c r="J99" s="128"/>
      <c r="K99" s="128"/>
      <c r="L99" s="128"/>
      <c r="M99" s="128"/>
      <c r="N99" s="128"/>
      <c r="O99" s="128"/>
      <c r="P99" s="128"/>
    </row>
    <row r="100" spans="1:16" ht="12.75" customHeight="1">
      <c r="A100" s="128"/>
      <c r="B100" s="86"/>
      <c r="C100" s="86"/>
      <c r="D100" s="86"/>
      <c r="E100" s="86"/>
      <c r="F100" s="86"/>
      <c r="G100" s="86"/>
      <c r="H100" s="86"/>
      <c r="I100" s="128"/>
      <c r="J100" s="128"/>
      <c r="K100" s="128"/>
      <c r="L100" s="128"/>
      <c r="M100" s="128"/>
      <c r="N100" s="128"/>
      <c r="O100" s="128"/>
      <c r="P100" s="128"/>
    </row>
    <row r="101" spans="1:16" ht="12.75" customHeight="1">
      <c r="A101" s="128"/>
      <c r="B101" s="86"/>
      <c r="C101" s="86"/>
      <c r="D101" s="86"/>
      <c r="E101" s="86"/>
      <c r="F101" s="86"/>
      <c r="G101" s="86"/>
      <c r="H101" s="86"/>
      <c r="I101" s="128"/>
      <c r="J101" s="128"/>
      <c r="K101" s="128"/>
      <c r="L101" s="128"/>
      <c r="M101" s="128"/>
      <c r="N101" s="128"/>
      <c r="O101" s="128"/>
      <c r="P101" s="128"/>
    </row>
    <row r="102" spans="1:16" ht="12.75" customHeight="1">
      <c r="A102" s="128"/>
      <c r="B102" s="86"/>
      <c r="C102" s="86"/>
      <c r="D102" s="86"/>
      <c r="E102" s="86"/>
      <c r="F102" s="86"/>
      <c r="G102" s="86"/>
      <c r="H102" s="86"/>
      <c r="I102" s="128"/>
      <c r="J102" s="128"/>
      <c r="K102" s="128"/>
      <c r="L102" s="128"/>
      <c r="M102" s="128"/>
      <c r="N102" s="128"/>
      <c r="O102" s="128"/>
      <c r="P102" s="128"/>
    </row>
    <row r="103" spans="1:16" ht="12.75" customHeight="1">
      <c r="A103" s="128"/>
      <c r="B103" s="86"/>
      <c r="C103" s="86"/>
      <c r="D103" s="86"/>
      <c r="E103" s="86"/>
      <c r="F103" s="86"/>
      <c r="G103" s="86"/>
      <c r="H103" s="86"/>
      <c r="I103" s="128"/>
      <c r="J103" s="128"/>
      <c r="K103" s="128"/>
      <c r="L103" s="128"/>
      <c r="M103" s="128"/>
      <c r="N103" s="128"/>
      <c r="O103" s="128"/>
      <c r="P103" s="128"/>
    </row>
    <row r="104" spans="1:16" ht="12.75" customHeight="1">
      <c r="A104" s="128"/>
      <c r="B104" s="86"/>
      <c r="C104" s="86"/>
      <c r="D104" s="86"/>
      <c r="E104" s="86"/>
      <c r="F104" s="86"/>
      <c r="G104" s="86"/>
      <c r="H104" s="86"/>
      <c r="I104" s="128"/>
      <c r="J104" s="128"/>
      <c r="K104" s="128"/>
      <c r="L104" s="128"/>
      <c r="M104" s="128"/>
      <c r="N104" s="128"/>
      <c r="O104" s="128"/>
      <c r="P104" s="128"/>
    </row>
    <row r="105" spans="1:16" ht="12.75" customHeight="1">
      <c r="A105" s="128"/>
      <c r="B105" s="86"/>
      <c r="C105" s="86"/>
      <c r="D105" s="86"/>
      <c r="E105" s="86"/>
      <c r="F105" s="86"/>
      <c r="G105" s="86"/>
      <c r="H105" s="86"/>
      <c r="I105" s="128"/>
      <c r="J105" s="128"/>
      <c r="K105" s="128"/>
      <c r="L105" s="128"/>
      <c r="M105" s="128"/>
      <c r="N105" s="128"/>
      <c r="O105" s="128"/>
      <c r="P105" s="128"/>
    </row>
    <row r="106" spans="1:16" ht="12.75" customHeight="1">
      <c r="A106" s="128"/>
      <c r="B106" s="86"/>
      <c r="C106" s="86"/>
      <c r="D106" s="86"/>
      <c r="E106" s="86"/>
      <c r="F106" s="86"/>
      <c r="G106" s="86"/>
      <c r="H106" s="86"/>
      <c r="I106" s="128"/>
      <c r="J106" s="128"/>
      <c r="K106" s="128"/>
      <c r="L106" s="128"/>
      <c r="M106" s="128"/>
      <c r="N106" s="128"/>
      <c r="O106" s="128"/>
      <c r="P106" s="128"/>
    </row>
    <row r="107" spans="1:16" ht="12.75" customHeight="1">
      <c r="A107" s="128"/>
      <c r="B107" s="86"/>
      <c r="C107" s="86"/>
      <c r="D107" s="86"/>
      <c r="E107" s="86"/>
      <c r="F107" s="86"/>
      <c r="G107" s="86"/>
      <c r="H107" s="86"/>
      <c r="I107" s="128"/>
      <c r="J107" s="128"/>
      <c r="K107" s="128"/>
      <c r="L107" s="128"/>
      <c r="M107" s="128"/>
      <c r="N107" s="128"/>
      <c r="O107" s="128"/>
      <c r="P107" s="128"/>
    </row>
    <row r="108" spans="1:16" ht="12.75" customHeight="1">
      <c r="A108" s="128"/>
      <c r="B108" s="86"/>
      <c r="C108" s="86"/>
      <c r="D108" s="86"/>
      <c r="E108" s="86"/>
      <c r="F108" s="86"/>
      <c r="G108" s="86"/>
      <c r="H108" s="86"/>
      <c r="I108" s="128"/>
      <c r="J108" s="128"/>
      <c r="K108" s="128"/>
      <c r="L108" s="128"/>
      <c r="M108" s="128"/>
      <c r="N108" s="128"/>
      <c r="O108" s="128"/>
      <c r="P108" s="128"/>
    </row>
    <row r="109" spans="1:16" ht="12.75" customHeight="1">
      <c r="A109" s="128"/>
      <c r="B109" s="86"/>
      <c r="C109" s="86"/>
      <c r="D109" s="86"/>
      <c r="E109" s="86"/>
      <c r="F109" s="86"/>
      <c r="G109" s="86"/>
      <c r="H109" s="86"/>
      <c r="I109" s="128"/>
      <c r="J109" s="128"/>
      <c r="K109" s="128"/>
      <c r="L109" s="128"/>
      <c r="M109" s="128"/>
      <c r="N109" s="128"/>
      <c r="O109" s="128"/>
      <c r="P109" s="128"/>
    </row>
    <row r="110" spans="1:16" ht="12.75" customHeight="1">
      <c r="A110" s="128"/>
      <c r="B110" s="86"/>
      <c r="C110" s="86"/>
      <c r="D110" s="86"/>
      <c r="E110" s="86"/>
      <c r="F110" s="86"/>
      <c r="G110" s="86"/>
      <c r="H110" s="86"/>
      <c r="I110" s="128"/>
      <c r="J110" s="128"/>
      <c r="K110" s="128"/>
      <c r="L110" s="128"/>
      <c r="M110" s="128"/>
      <c r="N110" s="128"/>
      <c r="O110" s="128"/>
      <c r="P110" s="128"/>
    </row>
    <row r="111" spans="1:16" ht="12.75" customHeight="1">
      <c r="A111" s="128"/>
      <c r="B111" s="86"/>
      <c r="C111" s="86"/>
      <c r="D111" s="86"/>
      <c r="E111" s="86"/>
      <c r="F111" s="86"/>
      <c r="G111" s="86"/>
      <c r="H111" s="86"/>
      <c r="I111" s="128"/>
      <c r="J111" s="128"/>
      <c r="K111" s="128"/>
      <c r="L111" s="128"/>
      <c r="M111" s="128"/>
      <c r="N111" s="128"/>
      <c r="O111" s="128"/>
      <c r="P111" s="128"/>
    </row>
    <row r="112" spans="1:16" ht="12.75" customHeight="1">
      <c r="A112" s="128"/>
      <c r="B112" s="86"/>
      <c r="C112" s="86"/>
      <c r="D112" s="86"/>
      <c r="E112" s="86"/>
      <c r="F112" s="86"/>
      <c r="G112" s="86"/>
      <c r="H112" s="86"/>
      <c r="I112" s="128"/>
      <c r="J112" s="128"/>
      <c r="K112" s="128"/>
      <c r="L112" s="128"/>
      <c r="M112" s="128"/>
      <c r="N112" s="128"/>
      <c r="O112" s="128"/>
      <c r="P112" s="128"/>
    </row>
    <row r="113" spans="1:16" ht="12.75" customHeight="1">
      <c r="A113" s="128"/>
      <c r="B113" s="86"/>
      <c r="C113" s="86"/>
      <c r="D113" s="86"/>
      <c r="E113" s="86"/>
      <c r="F113" s="86"/>
      <c r="G113" s="86"/>
      <c r="H113" s="86"/>
      <c r="I113" s="128"/>
      <c r="J113" s="128"/>
      <c r="K113" s="128"/>
      <c r="L113" s="128"/>
      <c r="M113" s="128"/>
      <c r="N113" s="128"/>
      <c r="O113" s="128"/>
      <c r="P113" s="128"/>
    </row>
    <row r="114" spans="1:16" ht="12.75" customHeight="1">
      <c r="A114" s="128"/>
      <c r="B114" s="86"/>
      <c r="C114" s="86"/>
      <c r="D114" s="86"/>
      <c r="E114" s="86"/>
      <c r="F114" s="86"/>
      <c r="G114" s="86"/>
      <c r="H114" s="86"/>
      <c r="I114" s="128"/>
      <c r="J114" s="128"/>
      <c r="K114" s="128"/>
      <c r="L114" s="128"/>
      <c r="M114" s="128"/>
      <c r="N114" s="128"/>
      <c r="O114" s="128"/>
      <c r="P114" s="128"/>
    </row>
    <row r="115" spans="1:16" ht="12.75" customHeight="1">
      <c r="A115" s="128"/>
      <c r="B115" s="86"/>
      <c r="C115" s="86"/>
      <c r="D115" s="86"/>
      <c r="E115" s="86"/>
      <c r="F115" s="86"/>
      <c r="G115" s="86"/>
      <c r="H115" s="86"/>
      <c r="I115" s="128"/>
      <c r="J115" s="128"/>
      <c r="K115" s="128"/>
      <c r="L115" s="128"/>
      <c r="M115" s="128"/>
      <c r="N115" s="128"/>
      <c r="O115" s="128"/>
      <c r="P115" s="128"/>
    </row>
    <row r="116" spans="1:16" ht="12.75" customHeight="1">
      <c r="A116" s="128"/>
      <c r="B116" s="86"/>
      <c r="C116" s="86"/>
      <c r="D116" s="86"/>
      <c r="E116" s="86"/>
      <c r="F116" s="86"/>
      <c r="G116" s="86"/>
      <c r="H116" s="86"/>
      <c r="I116" s="128"/>
      <c r="J116" s="128"/>
      <c r="K116" s="128"/>
      <c r="L116" s="128"/>
      <c r="M116" s="128"/>
      <c r="N116" s="128"/>
      <c r="O116" s="128"/>
      <c r="P116" s="128"/>
    </row>
    <row r="117" spans="1:16" ht="12.75" customHeight="1">
      <c r="A117" s="128"/>
      <c r="B117" s="86"/>
      <c r="C117" s="86"/>
      <c r="D117" s="86"/>
      <c r="E117" s="86"/>
      <c r="F117" s="86"/>
      <c r="G117" s="86"/>
      <c r="H117" s="86"/>
      <c r="I117" s="128"/>
      <c r="J117" s="128"/>
      <c r="K117" s="128"/>
      <c r="L117" s="128"/>
      <c r="M117" s="128"/>
      <c r="N117" s="128"/>
      <c r="O117" s="128"/>
      <c r="P117" s="128"/>
    </row>
    <row r="118" spans="1:16" ht="12.75" customHeight="1">
      <c r="A118" s="128"/>
      <c r="B118" s="86"/>
      <c r="C118" s="86"/>
      <c r="D118" s="86"/>
      <c r="E118" s="86"/>
      <c r="F118" s="86"/>
      <c r="G118" s="86"/>
      <c r="H118" s="86"/>
      <c r="I118" s="128"/>
      <c r="J118" s="128"/>
      <c r="K118" s="128"/>
      <c r="L118" s="128"/>
      <c r="M118" s="128"/>
      <c r="N118" s="128"/>
      <c r="O118" s="128"/>
      <c r="P118" s="128"/>
    </row>
    <row r="119" spans="1:16" ht="12.75" customHeight="1">
      <c r="A119" s="128"/>
      <c r="B119" s="87"/>
      <c r="C119" s="87"/>
      <c r="D119" s="87"/>
      <c r="E119" s="87"/>
      <c r="F119" s="87"/>
      <c r="G119" s="87"/>
      <c r="H119" s="87"/>
      <c r="I119" s="128"/>
      <c r="J119" s="128"/>
      <c r="K119" s="128"/>
      <c r="L119" s="128"/>
      <c r="M119" s="128"/>
      <c r="N119" s="128"/>
      <c r="O119" s="128"/>
      <c r="P119" s="128"/>
    </row>
    <row r="120" spans="1:16" ht="12.75" customHeight="1">
      <c r="A120" s="128"/>
      <c r="B120" s="87"/>
      <c r="C120" s="87"/>
      <c r="D120" s="87"/>
      <c r="E120" s="87"/>
      <c r="F120" s="87"/>
      <c r="G120" s="87"/>
      <c r="H120" s="87"/>
      <c r="I120" s="128"/>
      <c r="J120" s="128"/>
      <c r="K120" s="128"/>
      <c r="L120" s="128"/>
      <c r="M120" s="128"/>
      <c r="N120" s="128"/>
      <c r="O120" s="128"/>
      <c r="P120" s="128"/>
    </row>
    <row r="121" spans="1:16" ht="12.75" customHeight="1">
      <c r="A121" s="128"/>
      <c r="B121" s="87"/>
      <c r="C121" s="87"/>
      <c r="D121" s="87"/>
      <c r="E121" s="87"/>
      <c r="F121" s="87"/>
      <c r="G121" s="87"/>
      <c r="H121" s="87"/>
      <c r="I121" s="128"/>
      <c r="J121" s="128"/>
      <c r="K121" s="128"/>
      <c r="L121" s="128"/>
      <c r="M121" s="128"/>
      <c r="N121" s="128"/>
      <c r="O121" s="128"/>
      <c r="P121" s="128"/>
    </row>
    <row r="122" spans="1:16" ht="12.75" customHeight="1">
      <c r="A122" s="128"/>
      <c r="B122" s="87"/>
      <c r="C122" s="87"/>
      <c r="D122" s="87"/>
      <c r="E122" s="87"/>
      <c r="F122" s="87"/>
      <c r="G122" s="87"/>
      <c r="H122" s="87"/>
      <c r="I122" s="128"/>
      <c r="J122" s="128"/>
      <c r="K122" s="128"/>
      <c r="L122" s="128"/>
      <c r="M122" s="128"/>
      <c r="N122" s="128"/>
      <c r="O122" s="128"/>
      <c r="P122" s="128"/>
    </row>
    <row r="123" spans="1:16" ht="12.75" customHeight="1">
      <c r="A123" s="128"/>
      <c r="B123" s="87"/>
      <c r="C123" s="87"/>
      <c r="D123" s="87"/>
      <c r="E123" s="87"/>
      <c r="F123" s="87"/>
      <c r="G123" s="87"/>
      <c r="H123" s="87"/>
      <c r="I123" s="128"/>
      <c r="J123" s="128"/>
      <c r="K123" s="128"/>
      <c r="L123" s="128"/>
      <c r="M123" s="128"/>
      <c r="N123" s="128"/>
      <c r="O123" s="128"/>
      <c r="P123" s="128"/>
    </row>
    <row r="124" spans="1:16" ht="12.75" customHeight="1">
      <c r="A124" s="128"/>
      <c r="B124" s="87"/>
      <c r="C124" s="87"/>
      <c r="D124" s="87"/>
      <c r="E124" s="87"/>
      <c r="F124" s="87"/>
      <c r="G124" s="87"/>
      <c r="H124" s="87"/>
      <c r="I124" s="128"/>
      <c r="J124" s="128"/>
      <c r="K124" s="128"/>
      <c r="L124" s="128"/>
      <c r="M124" s="128"/>
      <c r="N124" s="128"/>
      <c r="O124" s="128"/>
      <c r="P124" s="128"/>
    </row>
    <row r="125" spans="1:16" ht="12.75" customHeight="1">
      <c r="A125" s="128"/>
      <c r="B125" s="87"/>
      <c r="C125" s="87"/>
      <c r="D125" s="87"/>
      <c r="E125" s="87"/>
      <c r="F125" s="87"/>
      <c r="G125" s="87"/>
      <c r="H125" s="87"/>
      <c r="I125" s="128"/>
      <c r="J125" s="128"/>
      <c r="K125" s="128"/>
      <c r="L125" s="128"/>
      <c r="M125" s="128"/>
      <c r="N125" s="128"/>
      <c r="O125" s="128"/>
      <c r="P125" s="128"/>
    </row>
    <row r="126" spans="1:16" ht="12.75" customHeight="1">
      <c r="A126" s="128"/>
      <c r="B126" s="87"/>
      <c r="C126" s="87"/>
      <c r="D126" s="87"/>
      <c r="E126" s="87"/>
      <c r="F126" s="87"/>
      <c r="G126" s="87"/>
      <c r="H126" s="87"/>
      <c r="I126" s="128"/>
      <c r="J126" s="128"/>
      <c r="K126" s="128"/>
      <c r="L126" s="128"/>
      <c r="M126" s="128"/>
      <c r="N126" s="128"/>
      <c r="O126" s="128"/>
      <c r="P126" s="128"/>
    </row>
    <row r="127" spans="1:16" ht="12.75" customHeight="1">
      <c r="A127" s="128"/>
      <c r="B127" s="87"/>
      <c r="C127" s="87"/>
      <c r="D127" s="87"/>
      <c r="E127" s="87"/>
      <c r="F127" s="87"/>
      <c r="G127" s="87"/>
      <c r="H127" s="87"/>
      <c r="I127" s="128"/>
      <c r="J127" s="128"/>
      <c r="K127" s="128"/>
      <c r="L127" s="128"/>
      <c r="M127" s="128"/>
      <c r="N127" s="128"/>
      <c r="O127" s="128"/>
      <c r="P127" s="128"/>
    </row>
    <row r="128" spans="1:16" ht="12.75" customHeight="1">
      <c r="A128" s="128"/>
      <c r="B128" s="87"/>
      <c r="C128" s="87"/>
      <c r="D128" s="87"/>
      <c r="E128" s="87"/>
      <c r="F128" s="87"/>
      <c r="G128" s="87"/>
      <c r="H128" s="87"/>
      <c r="I128" s="128"/>
      <c r="J128" s="128"/>
      <c r="K128" s="128"/>
      <c r="L128" s="128"/>
      <c r="M128" s="128"/>
      <c r="N128" s="128"/>
      <c r="O128" s="128"/>
      <c r="P128" s="128"/>
    </row>
    <row r="129" spans="1:16" ht="12.75" customHeight="1">
      <c r="A129" s="128"/>
      <c r="B129" s="87"/>
      <c r="C129" s="87"/>
      <c r="D129" s="87"/>
      <c r="E129" s="87"/>
      <c r="F129" s="87"/>
      <c r="G129" s="87"/>
      <c r="H129" s="87"/>
      <c r="I129" s="128"/>
      <c r="J129" s="128"/>
      <c r="K129" s="128"/>
      <c r="L129" s="128"/>
      <c r="M129" s="128"/>
      <c r="N129" s="128"/>
      <c r="O129" s="128"/>
      <c r="P129" s="128"/>
    </row>
    <row r="130" spans="1:16" ht="12.75" customHeight="1">
      <c r="A130" s="128"/>
      <c r="B130" s="87"/>
      <c r="C130" s="87"/>
      <c r="D130" s="87"/>
      <c r="E130" s="87"/>
      <c r="F130" s="87"/>
      <c r="G130" s="87"/>
      <c r="H130" s="87"/>
      <c r="I130" s="128"/>
      <c r="J130" s="128"/>
      <c r="K130" s="128"/>
      <c r="L130" s="128"/>
      <c r="M130" s="128"/>
      <c r="N130" s="128"/>
      <c r="O130" s="128"/>
      <c r="P130" s="128"/>
    </row>
    <row r="131" spans="1:16" ht="12.75" customHeight="1">
      <c r="A131" s="128"/>
      <c r="B131" s="87"/>
      <c r="C131" s="87"/>
      <c r="D131" s="87"/>
      <c r="E131" s="87"/>
      <c r="F131" s="87"/>
      <c r="G131" s="87"/>
      <c r="H131" s="87"/>
      <c r="I131" s="128"/>
      <c r="J131" s="128"/>
      <c r="K131" s="128"/>
      <c r="L131" s="128"/>
      <c r="M131" s="128"/>
      <c r="N131" s="128"/>
      <c r="O131" s="128"/>
      <c r="P131" s="128"/>
    </row>
    <row r="132" spans="1:16" ht="12.75" customHeight="1">
      <c r="A132" s="128"/>
      <c r="B132" s="87"/>
      <c r="C132" s="87"/>
      <c r="D132" s="87"/>
      <c r="E132" s="87"/>
      <c r="F132" s="87"/>
      <c r="G132" s="87"/>
      <c r="H132" s="87"/>
      <c r="I132" s="128"/>
      <c r="J132" s="128"/>
      <c r="K132" s="128"/>
      <c r="L132" s="128"/>
      <c r="M132" s="128"/>
      <c r="N132" s="128"/>
      <c r="O132" s="128"/>
      <c r="P132" s="128"/>
    </row>
    <row r="133" spans="1:16" ht="12.75" customHeight="1">
      <c r="A133" s="128"/>
      <c r="B133" s="87"/>
      <c r="C133" s="87"/>
      <c r="D133" s="87"/>
      <c r="E133" s="87"/>
      <c r="F133" s="87"/>
      <c r="G133" s="87"/>
      <c r="H133" s="87"/>
      <c r="I133" s="128"/>
      <c r="J133" s="128"/>
      <c r="K133" s="128"/>
      <c r="L133" s="128"/>
      <c r="M133" s="128"/>
      <c r="N133" s="128"/>
      <c r="O133" s="128"/>
      <c r="P133" s="128"/>
    </row>
    <row r="134" spans="1:16" ht="12.75" customHeight="1">
      <c r="A134" s="128"/>
      <c r="B134" s="87"/>
      <c r="C134" s="87"/>
      <c r="D134" s="87"/>
      <c r="E134" s="87"/>
      <c r="F134" s="87"/>
      <c r="G134" s="87"/>
      <c r="H134" s="87"/>
      <c r="I134" s="128"/>
      <c r="J134" s="128"/>
      <c r="K134" s="128"/>
      <c r="L134" s="128"/>
      <c r="M134" s="128"/>
      <c r="N134" s="128"/>
      <c r="O134" s="128"/>
      <c r="P134" s="128"/>
    </row>
    <row r="135" spans="1:16" ht="12.75" customHeight="1">
      <c r="A135" s="128"/>
      <c r="B135" s="87"/>
      <c r="C135" s="87"/>
      <c r="D135" s="87"/>
      <c r="E135" s="87"/>
      <c r="F135" s="87"/>
      <c r="G135" s="87"/>
      <c r="H135" s="87"/>
      <c r="I135" s="128"/>
      <c r="J135" s="128"/>
      <c r="K135" s="128"/>
      <c r="L135" s="128"/>
      <c r="M135" s="128"/>
      <c r="N135" s="128"/>
      <c r="O135" s="128"/>
      <c r="P135" s="128"/>
    </row>
    <row r="136" spans="1:16" ht="12.75" customHeight="1">
      <c r="A136" s="128"/>
      <c r="B136" s="87"/>
      <c r="C136" s="87"/>
      <c r="D136" s="87"/>
      <c r="E136" s="87"/>
      <c r="F136" s="87"/>
      <c r="G136" s="87"/>
      <c r="H136" s="87"/>
      <c r="I136" s="128"/>
      <c r="J136" s="128"/>
      <c r="K136" s="128"/>
      <c r="L136" s="128"/>
      <c r="M136" s="128"/>
      <c r="N136" s="128"/>
      <c r="O136" s="128"/>
      <c r="P136" s="128"/>
    </row>
    <row r="137" spans="1:16" ht="12.75" customHeight="1">
      <c r="A137" s="128"/>
      <c r="B137" s="87"/>
      <c r="C137" s="87"/>
      <c r="D137" s="87"/>
      <c r="E137" s="87"/>
      <c r="F137" s="87"/>
      <c r="G137" s="87"/>
      <c r="H137" s="87"/>
      <c r="I137" s="128"/>
      <c r="J137" s="128"/>
      <c r="K137" s="128"/>
      <c r="L137" s="128"/>
      <c r="M137" s="128"/>
      <c r="N137" s="128"/>
      <c r="O137" s="128"/>
    </row>
    <row r="138" spans="1:16" ht="12.75" customHeight="1">
      <c r="A138" s="128"/>
      <c r="B138" s="87"/>
      <c r="C138" s="87"/>
      <c r="D138" s="87"/>
      <c r="E138" s="87"/>
      <c r="F138" s="87"/>
      <c r="G138" s="87"/>
      <c r="H138" s="87"/>
      <c r="I138" s="128"/>
      <c r="J138" s="128"/>
      <c r="K138" s="128"/>
      <c r="L138" s="128"/>
      <c r="M138" s="128"/>
      <c r="N138" s="128"/>
      <c r="O138" s="128"/>
    </row>
    <row r="139" spans="1:16" ht="12.75" customHeight="1">
      <c r="A139" s="128"/>
      <c r="B139" s="87"/>
      <c r="C139" s="87"/>
      <c r="D139" s="87"/>
      <c r="E139" s="87"/>
      <c r="F139" s="87"/>
      <c r="G139" s="87"/>
      <c r="H139" s="87"/>
      <c r="I139" s="128"/>
      <c r="J139" s="128"/>
      <c r="K139" s="128"/>
      <c r="L139" s="128"/>
      <c r="M139" s="128"/>
      <c r="N139" s="128"/>
      <c r="O139" s="128"/>
    </row>
    <row r="140" spans="1:16" ht="12.75" customHeight="1">
      <c r="A140" s="128"/>
      <c r="B140" s="87"/>
      <c r="C140" s="87"/>
      <c r="D140" s="87"/>
      <c r="E140" s="87"/>
      <c r="F140" s="87"/>
      <c r="G140" s="87"/>
      <c r="H140" s="87"/>
      <c r="I140" s="128"/>
      <c r="J140" s="128"/>
      <c r="K140" s="128"/>
      <c r="L140" s="128"/>
      <c r="M140" s="128"/>
      <c r="N140" s="128"/>
      <c r="O140" s="128"/>
    </row>
    <row r="141" spans="1:16" ht="12.75" customHeight="1">
      <c r="A141" s="128"/>
      <c r="B141" s="87"/>
      <c r="C141" s="87"/>
      <c r="D141" s="87"/>
      <c r="E141" s="87"/>
      <c r="F141" s="87"/>
      <c r="G141" s="87"/>
      <c r="H141" s="87"/>
      <c r="I141" s="128"/>
      <c r="J141" s="128"/>
      <c r="K141" s="128"/>
      <c r="L141" s="128"/>
      <c r="M141" s="128"/>
      <c r="N141" s="128"/>
      <c r="O141" s="128"/>
    </row>
    <row r="142" spans="1:16" ht="12.75" customHeight="1">
      <c r="A142" s="128"/>
      <c r="B142" s="87"/>
      <c r="C142" s="87"/>
      <c r="D142" s="87"/>
      <c r="E142" s="87"/>
      <c r="F142" s="87"/>
      <c r="G142" s="87"/>
      <c r="H142" s="87"/>
      <c r="I142" s="128"/>
      <c r="J142" s="128"/>
      <c r="K142" s="128"/>
      <c r="L142" s="128"/>
      <c r="M142" s="128"/>
      <c r="N142" s="128"/>
      <c r="O142" s="128"/>
    </row>
    <row r="143" spans="1:16" ht="12.75" customHeight="1">
      <c r="A143" s="128"/>
      <c r="B143" s="87"/>
      <c r="C143" s="87"/>
      <c r="D143" s="87"/>
      <c r="E143" s="87"/>
      <c r="F143" s="87"/>
      <c r="G143" s="87"/>
      <c r="H143" s="87"/>
      <c r="I143" s="128"/>
      <c r="J143" s="128"/>
      <c r="K143" s="128"/>
      <c r="L143" s="128"/>
      <c r="M143" s="128"/>
      <c r="N143" s="128"/>
      <c r="O143" s="128"/>
    </row>
    <row r="144" spans="1:16" ht="12.75" customHeight="1">
      <c r="A144" s="128"/>
      <c r="B144" s="87"/>
      <c r="C144" s="87"/>
      <c r="D144" s="87"/>
      <c r="E144" s="87"/>
      <c r="F144" s="87"/>
      <c r="G144" s="87"/>
      <c r="H144" s="87"/>
      <c r="I144" s="128"/>
      <c r="J144" s="128"/>
      <c r="K144" s="128"/>
      <c r="L144" s="128"/>
      <c r="M144" s="128"/>
      <c r="N144" s="128"/>
      <c r="O144" s="128"/>
    </row>
    <row r="145" spans="1:15" ht="12.75" customHeight="1">
      <c r="A145" s="128"/>
      <c r="B145" s="87"/>
      <c r="C145" s="87"/>
      <c r="D145" s="87"/>
      <c r="E145" s="87"/>
      <c r="F145" s="87"/>
      <c r="G145" s="87"/>
      <c r="H145" s="87"/>
      <c r="I145" s="128"/>
      <c r="J145" s="128"/>
      <c r="K145" s="128"/>
      <c r="L145" s="128"/>
      <c r="M145" s="128"/>
      <c r="N145" s="128"/>
      <c r="O145" s="128"/>
    </row>
    <row r="146" spans="1:15" ht="12.75" customHeight="1">
      <c r="A146" s="128"/>
      <c r="B146" s="87"/>
      <c r="C146" s="87"/>
      <c r="D146" s="87"/>
      <c r="E146" s="87"/>
      <c r="F146" s="87"/>
      <c r="G146" s="87"/>
      <c r="H146" s="87"/>
      <c r="I146" s="128"/>
      <c r="J146" s="128"/>
      <c r="K146" s="128"/>
      <c r="L146" s="128"/>
      <c r="M146" s="128"/>
      <c r="N146" s="128"/>
      <c r="O146" s="128"/>
    </row>
    <row r="147" spans="1:15" ht="12.75" customHeight="1">
      <c r="A147" s="128"/>
      <c r="B147" s="87"/>
      <c r="C147" s="87"/>
      <c r="D147" s="87"/>
      <c r="E147" s="87"/>
      <c r="F147" s="87"/>
      <c r="G147" s="87"/>
      <c r="H147" s="87"/>
      <c r="I147" s="128"/>
      <c r="J147" s="128"/>
      <c r="K147" s="128"/>
      <c r="L147" s="128"/>
      <c r="M147" s="128"/>
      <c r="N147" s="128"/>
      <c r="O147" s="128"/>
    </row>
    <row r="148" spans="1:15" ht="12.75" customHeight="1">
      <c r="A148" s="128"/>
      <c r="B148" s="87"/>
      <c r="C148" s="87"/>
      <c r="D148" s="87"/>
      <c r="E148" s="87"/>
      <c r="F148" s="87"/>
      <c r="G148" s="87"/>
      <c r="H148" s="87"/>
      <c r="I148" s="128"/>
      <c r="J148" s="128"/>
      <c r="K148" s="128"/>
      <c r="L148" s="128"/>
      <c r="M148" s="128"/>
      <c r="N148" s="128"/>
      <c r="O148" s="128"/>
    </row>
    <row r="149" spans="1:15" ht="12.75" customHeight="1">
      <c r="A149" s="128"/>
      <c r="B149" s="87"/>
      <c r="C149" s="87"/>
      <c r="D149" s="87"/>
      <c r="E149" s="87"/>
      <c r="F149" s="87"/>
      <c r="G149" s="87"/>
      <c r="H149" s="87"/>
      <c r="I149" s="128"/>
      <c r="J149" s="128"/>
      <c r="K149" s="128"/>
      <c r="L149" s="128"/>
      <c r="M149" s="128"/>
      <c r="N149" s="128"/>
      <c r="O149" s="128"/>
    </row>
    <row r="150" spans="1:15" ht="12.75" customHeight="1">
      <c r="A150" s="128"/>
      <c r="B150" s="87"/>
      <c r="C150" s="87"/>
      <c r="D150" s="87"/>
      <c r="E150" s="87"/>
      <c r="F150" s="87"/>
      <c r="G150" s="87"/>
      <c r="H150" s="87"/>
      <c r="I150" s="128"/>
      <c r="J150" s="128"/>
      <c r="K150" s="128"/>
      <c r="L150" s="128"/>
      <c r="M150" s="128"/>
      <c r="N150" s="128"/>
      <c r="O150" s="128"/>
    </row>
    <row r="151" spans="1:15" ht="12.75" customHeight="1">
      <c r="A151" s="128"/>
      <c r="B151" s="87"/>
      <c r="C151" s="87"/>
      <c r="D151" s="87"/>
      <c r="E151" s="87"/>
      <c r="F151" s="87"/>
      <c r="G151" s="87"/>
      <c r="H151" s="87"/>
      <c r="I151" s="128"/>
      <c r="J151" s="128"/>
      <c r="K151" s="128"/>
      <c r="L151" s="128"/>
      <c r="M151" s="128"/>
      <c r="N151" s="128"/>
      <c r="O151" s="128"/>
    </row>
    <row r="152" spans="1:15" ht="12.75" customHeight="1">
      <c r="A152" s="128"/>
      <c r="B152" s="87"/>
      <c r="C152" s="87"/>
      <c r="D152" s="87"/>
      <c r="E152" s="87"/>
      <c r="F152" s="87"/>
      <c r="G152" s="87"/>
      <c r="H152" s="87"/>
      <c r="I152" s="128"/>
      <c r="J152" s="128"/>
      <c r="K152" s="128"/>
      <c r="L152" s="128"/>
      <c r="M152" s="128"/>
      <c r="N152" s="128"/>
      <c r="O152" s="128"/>
    </row>
    <row r="153" spans="1:15" ht="12.75" customHeight="1">
      <c r="A153" s="128"/>
      <c r="B153" s="87"/>
      <c r="C153" s="87"/>
      <c r="D153" s="87"/>
      <c r="E153" s="87"/>
      <c r="F153" s="87"/>
      <c r="G153" s="87"/>
      <c r="H153" s="87"/>
      <c r="I153" s="128"/>
      <c r="J153" s="128"/>
      <c r="K153" s="128"/>
      <c r="L153" s="128"/>
      <c r="M153" s="128"/>
      <c r="N153" s="128"/>
      <c r="O153" s="128"/>
    </row>
    <row r="154" spans="1:15" ht="12.75">
      <c r="A154" t="s">
        <v>45</v>
      </c>
    </row>
  </sheetData>
  <phoneticPr fontId="15" type="noConversion"/>
  <printOptions horizontalCentered="1"/>
  <pageMargins left="0.75" right="0.75" top="1" bottom="1" header="0.5" footer="0.5"/>
  <pageSetup scale="85" orientation="landscape" horizont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transitionEvaluation="1" codeName="Sheet6">
    <pageSetUpPr fitToPage="1"/>
  </sheetPr>
  <dimension ref="A1:G115"/>
  <sheetViews>
    <sheetView showGridLines="0" zoomScale="65" workbookViewId="0"/>
  </sheetViews>
  <sheetFormatPr defaultColWidth="9.7109375" defaultRowHeight="12.75"/>
  <cols>
    <col min="1" max="1" width="56.5703125" style="65" customWidth="1"/>
    <col min="2" max="3" width="20.7109375" style="65" customWidth="1"/>
    <col min="4" max="4" width="23.42578125" style="65" customWidth="1"/>
    <col min="5" max="5" width="17.7109375" style="65" customWidth="1"/>
    <col min="6" max="7" width="20.7109375" style="65" customWidth="1"/>
    <col min="8" max="8" width="9.7109375" style="65" customWidth="1"/>
    <col min="9" max="16384" width="9.7109375" style="65"/>
  </cols>
  <sheetData>
    <row r="1" spans="1:7" ht="20.25" customHeight="1">
      <c r="A1" s="91" t="s">
        <v>0</v>
      </c>
    </row>
    <row r="2" spans="1:7" ht="20.25" customHeight="1">
      <c r="A2" s="57" t="s">
        <v>224</v>
      </c>
      <c r="G2" s="140"/>
    </row>
    <row r="3" spans="1:7" ht="20.25" customHeight="1">
      <c r="A3" s="58" t="s">
        <v>2</v>
      </c>
      <c r="F3" s="140"/>
      <c r="G3" s="140"/>
    </row>
    <row r="4" spans="1:7" ht="20.25" customHeight="1">
      <c r="A4" s="57"/>
      <c r="F4" s="140"/>
      <c r="G4" s="140"/>
    </row>
    <row r="5" spans="1:7" ht="15.75" customHeight="1">
      <c r="A5" s="59"/>
      <c r="B5" s="92"/>
      <c r="C5" s="92"/>
      <c r="D5" s="92"/>
      <c r="E5" s="92"/>
      <c r="F5" s="92"/>
    </row>
    <row r="6" spans="1:7" ht="15.75" customHeight="1">
      <c r="A6" s="59"/>
      <c r="B6" s="92" t="s">
        <v>225</v>
      </c>
      <c r="C6" s="92" t="s">
        <v>226</v>
      </c>
      <c r="D6" s="92" t="s">
        <v>227</v>
      </c>
      <c r="E6" s="92" t="s">
        <v>228</v>
      </c>
      <c r="F6" s="92" t="s">
        <v>226</v>
      </c>
    </row>
    <row r="7" spans="1:7" ht="15.75" customHeight="1">
      <c r="A7" s="64"/>
      <c r="B7" s="92" t="s">
        <v>229</v>
      </c>
      <c r="C7" s="92" t="s">
        <v>230</v>
      </c>
      <c r="D7" s="93" t="s">
        <v>231</v>
      </c>
      <c r="E7" s="92" t="s">
        <v>232</v>
      </c>
      <c r="F7" s="92" t="s">
        <v>230</v>
      </c>
    </row>
    <row r="8" spans="1:7" ht="15.75" customHeight="1">
      <c r="A8" s="64"/>
      <c r="B8" s="92" t="s">
        <v>233</v>
      </c>
      <c r="C8" s="93" t="s">
        <v>234</v>
      </c>
      <c r="D8" s="92" t="s">
        <v>235</v>
      </c>
      <c r="E8" s="92" t="s">
        <v>236</v>
      </c>
      <c r="F8" s="93" t="s">
        <v>237</v>
      </c>
    </row>
    <row r="9" spans="1:7" ht="15" customHeight="1">
      <c r="A9" s="64"/>
      <c r="B9" s="60"/>
      <c r="C9" s="61"/>
      <c r="D9" s="60"/>
      <c r="E9" s="60"/>
      <c r="F9" s="61"/>
    </row>
    <row r="10" spans="1:7" ht="15.75" customHeight="1">
      <c r="A10" s="94" t="s">
        <v>238</v>
      </c>
      <c r="B10" s="62"/>
      <c r="C10" s="63"/>
      <c r="D10" s="62"/>
      <c r="E10" s="62"/>
      <c r="F10" s="63"/>
    </row>
    <row r="11" spans="1:7" ht="15" customHeight="1">
      <c r="A11" s="64"/>
      <c r="B11" s="64"/>
      <c r="C11" s="64"/>
      <c r="D11" s="64"/>
      <c r="E11" s="64"/>
      <c r="F11" s="64"/>
    </row>
    <row r="12" spans="1:7" ht="15" customHeight="1">
      <c r="A12" s="88" t="s">
        <v>239</v>
      </c>
      <c r="B12" s="90"/>
      <c r="C12" s="90"/>
      <c r="D12" s="90"/>
      <c r="E12" s="90"/>
      <c r="F12" s="64"/>
    </row>
    <row r="13" spans="1:7" ht="15" customHeight="1">
      <c r="A13" s="89" t="s">
        <v>240</v>
      </c>
      <c r="B13" s="90"/>
      <c r="C13" s="90"/>
      <c r="D13" s="90"/>
      <c r="E13" s="90"/>
      <c r="F13" s="64"/>
    </row>
    <row r="14" spans="1:7" ht="15" customHeight="1">
      <c r="A14" s="89" t="s">
        <v>241</v>
      </c>
      <c r="B14" s="141">
        <v>14835418</v>
      </c>
      <c r="C14" s="141">
        <v>929733</v>
      </c>
      <c r="D14" s="141"/>
      <c r="E14" s="141">
        <v>302785</v>
      </c>
      <c r="F14" s="142">
        <v>626948</v>
      </c>
    </row>
    <row r="15" spans="1:7" ht="15" customHeight="1">
      <c r="A15" s="89"/>
      <c r="B15" s="90"/>
      <c r="C15" s="90"/>
      <c r="D15" s="90"/>
      <c r="E15" s="90"/>
      <c r="F15" s="64"/>
    </row>
    <row r="16" spans="1:7" ht="15" customHeight="1">
      <c r="A16" s="89" t="s">
        <v>242</v>
      </c>
      <c r="B16" s="90"/>
      <c r="C16" s="90"/>
      <c r="D16" s="90"/>
      <c r="E16" s="90"/>
      <c r="F16" s="64"/>
    </row>
    <row r="17" spans="1:6" ht="15" customHeight="1">
      <c r="A17" s="89" t="s">
        <v>243</v>
      </c>
      <c r="B17" s="90"/>
      <c r="C17" s="90"/>
      <c r="D17" s="90"/>
      <c r="E17" s="90"/>
      <c r="F17" s="64"/>
    </row>
    <row r="18" spans="1:6" ht="15" customHeight="1">
      <c r="A18" s="89" t="s">
        <v>244</v>
      </c>
      <c r="B18" s="90">
        <v>22655000</v>
      </c>
      <c r="C18" s="90">
        <v>21340000</v>
      </c>
      <c r="D18" s="90"/>
      <c r="E18" s="90">
        <v>370000</v>
      </c>
      <c r="F18" s="64">
        <v>20970000</v>
      </c>
    </row>
    <row r="19" spans="1:6" ht="15" customHeight="1">
      <c r="A19" s="89"/>
      <c r="B19" s="90"/>
      <c r="C19" s="90"/>
      <c r="D19" s="90"/>
      <c r="E19" s="90"/>
      <c r="F19" s="64"/>
    </row>
    <row r="20" spans="1:6" ht="15" customHeight="1">
      <c r="A20" s="89" t="s">
        <v>242</v>
      </c>
      <c r="B20" s="90"/>
      <c r="C20" s="90"/>
      <c r="D20" s="90"/>
      <c r="E20" s="90"/>
      <c r="F20" s="64"/>
    </row>
    <row r="21" spans="1:6" ht="15" customHeight="1">
      <c r="A21" s="89" t="s">
        <v>245</v>
      </c>
      <c r="B21" s="90"/>
      <c r="C21" s="90"/>
      <c r="D21" s="90"/>
      <c r="E21" s="90"/>
      <c r="F21" s="64"/>
    </row>
    <row r="22" spans="1:6" ht="15" customHeight="1">
      <c r="A22" s="89" t="s">
        <v>246</v>
      </c>
      <c r="B22" s="90">
        <v>17670000</v>
      </c>
      <c r="C22" s="90"/>
      <c r="D22" s="90">
        <v>17670000</v>
      </c>
      <c r="E22" s="90"/>
      <c r="F22" s="64">
        <v>17670000</v>
      </c>
    </row>
    <row r="23" spans="1:6" ht="15" customHeight="1">
      <c r="A23" s="89"/>
      <c r="B23" s="90"/>
      <c r="C23" s="90"/>
      <c r="D23" s="90"/>
      <c r="E23" s="90"/>
      <c r="F23" s="64"/>
    </row>
    <row r="24" spans="1:6" ht="15" customHeight="1">
      <c r="A24" s="89" t="s">
        <v>247</v>
      </c>
      <c r="B24" s="90"/>
      <c r="C24" s="90"/>
      <c r="D24" s="90"/>
      <c r="E24" s="90"/>
      <c r="F24" s="64"/>
    </row>
    <row r="25" spans="1:6" ht="15" customHeight="1">
      <c r="A25" s="89" t="s">
        <v>248</v>
      </c>
      <c r="B25" s="141"/>
      <c r="C25" s="141"/>
      <c r="D25" s="141"/>
      <c r="E25" s="141"/>
      <c r="F25" s="142"/>
    </row>
    <row r="26" spans="1:6" ht="15" customHeight="1">
      <c r="A26" s="88" t="s">
        <v>249</v>
      </c>
      <c r="B26" s="105">
        <v>46930000</v>
      </c>
      <c r="C26" s="105">
        <v>46930000</v>
      </c>
      <c r="D26" s="105"/>
      <c r="E26" s="105"/>
      <c r="F26" s="106">
        <v>46930000</v>
      </c>
    </row>
    <row r="27" spans="1:6" ht="15" customHeight="1">
      <c r="A27" s="88"/>
      <c r="B27" s="141"/>
      <c r="C27" s="141"/>
      <c r="D27" s="141"/>
      <c r="E27" s="141"/>
      <c r="F27" s="142"/>
    </row>
    <row r="28" spans="1:6" ht="15" customHeight="1">
      <c r="A28" s="88" t="s">
        <v>250</v>
      </c>
      <c r="B28" s="141"/>
      <c r="C28" s="141"/>
      <c r="D28" s="141"/>
      <c r="E28" s="141"/>
      <c r="F28" s="142"/>
    </row>
    <row r="29" spans="1:6" ht="15" customHeight="1">
      <c r="A29" s="89" t="s">
        <v>251</v>
      </c>
      <c r="B29" s="141"/>
      <c r="C29" s="141"/>
      <c r="D29" s="141"/>
      <c r="E29" s="141"/>
      <c r="F29" s="142"/>
    </row>
    <row r="30" spans="1:6" ht="15" customHeight="1">
      <c r="A30" s="90" t="s">
        <v>252</v>
      </c>
      <c r="B30" s="90">
        <v>10285000</v>
      </c>
      <c r="C30" s="90"/>
      <c r="D30" s="90">
        <v>10285000</v>
      </c>
      <c r="E30" s="90"/>
      <c r="F30" s="64">
        <v>10285000</v>
      </c>
    </row>
    <row r="31" spans="1:6" ht="15" customHeight="1">
      <c r="A31" s="90"/>
      <c r="B31" s="90"/>
      <c r="C31" s="90"/>
      <c r="D31" s="90"/>
      <c r="E31" s="90"/>
      <c r="F31" s="64"/>
    </row>
    <row r="32" spans="1:6" ht="15" customHeight="1">
      <c r="A32" s="64"/>
      <c r="B32" s="64"/>
      <c r="C32" s="64"/>
      <c r="D32" s="64"/>
      <c r="E32" s="64"/>
      <c r="F32" s="64"/>
    </row>
    <row r="33" spans="1:6" ht="15.75" customHeight="1">
      <c r="A33" s="95" t="s">
        <v>253</v>
      </c>
      <c r="B33" s="64"/>
      <c r="C33" s="64"/>
      <c r="D33" s="64"/>
      <c r="E33" s="64"/>
      <c r="F33" s="64"/>
    </row>
    <row r="34" spans="1:6" ht="15.75" customHeight="1">
      <c r="A34" s="96" t="s">
        <v>254</v>
      </c>
      <c r="B34" s="68"/>
      <c r="C34" s="68"/>
      <c r="D34" s="68"/>
      <c r="E34" s="68"/>
      <c r="F34" s="68"/>
    </row>
    <row r="35" spans="1:6" ht="15" customHeight="1">
      <c r="A35" s="64"/>
      <c r="B35" s="64"/>
      <c r="C35" s="64"/>
      <c r="D35" s="64"/>
      <c r="E35" s="64"/>
      <c r="F35" s="64"/>
    </row>
    <row r="36" spans="1:6" ht="15" customHeight="1">
      <c r="A36" s="88" t="s">
        <v>255</v>
      </c>
      <c r="B36" s="90"/>
      <c r="C36" s="90"/>
      <c r="D36" s="90"/>
      <c r="E36" s="90"/>
      <c r="F36" s="64"/>
    </row>
    <row r="37" spans="1:6" ht="15" customHeight="1">
      <c r="A37" s="89" t="s">
        <v>256</v>
      </c>
      <c r="B37" s="90">
        <v>3865000</v>
      </c>
      <c r="C37" s="90">
        <v>930000</v>
      </c>
      <c r="D37" s="90"/>
      <c r="E37" s="90">
        <v>225000</v>
      </c>
      <c r="F37" s="64">
        <v>705000</v>
      </c>
    </row>
    <row r="38" spans="1:6" ht="15" customHeight="1">
      <c r="A38" s="90"/>
      <c r="B38" s="90"/>
      <c r="C38" s="90"/>
      <c r="D38" s="90"/>
      <c r="E38" s="90"/>
      <c r="F38" s="64"/>
    </row>
    <row r="39" spans="1:6" ht="15" customHeight="1">
      <c r="A39" s="90" t="s">
        <v>257</v>
      </c>
      <c r="B39" s="90"/>
      <c r="C39" s="90"/>
      <c r="D39" s="90"/>
      <c r="E39" s="90"/>
      <c r="F39" s="64"/>
    </row>
    <row r="40" spans="1:6" ht="15" customHeight="1">
      <c r="A40" s="90" t="s">
        <v>258</v>
      </c>
      <c r="B40" s="90">
        <v>11843659</v>
      </c>
      <c r="C40" s="90">
        <v>2890569</v>
      </c>
      <c r="D40" s="90"/>
      <c r="E40" s="90">
        <v>895309</v>
      </c>
      <c r="F40" s="64">
        <v>1995260</v>
      </c>
    </row>
    <row r="41" spans="1:6" ht="15" customHeight="1">
      <c r="A41" s="90"/>
      <c r="B41" s="90"/>
      <c r="C41" s="90"/>
      <c r="D41" s="90"/>
      <c r="E41" s="90"/>
      <c r="F41" s="64"/>
    </row>
    <row r="42" spans="1:6" ht="15" customHeight="1">
      <c r="A42" s="90" t="s">
        <v>259</v>
      </c>
      <c r="B42" s="90"/>
      <c r="C42" s="90"/>
      <c r="D42" s="90"/>
      <c r="E42" s="90"/>
      <c r="F42" s="64"/>
    </row>
    <row r="43" spans="1:6" ht="15" customHeight="1">
      <c r="A43" s="90" t="s">
        <v>260</v>
      </c>
      <c r="B43" s="90">
        <v>15690187</v>
      </c>
      <c r="C43" s="90">
        <v>8668116</v>
      </c>
      <c r="D43" s="90"/>
      <c r="E43" s="90">
        <v>868023</v>
      </c>
      <c r="F43" s="64">
        <v>7800093</v>
      </c>
    </row>
    <row r="44" spans="1:6" ht="15" customHeight="1">
      <c r="A44" s="90"/>
      <c r="B44" s="90"/>
      <c r="C44" s="90"/>
      <c r="D44" s="90"/>
      <c r="E44" s="90"/>
      <c r="F44" s="64"/>
    </row>
    <row r="45" spans="1:6" ht="15" customHeight="1">
      <c r="A45" s="90" t="s">
        <v>261</v>
      </c>
      <c r="B45" s="90"/>
      <c r="C45" s="90"/>
      <c r="D45" s="90"/>
      <c r="E45" s="90"/>
      <c r="F45" s="64"/>
    </row>
    <row r="46" spans="1:6" ht="15" customHeight="1">
      <c r="A46" s="90" t="s">
        <v>262</v>
      </c>
      <c r="B46" s="90">
        <v>30314000</v>
      </c>
      <c r="C46" s="90">
        <v>18290000</v>
      </c>
      <c r="D46" s="90">
        <v>10000</v>
      </c>
      <c r="E46" s="90">
        <v>1470000</v>
      </c>
      <c r="F46" s="64">
        <v>16830000</v>
      </c>
    </row>
    <row r="47" spans="1:6" ht="15" customHeight="1">
      <c r="A47" s="90"/>
      <c r="B47" s="90"/>
      <c r="C47" s="90"/>
      <c r="D47" s="90"/>
      <c r="E47" s="90"/>
      <c r="F47" s="64"/>
    </row>
    <row r="48" spans="1:6" ht="15" customHeight="1">
      <c r="A48" s="90" t="s">
        <v>263</v>
      </c>
      <c r="B48" s="90"/>
      <c r="C48" s="90"/>
      <c r="D48" s="90"/>
      <c r="E48" s="90"/>
      <c r="F48" s="64"/>
    </row>
    <row r="49" spans="1:6" ht="15" customHeight="1">
      <c r="A49" s="89" t="s">
        <v>264</v>
      </c>
      <c r="B49" s="90">
        <v>2000000</v>
      </c>
      <c r="C49" s="90">
        <v>1415000</v>
      </c>
      <c r="D49" s="90"/>
      <c r="E49" s="90">
        <v>90000</v>
      </c>
      <c r="F49" s="64">
        <v>1325000</v>
      </c>
    </row>
    <row r="50" spans="1:6" ht="15" customHeight="1">
      <c r="A50" s="89"/>
      <c r="B50" s="90"/>
      <c r="C50" s="90"/>
      <c r="D50" s="90"/>
      <c r="E50" s="90"/>
      <c r="F50" s="64"/>
    </row>
    <row r="51" spans="1:6" ht="15" customHeight="1">
      <c r="A51" s="90" t="s">
        <v>265</v>
      </c>
      <c r="B51" s="90"/>
      <c r="C51" s="90"/>
      <c r="D51" s="90"/>
      <c r="E51" s="90"/>
      <c r="F51" s="64"/>
    </row>
    <row r="52" spans="1:6" ht="15" customHeight="1">
      <c r="A52" s="89" t="s">
        <v>266</v>
      </c>
      <c r="B52" s="90">
        <v>2180000</v>
      </c>
      <c r="C52" s="90">
        <v>1760000</v>
      </c>
      <c r="D52" s="90"/>
      <c r="E52" s="90">
        <v>60000</v>
      </c>
      <c r="F52" s="64">
        <v>1700000</v>
      </c>
    </row>
    <row r="53" spans="1:6" ht="15" customHeight="1">
      <c r="A53" s="89"/>
      <c r="B53" s="90"/>
      <c r="C53" s="90"/>
      <c r="D53" s="90"/>
      <c r="E53" s="90"/>
      <c r="F53" s="64"/>
    </row>
    <row r="54" spans="1:6" ht="15" customHeight="1">
      <c r="A54" s="90" t="s">
        <v>267</v>
      </c>
      <c r="B54" s="90"/>
      <c r="C54" s="90"/>
      <c r="D54" s="90"/>
      <c r="E54" s="90"/>
      <c r="F54" s="64"/>
    </row>
    <row r="55" spans="1:6" ht="15" customHeight="1">
      <c r="A55" s="89" t="s">
        <v>268</v>
      </c>
      <c r="B55" s="90">
        <v>3575000</v>
      </c>
      <c r="C55" s="90">
        <v>3015000</v>
      </c>
      <c r="D55" s="90"/>
      <c r="E55" s="90">
        <v>120000</v>
      </c>
      <c r="F55" s="64">
        <v>2895000</v>
      </c>
    </row>
    <row r="56" spans="1:6" ht="15" customHeight="1">
      <c r="A56" s="89"/>
      <c r="B56" s="90"/>
      <c r="C56" s="90"/>
      <c r="D56" s="90"/>
      <c r="E56" s="90"/>
      <c r="F56" s="64"/>
    </row>
    <row r="57" spans="1:6" ht="15" customHeight="1">
      <c r="A57" s="90" t="s">
        <v>269</v>
      </c>
      <c r="B57" s="90"/>
      <c r="C57" s="90"/>
      <c r="D57" s="90"/>
      <c r="E57" s="90"/>
      <c r="F57" s="64"/>
    </row>
    <row r="58" spans="1:6" ht="15" customHeight="1">
      <c r="A58" s="88" t="s">
        <v>270</v>
      </c>
      <c r="B58" s="90">
        <v>1965000</v>
      </c>
      <c r="C58" s="90">
        <v>1650000</v>
      </c>
      <c r="D58" s="90">
        <v>-35000</v>
      </c>
      <c r="E58" s="90">
        <v>55000</v>
      </c>
      <c r="F58" s="64">
        <v>1560000</v>
      </c>
    </row>
    <row r="59" spans="1:6" ht="15" customHeight="1">
      <c r="A59" s="89"/>
      <c r="B59" s="90"/>
      <c r="C59" s="90"/>
      <c r="D59" s="90"/>
      <c r="E59" s="90"/>
      <c r="F59" s="64"/>
    </row>
    <row r="60" spans="1:6" ht="15" customHeight="1">
      <c r="A60" s="90" t="s">
        <v>271</v>
      </c>
      <c r="B60" s="90"/>
      <c r="C60" s="90"/>
      <c r="D60" s="90"/>
      <c r="E60" s="90"/>
      <c r="F60" s="64"/>
    </row>
    <row r="61" spans="1:6" ht="15" customHeight="1">
      <c r="A61" s="89" t="s">
        <v>272</v>
      </c>
      <c r="B61" s="90">
        <v>690000</v>
      </c>
      <c r="C61" s="90">
        <v>590000</v>
      </c>
      <c r="D61" s="90"/>
      <c r="E61" s="90">
        <v>20000</v>
      </c>
      <c r="F61" s="64">
        <v>570000</v>
      </c>
    </row>
    <row r="62" spans="1:6" ht="15" customHeight="1">
      <c r="A62" s="89"/>
      <c r="B62" s="90"/>
      <c r="C62" s="90"/>
      <c r="D62" s="90"/>
      <c r="E62" s="90"/>
      <c r="F62" s="64"/>
    </row>
    <row r="63" spans="1:6" ht="15" customHeight="1">
      <c r="A63" s="90" t="s">
        <v>273</v>
      </c>
      <c r="B63" s="90"/>
      <c r="C63" s="90"/>
      <c r="D63" s="90"/>
      <c r="E63" s="90"/>
      <c r="F63" s="64"/>
    </row>
    <row r="64" spans="1:6" ht="15" customHeight="1">
      <c r="A64" s="89" t="s">
        <v>274</v>
      </c>
      <c r="B64" s="90">
        <v>10785000</v>
      </c>
      <c r="C64" s="90">
        <v>9945000</v>
      </c>
      <c r="D64" s="90"/>
      <c r="E64" s="90">
        <v>250000</v>
      </c>
      <c r="F64" s="64">
        <v>9695000</v>
      </c>
    </row>
    <row r="65" spans="1:7" ht="15" customHeight="1">
      <c r="A65" s="89"/>
      <c r="B65" s="90"/>
      <c r="C65" s="90"/>
      <c r="D65" s="90"/>
      <c r="E65" s="90"/>
      <c r="F65" s="64"/>
    </row>
    <row r="66" spans="1:7" ht="15" customHeight="1">
      <c r="A66" s="90" t="s">
        <v>275</v>
      </c>
      <c r="B66" s="90"/>
      <c r="C66" s="90"/>
      <c r="D66" s="90"/>
      <c r="E66" s="90"/>
      <c r="F66" s="64"/>
    </row>
    <row r="67" spans="1:7" ht="15" customHeight="1">
      <c r="A67" s="89" t="s">
        <v>274</v>
      </c>
      <c r="B67" s="90">
        <v>3000000</v>
      </c>
      <c r="C67" s="90">
        <v>2870000</v>
      </c>
      <c r="D67" s="90"/>
      <c r="E67" s="90"/>
      <c r="F67" s="64">
        <v>2870000</v>
      </c>
    </row>
    <row r="68" spans="1:7" ht="15" customHeight="1">
      <c r="A68" s="89"/>
      <c r="B68" s="90"/>
      <c r="C68" s="90"/>
      <c r="D68" s="90"/>
      <c r="E68" s="90"/>
      <c r="F68" s="64"/>
    </row>
    <row r="69" spans="1:7" ht="15" customHeight="1">
      <c r="A69" s="90" t="s">
        <v>276</v>
      </c>
      <c r="B69" s="90"/>
      <c r="C69" s="90"/>
      <c r="D69" s="90"/>
      <c r="E69" s="90"/>
      <c r="F69" s="64"/>
    </row>
    <row r="70" spans="1:7" ht="15" customHeight="1">
      <c r="A70" s="89" t="s">
        <v>277</v>
      </c>
      <c r="B70" s="90">
        <v>3000000</v>
      </c>
      <c r="C70" s="90">
        <v>2875000</v>
      </c>
      <c r="D70" s="90"/>
      <c r="E70" s="90"/>
      <c r="F70" s="64">
        <v>2875000</v>
      </c>
    </row>
    <row r="71" spans="1:7" ht="15" customHeight="1">
      <c r="A71" s="89"/>
      <c r="B71" s="90"/>
      <c r="C71" s="90"/>
      <c r="D71" s="90"/>
      <c r="E71" s="90"/>
      <c r="F71" s="64"/>
    </row>
    <row r="72" spans="1:7" ht="15" customHeight="1">
      <c r="A72" s="89" t="s">
        <v>278</v>
      </c>
      <c r="B72" s="90"/>
      <c r="C72" s="90"/>
      <c r="D72" s="90"/>
      <c r="E72" s="90"/>
      <c r="F72" s="64"/>
    </row>
    <row r="73" spans="1:7" ht="15" customHeight="1">
      <c r="A73" s="88" t="s">
        <v>279</v>
      </c>
      <c r="B73" s="90">
        <v>4385000</v>
      </c>
      <c r="C73" s="90">
        <v>4230000</v>
      </c>
      <c r="D73" s="90"/>
      <c r="E73" s="90">
        <v>85000</v>
      </c>
      <c r="F73" s="64">
        <v>4145000</v>
      </c>
    </row>
    <row r="74" spans="1:7" ht="15" customHeight="1">
      <c r="A74" s="67"/>
      <c r="B74" s="68"/>
      <c r="C74" s="68"/>
      <c r="D74" s="68"/>
      <c r="E74" s="68"/>
      <c r="F74" s="68"/>
    </row>
    <row r="75" spans="1:7" ht="15" customHeight="1">
      <c r="A75" s="66"/>
      <c r="B75" s="64"/>
      <c r="C75" s="64"/>
      <c r="D75" s="64"/>
      <c r="E75" s="64"/>
      <c r="F75" s="64"/>
    </row>
    <row r="76" spans="1:7" ht="15.75" customHeight="1">
      <c r="A76" s="97" t="s">
        <v>225</v>
      </c>
      <c r="B76" s="143">
        <f>SUM(B12:B74)</f>
        <v>205668264</v>
      </c>
      <c r="C76" s="143">
        <f>SUM(C12:C74)</f>
        <v>128328418</v>
      </c>
      <c r="D76" s="143">
        <f>SUM(D12:D74)</f>
        <v>27930000</v>
      </c>
      <c r="E76" s="143">
        <f>SUM(E12:E74)</f>
        <v>4811117</v>
      </c>
      <c r="F76" s="143">
        <f>SUM(F12:F74)</f>
        <v>151447301</v>
      </c>
      <c r="G76" s="144"/>
    </row>
    <row r="77" spans="1:7" ht="15" customHeight="1">
      <c r="A77" s="64"/>
      <c r="B77" s="69"/>
      <c r="C77" s="69"/>
      <c r="D77" s="69"/>
      <c r="E77" s="69"/>
      <c r="F77" s="69"/>
      <c r="G77" s="144"/>
    </row>
    <row r="78" spans="1:7" ht="15" customHeight="1">
      <c r="A78" s="64"/>
      <c r="B78" s="64"/>
      <c r="C78" s="64"/>
      <c r="D78" s="64"/>
      <c r="E78" s="64"/>
      <c r="F78" s="64"/>
      <c r="G78" s="144"/>
    </row>
    <row r="79" spans="1:7" ht="15" customHeight="1">
      <c r="A79" s="64"/>
      <c r="B79" s="64"/>
      <c r="C79" s="64"/>
      <c r="D79" s="64"/>
      <c r="E79" s="64"/>
      <c r="F79" s="64"/>
      <c r="G79" s="144"/>
    </row>
    <row r="80" spans="1:7" ht="15" customHeight="1">
      <c r="A80" s="64"/>
      <c r="B80" s="64"/>
      <c r="C80" s="64"/>
      <c r="D80" s="64"/>
      <c r="E80" s="64"/>
      <c r="F80" s="64"/>
      <c r="G80" s="144"/>
    </row>
    <row r="81" spans="1:7" ht="15" customHeight="1">
      <c r="A81" s="64"/>
      <c r="B81" s="64"/>
      <c r="C81" s="64"/>
      <c r="D81" s="64"/>
      <c r="E81" s="64"/>
      <c r="F81" s="64"/>
      <c r="G81" s="144"/>
    </row>
    <row r="82" spans="1:7" ht="15" customHeight="1">
      <c r="A82" s="64"/>
      <c r="B82" s="64"/>
      <c r="C82" s="64"/>
      <c r="D82" s="64"/>
      <c r="E82" s="64"/>
      <c r="F82" s="64"/>
      <c r="G82" s="144"/>
    </row>
    <row r="83" spans="1:7" ht="15" customHeight="1">
      <c r="A83" s="64"/>
      <c r="B83" s="64"/>
      <c r="C83" s="64"/>
      <c r="D83" s="64"/>
      <c r="E83" s="64"/>
      <c r="F83" s="64"/>
      <c r="G83" s="144"/>
    </row>
    <row r="84" spans="1:7" ht="15" customHeight="1">
      <c r="A84" s="64"/>
      <c r="B84" s="64"/>
      <c r="C84" s="64"/>
      <c r="D84" s="64"/>
      <c r="E84" s="64"/>
      <c r="F84" s="64"/>
      <c r="G84" s="144"/>
    </row>
    <row r="85" spans="1:7" ht="15" customHeight="1">
      <c r="A85" s="64"/>
      <c r="B85" s="64"/>
      <c r="C85" s="64"/>
      <c r="D85" s="64"/>
      <c r="E85" s="64"/>
      <c r="F85" s="64"/>
      <c r="G85" s="144"/>
    </row>
    <row r="86" spans="1:7" ht="15" customHeight="1">
      <c r="A86" s="64"/>
      <c r="B86" s="64"/>
      <c r="C86" s="64"/>
      <c r="D86" s="64"/>
      <c r="E86" s="64"/>
      <c r="F86" s="64"/>
      <c r="G86" s="144"/>
    </row>
    <row r="87" spans="1:7" ht="15" customHeight="1">
      <c r="A87" s="64"/>
      <c r="B87" s="64"/>
      <c r="C87" s="64"/>
      <c r="D87" s="64"/>
      <c r="E87" s="64"/>
      <c r="F87" s="64"/>
      <c r="G87" s="144"/>
    </row>
    <row r="88" spans="1:7" ht="15" customHeight="1">
      <c r="A88" s="64"/>
      <c r="B88" s="64"/>
      <c r="C88" s="64"/>
      <c r="D88" s="64"/>
      <c r="E88" s="64"/>
      <c r="F88" s="64"/>
      <c r="G88" s="144"/>
    </row>
    <row r="89" spans="1:7" ht="15" customHeight="1">
      <c r="A89" s="64"/>
      <c r="B89" s="64"/>
      <c r="C89" s="64"/>
      <c r="D89" s="64"/>
      <c r="E89" s="64"/>
      <c r="F89" s="64"/>
      <c r="G89" s="144"/>
    </row>
    <row r="90" spans="1:7" ht="15" customHeight="1">
      <c r="A90" s="64"/>
      <c r="B90" s="64"/>
      <c r="C90" s="64"/>
      <c r="D90" s="64"/>
      <c r="E90" s="64"/>
      <c r="F90" s="64"/>
      <c r="G90" s="144"/>
    </row>
    <row r="91" spans="1:7" ht="15" customHeight="1">
      <c r="A91" s="64"/>
      <c r="B91" s="64"/>
      <c r="C91" s="64"/>
      <c r="D91" s="64"/>
      <c r="E91" s="64"/>
      <c r="F91" s="64"/>
      <c r="G91" s="144"/>
    </row>
    <row r="92" spans="1:7" ht="15" customHeight="1">
      <c r="A92" s="64"/>
      <c r="B92" s="64"/>
      <c r="C92" s="64"/>
      <c r="D92" s="64"/>
      <c r="E92" s="64"/>
      <c r="F92" s="64"/>
      <c r="G92" s="144"/>
    </row>
    <row r="93" spans="1:7" ht="15" customHeight="1">
      <c r="A93" s="64"/>
      <c r="B93" s="64"/>
      <c r="C93" s="64"/>
      <c r="D93" s="64"/>
      <c r="E93" s="64"/>
      <c r="F93" s="64"/>
      <c r="G93" s="144"/>
    </row>
    <row r="94" spans="1:7" ht="15" customHeight="1">
      <c r="A94" s="64"/>
      <c r="B94" s="64"/>
      <c r="C94" s="64"/>
      <c r="D94" s="64"/>
      <c r="E94" s="64"/>
      <c r="F94" s="64"/>
      <c r="G94" s="144"/>
    </row>
    <row r="95" spans="1:7" ht="15" customHeight="1">
      <c r="A95" s="64"/>
      <c r="B95" s="64"/>
      <c r="C95" s="64"/>
      <c r="D95" s="64"/>
      <c r="E95" s="64"/>
      <c r="F95" s="64"/>
      <c r="G95" s="144"/>
    </row>
    <row r="96" spans="1:7" ht="15" customHeight="1">
      <c r="A96" s="64"/>
      <c r="B96" s="64"/>
      <c r="C96" s="64"/>
      <c r="D96" s="64"/>
      <c r="E96" s="64"/>
      <c r="F96" s="64"/>
      <c r="G96" s="144"/>
    </row>
    <row r="97" spans="1:7" ht="15" customHeight="1">
      <c r="A97" s="64"/>
      <c r="B97" s="64"/>
      <c r="C97" s="64"/>
      <c r="D97" s="64"/>
      <c r="E97" s="64"/>
      <c r="F97" s="64"/>
      <c r="G97" s="144"/>
    </row>
    <row r="98" spans="1:7" ht="15" customHeight="1">
      <c r="A98" s="64"/>
      <c r="B98" s="64"/>
      <c r="C98" s="64"/>
      <c r="D98" s="64"/>
      <c r="E98" s="64"/>
      <c r="F98" s="64"/>
      <c r="G98" s="144"/>
    </row>
    <row r="99" spans="1:7" ht="15" customHeight="1">
      <c r="A99" s="64"/>
      <c r="B99" s="64"/>
      <c r="C99" s="64"/>
      <c r="D99" s="64"/>
      <c r="E99" s="64"/>
      <c r="F99" s="64"/>
      <c r="G99" s="144"/>
    </row>
    <row r="100" spans="1:7" ht="15" customHeight="1">
      <c r="A100" s="64"/>
      <c r="B100" s="64"/>
      <c r="C100" s="64"/>
      <c r="D100" s="64"/>
      <c r="E100" s="64"/>
      <c r="F100" s="64"/>
      <c r="G100" s="144"/>
    </row>
    <row r="101" spans="1:7" ht="15" customHeight="1">
      <c r="A101" s="64"/>
      <c r="B101" s="64"/>
      <c r="C101" s="64"/>
      <c r="D101" s="64"/>
      <c r="E101" s="64"/>
      <c r="F101" s="64"/>
      <c r="G101" s="144"/>
    </row>
    <row r="102" spans="1:7" ht="15" customHeight="1">
      <c r="A102" s="64"/>
      <c r="B102" s="64"/>
      <c r="C102" s="64"/>
      <c r="D102" s="64"/>
      <c r="E102" s="64"/>
      <c r="F102" s="64"/>
      <c r="G102" s="144"/>
    </row>
    <row r="103" spans="1:7" ht="15" customHeight="1">
      <c r="A103" s="64"/>
      <c r="B103" s="64"/>
      <c r="C103" s="64"/>
      <c r="D103" s="64"/>
      <c r="E103" s="64"/>
      <c r="F103" s="64"/>
      <c r="G103" s="144"/>
    </row>
    <row r="104" spans="1:7" ht="15" customHeight="1">
      <c r="A104" s="64"/>
      <c r="B104" s="64"/>
      <c r="C104" s="64"/>
      <c r="D104" s="64"/>
      <c r="E104" s="64"/>
      <c r="F104" s="64"/>
      <c r="G104" s="144"/>
    </row>
    <row r="105" spans="1:7" ht="15" customHeight="1">
      <c r="A105" s="64"/>
      <c r="B105" s="64"/>
      <c r="C105" s="64"/>
      <c r="D105" s="64"/>
      <c r="E105" s="64"/>
      <c r="F105" s="64"/>
      <c r="G105" s="144"/>
    </row>
    <row r="106" spans="1:7" ht="15" customHeight="1">
      <c r="A106" s="64"/>
      <c r="B106" s="64"/>
      <c r="C106" s="64"/>
      <c r="D106" s="64"/>
      <c r="E106" s="64"/>
      <c r="F106" s="64"/>
      <c r="G106" s="144"/>
    </row>
    <row r="107" spans="1:7" ht="15" customHeight="1">
      <c r="A107" s="64"/>
      <c r="B107" s="64"/>
      <c r="C107" s="64"/>
      <c r="D107" s="64"/>
      <c r="E107" s="64"/>
      <c r="F107" s="64"/>
      <c r="G107" s="144"/>
    </row>
    <row r="108" spans="1:7" ht="15" customHeight="1">
      <c r="A108" s="64"/>
      <c r="B108" s="64"/>
      <c r="C108" s="64"/>
      <c r="D108" s="64"/>
      <c r="E108" s="64"/>
      <c r="F108" s="64"/>
      <c r="G108" s="144"/>
    </row>
    <row r="109" spans="1:7" ht="15" customHeight="1">
      <c r="A109" s="64"/>
      <c r="B109" s="64"/>
      <c r="C109" s="64"/>
      <c r="D109" s="64"/>
      <c r="E109" s="64"/>
      <c r="F109" s="64"/>
      <c r="G109" s="144"/>
    </row>
    <row r="110" spans="1:7">
      <c r="G110" s="144"/>
    </row>
    <row r="111" spans="1:7">
      <c r="G111" s="144"/>
    </row>
    <row r="112" spans="1:7">
      <c r="G112" s="144"/>
    </row>
    <row r="113" spans="1:7">
      <c r="G113" s="144"/>
    </row>
    <row r="114" spans="1:7">
      <c r="G114" s="144"/>
    </row>
    <row r="115" spans="1:7">
      <c r="A115" t="s">
        <v>45</v>
      </c>
    </row>
  </sheetData>
  <phoneticPr fontId="15" type="noConversion"/>
  <printOptions horizontalCentered="1"/>
  <pageMargins left="0.75" right="0.75" top="1" bottom="1" header="0.5" footer="0.5"/>
  <pageSetup scale="56" orientation="portrait" horizont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10</vt:i4>
      </vt:variant>
    </vt:vector>
  </HeadingPairs>
  <TitlesOfParts>
    <vt:vector size="16" baseType="lpstr">
      <vt:lpstr>Five Year Review</vt:lpstr>
      <vt:lpstr>Balance Sheet</vt:lpstr>
      <vt:lpstr>Changes in Fund Balances</vt:lpstr>
      <vt:lpstr>Current Funds</vt:lpstr>
      <vt:lpstr>Major Construction</vt:lpstr>
      <vt:lpstr>Bonded Indebtedness</vt:lpstr>
      <vt:lpstr>'Balance Sheet'!Print_Area</vt:lpstr>
      <vt:lpstr>'Bonded Indebtedness'!Print_Area</vt:lpstr>
      <vt:lpstr>'Changes in Fund Balances'!Print_Area</vt:lpstr>
      <vt:lpstr>'Current Funds'!Print_Area</vt:lpstr>
      <vt:lpstr>'Five Year Review'!Print_Area</vt:lpstr>
      <vt:lpstr>'Balance Sheet'!Print_Area_MI</vt:lpstr>
      <vt:lpstr>'Bonded Indebtedness'!Print_Area_MI</vt:lpstr>
      <vt:lpstr>'Changes in Fund Balances'!Print_Area_MI</vt:lpstr>
      <vt:lpstr>'Current Funds'!Print_Area_MI</vt:lpstr>
      <vt:lpstr>'Five Year Review'!Print_Area_MI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Controller's Office</dc:creator>
  <cp:lastModifiedBy>xbany</cp:lastModifiedBy>
  <cp:lastPrinted>2001-01-25T18:01:06Z</cp:lastPrinted>
  <dcterms:created xsi:type="dcterms:W3CDTF">1999-01-22T20:40:27Z</dcterms:created>
  <dcterms:modified xsi:type="dcterms:W3CDTF">2020-11-19T13:28:40Z</dcterms:modified>
</cp:coreProperties>
</file>