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89C0FF31-00F9-49BC-B7DC-B2A1648EEB86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ummary1201" sheetId="1" r:id="rId1"/>
  </sheets>
  <calcPr calcId="181029"/>
</workbook>
</file>

<file path=xl/calcChain.xml><?xml version="1.0" encoding="utf-8"?>
<calcChain xmlns="http://schemas.openxmlformats.org/spreadsheetml/2006/main">
  <c r="H39" i="1" l="1"/>
  <c r="F39" i="1"/>
  <c r="G34" i="1"/>
  <c r="G39" i="1" s="1"/>
  <c r="G32" i="1"/>
  <c r="E32" i="1"/>
  <c r="E34" i="1" s="1"/>
  <c r="E39" i="1" s="1"/>
  <c r="C32" i="1"/>
  <c r="D32" i="1" s="1"/>
  <c r="B32" i="1"/>
  <c r="G31" i="1"/>
  <c r="E31" i="1"/>
  <c r="C31" i="1"/>
  <c r="C34" i="1" s="1"/>
  <c r="C39" i="1" s="1"/>
  <c r="B31" i="1"/>
  <c r="B34" i="1" s="1"/>
  <c r="B39" i="1" s="1"/>
  <c r="B36" i="1" s="1"/>
  <c r="G27" i="1"/>
  <c r="E27" i="1"/>
  <c r="D27" i="1"/>
  <c r="C27" i="1"/>
  <c r="B27" i="1"/>
  <c r="G26" i="1"/>
  <c r="F26" i="1"/>
  <c r="E26" i="1"/>
  <c r="D26" i="1"/>
  <c r="C26" i="1"/>
  <c r="B26" i="1"/>
  <c r="G25" i="1"/>
  <c r="E25" i="1"/>
  <c r="C25" i="1"/>
  <c r="B25" i="1"/>
  <c r="G24" i="1"/>
  <c r="E24" i="1"/>
  <c r="C24" i="1"/>
  <c r="B24" i="1"/>
  <c r="G23" i="1"/>
  <c r="G29" i="1" s="1"/>
  <c r="E23" i="1"/>
  <c r="E29" i="1" s="1"/>
  <c r="C23" i="1"/>
  <c r="C29" i="1" s="1"/>
  <c r="B23" i="1"/>
  <c r="B29" i="1" s="1"/>
  <c r="G21" i="1"/>
  <c r="H19" i="1" s="1"/>
  <c r="E21" i="1"/>
  <c r="C21" i="1"/>
  <c r="B21" i="1"/>
  <c r="F19" i="1"/>
  <c r="F18" i="1"/>
  <c r="F27" i="1" s="1"/>
  <c r="D18" i="1"/>
  <c r="H17" i="1"/>
  <c r="D17" i="1"/>
  <c r="F16" i="1"/>
  <c r="D16" i="1"/>
  <c r="F15" i="1"/>
  <c r="F32" i="1" s="1"/>
  <c r="D15" i="1"/>
  <c r="D25" i="1" s="1"/>
  <c r="F14" i="1"/>
  <c r="F25" i="1" s="1"/>
  <c r="D14" i="1"/>
  <c r="F13" i="1"/>
  <c r="D13" i="1"/>
  <c r="D23" i="1" s="1"/>
  <c r="F12" i="1"/>
  <c r="F24" i="1" s="1"/>
  <c r="D12" i="1"/>
  <c r="D24" i="1" s="1"/>
  <c r="H11" i="1"/>
  <c r="F11" i="1"/>
  <c r="F23" i="1" s="1"/>
  <c r="D11" i="1"/>
  <c r="E36" i="1" l="1"/>
  <c r="F37" i="1"/>
  <c r="F36" i="1" s="1"/>
  <c r="D37" i="1"/>
  <c r="C36" i="1"/>
  <c r="G36" i="1"/>
  <c r="H37" i="1"/>
  <c r="H36" i="1" s="1"/>
  <c r="H23" i="1"/>
  <c r="H12" i="1"/>
  <c r="H24" i="1" s="1"/>
  <c r="F31" i="1"/>
  <c r="H13" i="1"/>
  <c r="H32" i="1" s="1"/>
  <c r="H16" i="1"/>
  <c r="H26" i="1" s="1"/>
  <c r="H14" i="1"/>
  <c r="H25" i="1" s="1"/>
  <c r="D31" i="1"/>
  <c r="D34" i="1" s="1"/>
  <c r="D39" i="1" s="1"/>
  <c r="D36" i="1" s="1"/>
  <c r="H31" i="1" l="1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1" authorId="0" shapeId="0" xr:uid="{00000000-0006-0000-0000-000001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reference:C11,C21
mrs:(C11,+,0.0001)  (C21,+,0.0000)  
Rotate:True</t>
        </r>
      </text>
    </comment>
    <comment ref="F11" authorId="0" shapeId="0" xr:uid="{00000000-0006-0000-0000-000002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reference:E11,E21
mrs:(E11,+,0.0001)  (E21,+,0.0000)  
Rotate:True</t>
        </r>
      </text>
    </comment>
    <comment ref="H11" authorId="0" shapeId="0" xr:uid="{00000000-0006-0000-0000-000003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reference:G11,G21
mrs:(G11,+,0.0001)  (G21,+,0.0000)  
Rotate:True</t>
        </r>
      </text>
    </comment>
    <comment ref="D12" authorId="0" shapeId="0" xr:uid="{00000000-0006-0000-0000-000004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reference:C12,C21
mrs:(C12,+,0.0001)  (C21,+,0.0000)  
Rotate:True</t>
        </r>
      </text>
    </comment>
    <comment ref="F12" authorId="0" shapeId="0" xr:uid="{00000000-0006-0000-0000-000005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reference:E12,E21
mrs:(E12,+,0.0001)  (E21,+,0.0000)  
Rotate:True</t>
        </r>
      </text>
    </comment>
    <comment ref="H12" authorId="0" shapeId="0" xr:uid="{00000000-0006-0000-0000-000006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reference:G12,G21
mrs:(G12,+,0.0001)  (G21,+,0.0000)  
Rotate:True</t>
        </r>
      </text>
    </comment>
    <comment ref="D13" authorId="0" shapeId="0" xr:uid="{00000000-0006-0000-0000-000007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reference:C13,C21
mrs:(C13,+,0.0001)  (C21,+,0.0000)  
Rotate:True</t>
        </r>
      </text>
    </comment>
    <comment ref="F13" authorId="0" shapeId="0" xr:uid="{00000000-0006-0000-0000-000008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reference:E13,E21
mrs:(E13,+,0.0001)  (E21,+,-0.0000)  
Rotate:True</t>
        </r>
      </text>
    </comment>
    <comment ref="H13" authorId="0" shapeId="0" xr:uid="{00000000-0006-0000-0000-000009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reference:G13,G21
mrs:(G13,+,0.0001)  (G21,+,-0.0000)  
Rotate:True</t>
        </r>
      </text>
    </comment>
    <comment ref="D14" authorId="0" shapeId="0" xr:uid="{00000000-0006-0000-0000-00000A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reference:C14,C21
mrs:(C14,+,0.0001)  (C21,+,-0.0000)  
Rotate:True</t>
        </r>
      </text>
    </comment>
    <comment ref="F14" authorId="0" shapeId="0" xr:uid="{00000000-0006-0000-0000-00000B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reference:E14,E21
mrs:(E14,+,0.0001)  (E21,+,-0.0000)  
Rotate:True</t>
        </r>
      </text>
    </comment>
    <comment ref="H14" authorId="0" shapeId="0" xr:uid="{00000000-0006-0000-0000-00000C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reference:G14,G21
mrs:(G14,+,0.0001)  (G21,+,-0.0000)  
Rotate:True</t>
        </r>
      </text>
    </comment>
    <comment ref="D15" authorId="0" shapeId="0" xr:uid="{00000000-0006-0000-0000-00000D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reference:C15,C21
mrs:(C15,+,0.0001)  (C21,+,0.0000)  
Rotate:True</t>
        </r>
      </text>
    </comment>
    <comment ref="F15" authorId="0" shapeId="0" xr:uid="{00000000-0006-0000-0000-00000E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reference:E15,E21
mrs:(E15,+,0.0001)  (E21,+,0.0000)  
Rotate:True</t>
        </r>
      </text>
    </comment>
    <comment ref="D16" authorId="0" shapeId="0" xr:uid="{00000000-0006-0000-0000-00000F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reference:C16,C21
mrs:(C16,+,0.0001)  (C21,+,0.0000)  
Rotate:True</t>
        </r>
      </text>
    </comment>
    <comment ref="F16" authorId="0" shapeId="0" xr:uid="{00000000-0006-0000-0000-000010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reference:E16,E21
mrs:(E16,+,0.0001)  (E21,+,0.0000)  
Rotate:True</t>
        </r>
      </text>
    </comment>
    <comment ref="H16" authorId="0" shapeId="0" xr:uid="{00000000-0006-0000-0000-000011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reference:G16,G21
mrs:(G16,+,0.0001)  (G21,+,0.0000)  
Rotate:True</t>
        </r>
      </text>
    </comment>
    <comment ref="D17" authorId="0" shapeId="0" xr:uid="{00000000-0006-0000-0000-000012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reference:C17,C21
mrs:(C17,+,0.0001)  (C21,+,0.0000)  
Rotate:True</t>
        </r>
      </text>
    </comment>
    <comment ref="H17" authorId="0" shapeId="0" xr:uid="{00000000-0006-0000-0000-000013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reference:G17,G21
mrs:(G17,+,0.0001)  (G21,+,0.0000)  
Rotate:True</t>
        </r>
      </text>
    </comment>
    <comment ref="D18" authorId="0" shapeId="0" xr:uid="{00000000-0006-0000-0000-000014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reference:C18,C21
mrs:(C18,+,0.0001)  (C21,+,0.0000)  
Rotate:True</t>
        </r>
      </text>
    </comment>
    <comment ref="F18" authorId="0" shapeId="0" xr:uid="{00000000-0006-0000-0000-000015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reference:E18,E21
mrs:(E18,+,0.0001)  (E21,+,0.0000)  
Rotate:True</t>
        </r>
      </text>
    </comment>
    <comment ref="F19" authorId="0" shapeId="0" xr:uid="{00000000-0006-0000-0000-000016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reference:E19,E21
mrs:(E19,+,0.0001)  (E21,+,0.0000)  
Rotate:True</t>
        </r>
      </text>
    </comment>
    <comment ref="H19" authorId="0" shapeId="0" xr:uid="{00000000-0006-0000-0000-000017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reference:G19,G21
mrs:(G19,+,0.0001)  (G21,+,0.0000)  
Rotate:True</t>
        </r>
      </text>
    </comment>
    <comment ref="B21" authorId="0" shapeId="0" xr:uid="{00000000-0006-0000-0000-000018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reference:B11,B12,B13,B14,B15,B16,B17,B18,B19,B20
mrs:(B11,+,10.0000)  (B12,+,10.0000)  (B13,+,10.0000)  (B14,+,10.0000)  (B15,+,10.0000)  (B16,+,10.0000)  (B17,+,10.0000)  (B18,+,10.0000)  (B19,+,10.0000)  (B20,+,10.0000)  
Rotate:True</t>
        </r>
      </text>
    </comment>
    <comment ref="C21" authorId="0" shapeId="0" xr:uid="{00000000-0006-0000-0000-000019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reference:C11,C12,C13,C14,C15,C16,C17,C18,C19,C20
mrs:(C11,+,10.0000)  (C12,+,10.0000)  (C13,+,10.0000)  (C14,+,10.0000)  (C15,+,10.0000)  (C16,+,10.0000)  (C17,+,10.0000)  (C18,+,10.0000)  (C19,+,10.0000)  (C20,+,10.0000)  
Rotate:True</t>
        </r>
      </text>
    </comment>
    <comment ref="E21" authorId="0" shapeId="0" xr:uid="{00000000-0006-0000-0000-00001A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reference:E11,E12,E13,E14,E15,E16,E17,E18,E19,E20
mrs:(E11,+,10.0000)  (E12,+,10.0000)  (E13,+,10.0000)  (E14,+,10.0000)  (E15,+,10.0000)  (E16,+,10.0000)  (E17,+,10.0000)  (E18,+,10.0000)  (E19,+,10.0000)  (E20,+,10.0000)  
Rotate:True</t>
        </r>
      </text>
    </comment>
    <comment ref="G21" authorId="0" shapeId="0" xr:uid="{00000000-0006-0000-0000-00001B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reference:G11,G12,G13,G14,G15,G16,G17,G18,G19,G20
mrs:(G11,+,10.0000)  (G12,+,10.0000)  (G13,+,10.0000)  (G14,+,10.0000)  (G15,+,10.0000)  (G16,+,10.0000)  (G17,+,10.0000)  (G18,+,10.0000)  (G19,+,10.0000)  (G20,+,10.0000)  
Rotate:True</t>
        </r>
      </text>
    </comment>
    <comment ref="H21" authorId="0" shapeId="0" xr:uid="{00000000-0006-0000-0000-00001C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reference:H11,H12,H13,H14,H15,H16,H17,H18,H19
mrs:
forward:False
2.0:(H11:H19,)
add:H11:H19:9.0
Rotate:True</t>
        </r>
      </text>
    </comment>
    <comment ref="B23" authorId="0" shapeId="0" xr:uid="{00000000-0006-0000-0000-00001D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reference:B11,B13
mrs:(B11,+,10.0000)  (B13,+,10.0000)  
Rotate:True</t>
        </r>
      </text>
    </comment>
    <comment ref="C23" authorId="0" shapeId="0" xr:uid="{00000000-0006-0000-0000-00001E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reference:C11,C13
mrs:(C11,+,10.0000)  (C13,+,10.0000)  
Rotate:True</t>
        </r>
      </text>
    </comment>
    <comment ref="D23" authorId="0" shapeId="0" xr:uid="{00000000-0006-0000-0000-00001F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reference:D11,D13
mrs:(D11,+,10.0000)  (D13,+,10.0000)  
Rotate:True</t>
        </r>
      </text>
    </comment>
    <comment ref="E23" authorId="0" shapeId="0" xr:uid="{00000000-0006-0000-0000-000020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reference:E11,E13
mrs:(E11,+,10.0000)  (E13,+,10.0000)  
Rotate:True</t>
        </r>
      </text>
    </comment>
    <comment ref="F23" authorId="0" shapeId="0" xr:uid="{00000000-0006-0000-0000-000021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reference:F11,F13
mrs:(F11,+,10.0000)  (F13,+,10.0000)  
Rotate:True</t>
        </r>
      </text>
    </comment>
    <comment ref="G23" authorId="0" shapeId="0" xr:uid="{00000000-0006-0000-0000-000022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reference:G11,G13
mrs:(G11,+,10.0000)  (G13,+,10.0000)  
Rotate:True</t>
        </r>
      </text>
    </comment>
    <comment ref="H23" authorId="0" shapeId="0" xr:uid="{00000000-0006-0000-0000-000023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reference:H11,H13
mrs:(H11,+,10.0000)  (H13,+,10.0000)  
Rotate:True</t>
        </r>
      </text>
    </comment>
    <comment ref="B24" authorId="0" shapeId="0" xr:uid="{00000000-0006-0000-0000-000024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reference:B12
mrs:(B12,+,10.0000)  
Rotate:True</t>
        </r>
      </text>
    </comment>
    <comment ref="C24" authorId="0" shapeId="0" xr:uid="{00000000-0006-0000-0000-000025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reference:C12
mrs:(C12,+,10.0000)  
Rotate:True</t>
        </r>
      </text>
    </comment>
    <comment ref="D24" authorId="0" shapeId="0" xr:uid="{00000000-0006-0000-0000-000026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reference:D12
mrs:(D12,+,10.0000)  
Rotate:True</t>
        </r>
      </text>
    </comment>
    <comment ref="E24" authorId="0" shapeId="0" xr:uid="{00000000-0006-0000-0000-000027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reference:E12
mrs:(E12,+,10.0000)  
Rotate:True</t>
        </r>
      </text>
    </comment>
    <comment ref="F24" authorId="0" shapeId="0" xr:uid="{00000000-0006-0000-0000-000028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reference:F12
mrs:(F12,+,10.0000)  
Rotate:True</t>
        </r>
      </text>
    </comment>
    <comment ref="G24" authorId="0" shapeId="0" xr:uid="{00000000-0006-0000-0000-000029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reference:G12
mrs:(G12,+,10.0000)  
Rotate:True</t>
        </r>
      </text>
    </comment>
    <comment ref="H24" authorId="0" shapeId="0" xr:uid="{00000000-0006-0000-0000-00002A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reference:H12
mrs:(H12,+,10.0000)  
Rotate:True</t>
        </r>
      </text>
    </comment>
    <comment ref="B25" authorId="0" shapeId="0" xr:uid="{00000000-0006-0000-0000-00002B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reference:B14,B15
mrs:(B14,+,10.0000)  (B15,+,10.0000)  
Rotate:True</t>
        </r>
      </text>
    </comment>
    <comment ref="C25" authorId="0" shapeId="0" xr:uid="{00000000-0006-0000-0000-00002C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reference:C14,C15
mrs:(C14,+,10.0000)  (C15,+,10.0000)  
Rotate:True</t>
        </r>
      </text>
    </comment>
    <comment ref="D25" authorId="0" shapeId="0" xr:uid="{00000000-0006-0000-0000-00002D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reference:D14,D15
mrs:(D14,+,10.0000)  (D15,+,10.0000)  
Rotate:True</t>
        </r>
      </text>
    </comment>
    <comment ref="E25" authorId="0" shapeId="0" xr:uid="{00000000-0006-0000-0000-00002E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reference:E14,E15
mrs:(E14,+,10.0000)  (E15,+,10.0000)  
Rotate:True</t>
        </r>
      </text>
    </comment>
    <comment ref="F25" authorId="0" shapeId="0" xr:uid="{00000000-0006-0000-0000-00002F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reference:F14,F15
mrs:(F14,+,10.0000)  (F15,+,10.0000)  
Rotate:True</t>
        </r>
      </text>
    </comment>
    <comment ref="G25" authorId="0" shapeId="0" xr:uid="{00000000-0006-0000-0000-000030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reference:G14,G15
mrs:(G14,+,10.0000)  (G15,+,10.0000)  
Rotate:True</t>
        </r>
      </text>
    </comment>
    <comment ref="H25" authorId="0" shapeId="0" xr:uid="{00000000-0006-0000-0000-000031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reference:H14,H15
mrs:(H14,+,10.0000)  (H15,+,10.0000)  
Rotate:True</t>
        </r>
      </text>
    </comment>
    <comment ref="B26" authorId="0" shapeId="0" xr:uid="{00000000-0006-0000-0000-000032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reference:B16,B17
mrs:(B16,+,10.0000)  (B17,+,10.0000)  
Rotate:True</t>
        </r>
      </text>
    </comment>
    <comment ref="C26" authorId="0" shapeId="0" xr:uid="{00000000-0006-0000-0000-000033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reference:C16,C17
mrs:(C16,+,10.0000)  (C17,+,10.0000)  
Rotate:True</t>
        </r>
      </text>
    </comment>
    <comment ref="D26" authorId="0" shapeId="0" xr:uid="{00000000-0006-0000-0000-000034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reference:D16,D17
mrs:(D16,+,10.0000)  (D17,+,10.0000)  
Rotate:True</t>
        </r>
      </text>
    </comment>
    <comment ref="E26" authorId="0" shapeId="0" xr:uid="{00000000-0006-0000-0000-000035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reference:E16,E17
mrs:(E16,+,10.0000)  (E17,+,10.0000)  
Rotate:True</t>
        </r>
      </text>
    </comment>
    <comment ref="F26" authorId="0" shapeId="0" xr:uid="{00000000-0006-0000-0000-000036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reference:F16,F17
mrs:(F16,+,10.0000)  (F17,+,10.0000)  
Rotate:True</t>
        </r>
      </text>
    </comment>
    <comment ref="G26" authorId="0" shapeId="0" xr:uid="{00000000-0006-0000-0000-000037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reference:G16,G17
mrs:(G16,+,10.0000)  (G17,+,10.0000)  
Rotate:True</t>
        </r>
      </text>
    </comment>
    <comment ref="H26" authorId="0" shapeId="0" xr:uid="{00000000-0006-0000-0000-000038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reference:H16,H17
mrs:(H16,+,10.0000)  (H17,+,10.0000)  
Rotate:True</t>
        </r>
      </text>
    </comment>
    <comment ref="B27" authorId="0" shapeId="0" xr:uid="{00000000-0006-0000-0000-000039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reference:B18,B19
mrs:(B18,+,10.0000)  (B19,+,10.0000)  
Rotate:True</t>
        </r>
      </text>
    </comment>
    <comment ref="C27" authorId="0" shapeId="0" xr:uid="{00000000-0006-0000-0000-00003A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reference:C18,C19
mrs:(C18,+,10.0000)  (C19,+,10.0000)  
Rotate:True</t>
        </r>
      </text>
    </comment>
    <comment ref="D27" authorId="0" shapeId="0" xr:uid="{00000000-0006-0000-0000-00003B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reference:D18,D19
mrs:(D18,+,10.0000)  (D19,+,10.0000)  
Rotate:True</t>
        </r>
      </text>
    </comment>
    <comment ref="E27" authorId="0" shapeId="0" xr:uid="{00000000-0006-0000-0000-00003C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reference:E18,E19
mrs:(E18,+,10.0000)  (E19,+,10.0000)  
Rotate:True</t>
        </r>
      </text>
    </comment>
    <comment ref="F27" authorId="0" shapeId="0" xr:uid="{00000000-0006-0000-0000-00003D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reference:F18,F19
mrs:(F18,+,10.0000)  (F19,+,10.0000)  
Rotate:True</t>
        </r>
      </text>
    </comment>
    <comment ref="G27" authorId="0" shapeId="0" xr:uid="{00000000-0006-0000-0000-00003E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reference:G18,G19
mrs:(G18,+,10.0000)  (G19,+,10.0000)  
Rotate:True</t>
        </r>
      </text>
    </comment>
    <comment ref="B29" authorId="0" shapeId="0" xr:uid="{00000000-0006-0000-0000-00003F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reference:B23,B24,B25,B26,B27
mrs:(B23,+,10.0000)  (B24,+,10.0000)  (B25,+,10.0000)  (B26,+,10.0000)  (B27,+,10.0000)  
Rotate:True</t>
        </r>
      </text>
    </comment>
    <comment ref="C29" authorId="0" shapeId="0" xr:uid="{00000000-0006-0000-0000-000040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reference:C23,C24,C25,C26,C27
mrs:(C23,+,10.0000)  (C24,+,10.0000)  (C25,+,10.0000)  (C26,+,10.0000)  (C27,+,10.0000)  
Rotate:True</t>
        </r>
      </text>
    </comment>
    <comment ref="E29" authorId="0" shapeId="0" xr:uid="{00000000-0006-0000-0000-000041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reference:E23,E24,E25,E26,E27
mrs:(E23,+,10.0000)  (E24,+,10.0000)  (E25,+,10.0000)  (E26,+,10.0000)  (E27,+,10.0000)  
Rotate:True</t>
        </r>
      </text>
    </comment>
    <comment ref="G29" authorId="0" shapeId="0" xr:uid="{00000000-0006-0000-0000-000042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reference:G23,G24,G25,G26,G27
mrs:(G23,+,10.0000)  (G24,+,10.0000)  (G25,+,10.0000)  (G26,+,10.0000)  (G27,+,10.0000)  
Rotate:True</t>
        </r>
      </text>
    </comment>
    <comment ref="B31" authorId="0" shapeId="0" xr:uid="{00000000-0006-0000-0000-000043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reference:B11,B12,B14,B16,B18
mrs:(B11,+,10.0000)  (B12,+,10.0000)  (B14,+,10.0000)  (B16,+,10.0000)  (B18,+,10.0000)  
Rotate:True</t>
        </r>
      </text>
    </comment>
    <comment ref="C31" authorId="0" shapeId="0" xr:uid="{00000000-0006-0000-0000-000044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reference:C11,C12,C14,C16,C18
mrs:(C11,+,10.0000)  (C12,+,10.0000)  (C14,+,10.0000)  (C16,+,10.0000)  (C18,+,10.0000)  
Rotate:True</t>
        </r>
      </text>
    </comment>
    <comment ref="D31" authorId="0" shapeId="0" xr:uid="{00000000-0006-0000-0000-000045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reference:C31,C21
mrs:(C31,+,0.0001)  (C21,+,-0.0000)  
Rotate:True</t>
        </r>
      </text>
    </comment>
    <comment ref="E31" authorId="0" shapeId="0" xr:uid="{00000000-0006-0000-0000-000046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reference:E11,E12,E14,E16,E18
mrs:(E11,+,10.0000)  (E12,+,10.0000)  (E14,+,10.0000)  (E16,+,10.0000)  (E18,+,10.0000)  
Rotate:True</t>
        </r>
      </text>
    </comment>
    <comment ref="F31" authorId="0" shapeId="0" xr:uid="{00000000-0006-0000-0000-000047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reference:F11,F12,F14,F16,F18
mrs:(F11,+,10.0000)  (F12,+,10.0000)  (F14,+,10.0000)  (F16,+,10.0000)  (F18,+,10.0000)  
Rotate:True</t>
        </r>
      </text>
    </comment>
    <comment ref="G31" authorId="0" shapeId="0" xr:uid="{00000000-0006-0000-0000-000048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reference:G11,G12,G14,G16,G18
mrs:(G11,+,10.0000)  (G12,+,10.0000)  (G14,+,10.0000)  (G16,+,10.0000)  (G18,+,10.0000)  
Rotate:True</t>
        </r>
      </text>
    </comment>
    <comment ref="H31" authorId="0" shapeId="0" xr:uid="{00000000-0006-0000-0000-000049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reference:H11,H12,H14,H16,H18
mrs:(H11,+,10.0000)  (H12,+,10.0000)  (H14,+,10.0000)  (H16,+,10.0000)  (H18,+,10.0000)  
Rotate:True</t>
        </r>
      </text>
    </comment>
    <comment ref="B32" authorId="0" shapeId="0" xr:uid="{00000000-0006-0000-0000-00004A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reference:B13,B15,B17,B19
mrs:(B13,+,10.0000)  (B15,+,10.0000)  (B17,+,10.0000)  (B19,+,10.0000)  
Rotate:True</t>
        </r>
      </text>
    </comment>
    <comment ref="C32" authorId="0" shapeId="0" xr:uid="{00000000-0006-0000-0000-00004B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reference:C13,C15,C17,C19
mrs:(C13,+,10.0000)  (C15,+,10.0000)  (C17,+,10.0000)  (C19,+,10.0000)  
Rotate:True</t>
        </r>
      </text>
    </comment>
    <comment ref="D32" authorId="0" shapeId="0" xr:uid="{00000000-0006-0000-0000-00004C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reference:C32,C21
mrs:(C32,+,0.0001)  (C21,+,-0.0000)  
Rotate:True</t>
        </r>
      </text>
    </comment>
    <comment ref="E32" authorId="0" shapeId="0" xr:uid="{00000000-0006-0000-0000-00004D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reference:E13,E15,E17,E19
mrs:(E13,+,10.0000)  (E15,+,10.0000)  (E17,+,10.0000)  (E19,+,10.0000)  
Rotate:True</t>
        </r>
      </text>
    </comment>
    <comment ref="F32" authorId="0" shapeId="0" xr:uid="{00000000-0006-0000-0000-00004E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reference:F13,F15,F17,F19
mrs:(F13,+,10.0000)  (F15,+,10.0000)  (F17,+,10.0000)  (F19,+,10.0000)  
Rotate:True</t>
        </r>
      </text>
    </comment>
    <comment ref="G32" authorId="0" shapeId="0" xr:uid="{00000000-0006-0000-0000-00004F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reference:G13,G15,G17,G19
mrs:(G13,+,10.0000)  (G15,+,10.0000)  (G17,+,10.0000)  (G19,+,10.0000)  
Rotate:True</t>
        </r>
      </text>
    </comment>
    <comment ref="H32" authorId="0" shapeId="0" xr:uid="{00000000-0006-0000-0000-000050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reference:H13,H15,H17,H19
mrs:(H13,+,10.0000)  (H15,+,10.0000)  (H17,+,10.0000)  (H19,+,10.0000)  
Rotate:True</t>
        </r>
      </text>
    </comment>
    <comment ref="B34" authorId="0" shapeId="0" xr:uid="{00000000-0006-0000-0000-000051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reference:B31,B32
mrs:(B31,+,10.0000)  (B32,+,10.0000)  
Rotate:True</t>
        </r>
      </text>
    </comment>
    <comment ref="C34" authorId="0" shapeId="0" xr:uid="{00000000-0006-0000-0000-000052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reference:C31,C32
mrs:(C31,+,10.0000)  (C32,+,10.0000)  
Rotate:True</t>
        </r>
      </text>
    </comment>
    <comment ref="D34" authorId="0" shapeId="0" xr:uid="{00000000-0006-0000-0000-000053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reference:D31,D32
mrs:(D31,+,10.0000)  (D32,+,10.0000)  
Rotate:True</t>
        </r>
      </text>
    </comment>
    <comment ref="E34" authorId="0" shapeId="0" xr:uid="{00000000-0006-0000-0000-000054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reference:E31,E32
mrs:(E31,+,10.0000)  (E32,+,10.0000)  
Rotate:True</t>
        </r>
      </text>
    </comment>
    <comment ref="G34" authorId="0" shapeId="0" xr:uid="{00000000-0006-0000-0000-000055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reference:G31,G32
mrs:(G31,+,10.0000)  (G32,+,10.0000)  
Rotate:True</t>
        </r>
      </text>
    </comment>
    <comment ref="B36" authorId="0" shapeId="0" xr:uid="{00000000-0006-0000-0000-000056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reference:B39,B37
mrs:(B39,+,10.0000)  (B37,+,-10.0000)  
Rotate:True</t>
        </r>
      </text>
    </comment>
    <comment ref="C36" authorId="0" shapeId="0" xr:uid="{00000000-0006-0000-0000-000057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reference:C39,C37
mrs:(C39,+,10.0000)  (C37,+,-10.0000)  
Rotate:True</t>
        </r>
      </text>
    </comment>
    <comment ref="D36" authorId="0" shapeId="0" xr:uid="{00000000-0006-0000-0000-000058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reference:D39,D37
mrs:(D39,+,10.0000)  (D37,+,-10.0000)  
Rotate:True</t>
        </r>
      </text>
    </comment>
    <comment ref="E36" authorId="0" shapeId="0" xr:uid="{00000000-0006-0000-0000-000059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reference:E39,E37
mrs:(E39,+,10.0000)  (E37,+,-10.0000)  
Rotate:True</t>
        </r>
      </text>
    </comment>
    <comment ref="F36" authorId="0" shapeId="0" xr:uid="{00000000-0006-0000-0000-00005A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reference:F39,F37
mrs:(F39,+,10.0000)  (F37,+,-10.0000)  
Rotate:True</t>
        </r>
      </text>
    </comment>
    <comment ref="G36" authorId="0" shapeId="0" xr:uid="{00000000-0006-0000-0000-00005B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reference:G39,G37
mrs:(G39,+,10.0000)  (G37,+,-10.0000)  
Rotate:True</t>
        </r>
      </text>
    </comment>
    <comment ref="H36" authorId="0" shapeId="0" xr:uid="{00000000-0006-0000-0000-00005C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reference:H39,H37
mrs:(H39,+,10.0000)  (H37,+,-10.0000)  
Rotate:True</t>
        </r>
      </text>
    </comment>
    <comment ref="D37" authorId="0" shapeId="0" xr:uid="{00000000-0006-0000-0000-00005D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reference:C37,C39
mrs:(C37,+,0.0001)  (C39,+,0.0000)  
Rotate:True</t>
        </r>
      </text>
    </comment>
    <comment ref="F37" authorId="0" shapeId="0" xr:uid="{00000000-0006-0000-0000-00005E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reference:E37,E39
mrs:(E37,+,0.0001)  (E39,+,-0.0000)  
Rotate:True</t>
        </r>
      </text>
    </comment>
    <comment ref="H37" authorId="0" shapeId="0" xr:uid="{00000000-0006-0000-0000-00005F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reference:G37,G39
mrs:(G37,+,0.0001)  (G39,+,-0.0000)  
Rotate:True</t>
        </r>
      </text>
    </comment>
    <comment ref="B39" authorId="0" shapeId="0" xr:uid="{00000000-0006-0000-0000-000060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reference:B34
mrs:(B34,+,10.0000)  
Rotate:True</t>
        </r>
      </text>
    </comment>
    <comment ref="C39" authorId="0" shapeId="0" xr:uid="{00000000-0006-0000-0000-000061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reference:C34
mrs:(C34,+,10.0000)  
Rotate:True</t>
        </r>
      </text>
    </comment>
    <comment ref="D39" authorId="0" shapeId="0" xr:uid="{00000000-0006-0000-0000-000062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reference:D34
mrs:(D34,+,10.0000)  
Rotate:True</t>
        </r>
      </text>
    </comment>
    <comment ref="E39" authorId="0" shapeId="0" xr:uid="{00000000-0006-0000-0000-000063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reference:E34
mrs:(E34,+,10.0000)  
Rotate:True</t>
        </r>
      </text>
    </comment>
    <comment ref="F39" authorId="0" shapeId="0" xr:uid="{00000000-0006-0000-0000-000064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reference:F34
mrs:(F34,+,10.0000)  
Rotate:True</t>
        </r>
      </text>
    </comment>
    <comment ref="G39" authorId="0" shapeId="0" xr:uid="{00000000-0006-0000-0000-000065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reference:G34
mrs:(G34,+,10.0000)  
Rotate:True</t>
        </r>
      </text>
    </comment>
    <comment ref="H39" authorId="0" shapeId="0" xr:uid="{00000000-0006-0000-0000-000066000000}">
      <text>
        <r>
          <rPr>
            <sz val="11"/>
            <color theme="1"/>
            <rFont val="等线"/>
            <family val="2"/>
            <charset val="134"/>
            <scheme val="minor"/>
          </rPr>
          <t>reference:H34
mrs:(H34,+,10.0000)  
Rotate:True</t>
        </r>
      </text>
    </comment>
  </commentList>
</comments>
</file>

<file path=xl/sharedStrings.xml><?xml version="1.0" encoding="utf-8"?>
<sst xmlns="http://schemas.openxmlformats.org/spreadsheetml/2006/main" count="47" uniqueCount="35">
  <si>
    <t>SUMMARY OF MAINE FINANCIAL INSTITUTIONS</t>
  </si>
  <si>
    <t>June 30, 2002</t>
  </si>
  <si>
    <t>ASSETS</t>
  </si>
  <si>
    <t>DEPOSITS/SHARES</t>
  </si>
  <si>
    <t>LOANS</t>
  </si>
  <si>
    <t>Dollars</t>
  </si>
  <si>
    <t>% of</t>
  </si>
  <si>
    <t>No.</t>
  </si>
  <si>
    <t>(000's)</t>
  </si>
  <si>
    <t>Total</t>
  </si>
  <si>
    <t>Trust Companies</t>
  </si>
  <si>
    <t>Limited Purpose Banks</t>
  </si>
  <si>
    <t>National Banks*</t>
  </si>
  <si>
    <t>State Savings Banks</t>
  </si>
  <si>
    <t>Federal Savings Banks</t>
  </si>
  <si>
    <t>State Savings and Loans</t>
  </si>
  <si>
    <t>Federal Savings and Loans</t>
  </si>
  <si>
    <t>State Credit Unions</t>
  </si>
  <si>
    <t>Federal Credit Unions</t>
  </si>
  <si>
    <t>TOTAL</t>
  </si>
  <si>
    <t>Commercial Banks*</t>
  </si>
  <si>
    <t>Savings Banks</t>
  </si>
  <si>
    <t>Savings and Loans</t>
  </si>
  <si>
    <t>Credit Unions</t>
  </si>
  <si>
    <t>State-Chartered</t>
  </si>
  <si>
    <t>Federally Chartered*</t>
  </si>
  <si>
    <t>In-State Ownership</t>
  </si>
  <si>
    <t>Out-of-State Ownership*</t>
  </si>
  <si>
    <t xml:space="preserve">*Note: Maine deposits and loans for the following banks operating in a multi-state environment are included in this exhibit; </t>
  </si>
  <si>
    <t>however, Maine assets are not available:</t>
  </si>
  <si>
    <t>Fleet National Bank</t>
  </si>
  <si>
    <t>KeyBank, National Association</t>
  </si>
  <si>
    <t>Ocean National Bank</t>
  </si>
  <si>
    <t>Peoples Heritage Bank, a division of BankNorth, National Association</t>
  </si>
  <si>
    <t xml:space="preserve">suspicious:D13,  D37,  D31,  D32,  F34,  G13,  E15,  E18,  G19,  H21,  G37,  D21,  F21,  D29,  F29,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</si>
</sst>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u/>
      <sz val="12"/>
      <name val="等线"/>
      <family val="3"/>
      <charset val="134"/>
      <scheme val="minor"/>
    </font>
    <font>
      <b/>
      <u/>
      <sz val="12"/>
      <name val="等线"/>
      <family val="3"/>
      <charset val="134"/>
      <scheme val="minor"/>
    </font>
    <font>
      <u/>
      <sz val="12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i/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FA8072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Continuous"/>
    </xf>
    <xf numFmtId="3" fontId="0" fillId="0" borderId="0" xfId="0" applyNumberFormat="1"/>
    <xf numFmtId="0" fontId="0" fillId="0" borderId="0" xfId="0"/>
    <xf numFmtId="2" fontId="0" fillId="0" borderId="0" xfId="0" applyNumberFormat="1"/>
    <xf numFmtId="15" fontId="6" fillId="0" borderId="0" xfId="0" quotePrefix="1" applyNumberFormat="1" applyFont="1" applyAlignment="1">
      <alignment horizontal="centerContinuous"/>
    </xf>
    <xf numFmtId="0" fontId="0" fillId="0" borderId="0" xfId="0" applyAlignment="1">
      <alignment horizontal="justify"/>
    </xf>
    <xf numFmtId="3" fontId="0" fillId="0" borderId="0" xfId="0" applyNumberFormat="1" applyAlignment="1">
      <alignment horizontal="right"/>
    </xf>
    <xf numFmtId="0" fontId="7" fillId="0" borderId="0" xfId="0" applyFont="1"/>
    <xf numFmtId="2" fontId="0" fillId="2" borderId="0" xfId="0" applyNumberFormat="1" applyFill="1"/>
    <xf numFmtId="2" fontId="0" fillId="3" borderId="0" xfId="0" applyNumberFormat="1" applyFill="1"/>
    <xf numFmtId="2" fontId="0" fillId="24" borderId="0" xfId="0" applyNumberFormat="1" applyFill="1"/>
    <xf numFmtId="2" fontId="0" fillId="4" borderId="0" xfId="0" applyNumberFormat="1" applyFill="1"/>
    <xf numFmtId="3" fontId="0" fillId="2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3" fontId="0" fillId="11" borderId="0" xfId="0" applyNumberFormat="1" applyFill="1"/>
    <xf numFmtId="0" fontId="0" fillId="12" borderId="0" xfId="0" applyFill="1"/>
    <xf numFmtId="3" fontId="0" fillId="12" borderId="0" xfId="0" applyNumberFormat="1" applyFill="1"/>
    <xf numFmtId="4" fontId="0" fillId="12" borderId="0" xfId="0" applyNumberFormat="1" applyFill="1"/>
    <xf numFmtId="0" fontId="0" fillId="13" borderId="0" xfId="0" applyFill="1"/>
    <xf numFmtId="3" fontId="0" fillId="13" borderId="0" xfId="0" applyNumberFormat="1" applyFill="1"/>
    <xf numFmtId="2" fontId="0" fillId="13" borderId="0" xfId="0" applyNumberFormat="1" applyFill="1"/>
    <xf numFmtId="0" fontId="0" fillId="14" borderId="0" xfId="0" applyFill="1"/>
    <xf numFmtId="3" fontId="0" fillId="14" borderId="0" xfId="0" applyNumberFormat="1" applyFill="1"/>
    <xf numFmtId="2" fontId="0" fillId="14" borderId="0" xfId="0" applyNumberFormat="1" applyFill="1"/>
    <xf numFmtId="4" fontId="0" fillId="14" borderId="0" xfId="0" applyNumberFormat="1" applyFill="1"/>
    <xf numFmtId="3" fontId="0" fillId="15" borderId="0" xfId="0" applyNumberFormat="1" applyFill="1"/>
    <xf numFmtId="2" fontId="0" fillId="15" borderId="0" xfId="0" applyNumberFormat="1" applyFill="1"/>
    <xf numFmtId="0" fontId="0" fillId="16" borderId="0" xfId="0" applyFill="1"/>
    <xf numFmtId="3" fontId="0" fillId="16" borderId="0" xfId="0" applyNumberFormat="1" applyFill="1"/>
    <xf numFmtId="2" fontId="0" fillId="16" borderId="0" xfId="0" applyNumberFormat="1" applyFill="1"/>
    <xf numFmtId="0" fontId="0" fillId="17" borderId="0" xfId="0" applyFill="1"/>
    <xf numFmtId="3" fontId="0" fillId="17" borderId="0" xfId="0" applyNumberFormat="1" applyFill="1"/>
    <xf numFmtId="0" fontId="0" fillId="18" borderId="0" xfId="0" applyFill="1"/>
    <xf numFmtId="3" fontId="0" fillId="18" borderId="0" xfId="0" applyNumberFormat="1" applyFill="1"/>
    <xf numFmtId="2" fontId="0" fillId="18" borderId="0" xfId="0" applyNumberFormat="1" applyFill="1"/>
    <xf numFmtId="0" fontId="0" fillId="19" borderId="0" xfId="0" applyFill="1"/>
    <xf numFmtId="3" fontId="0" fillId="19" borderId="0" xfId="0" applyNumberFormat="1" applyFill="1"/>
    <xf numFmtId="2" fontId="0" fillId="19" borderId="0" xfId="0" applyNumberFormat="1" applyFill="1"/>
    <xf numFmtId="0" fontId="0" fillId="20" borderId="0" xfId="0" applyFill="1"/>
    <xf numFmtId="3" fontId="0" fillId="20" borderId="0" xfId="0" applyNumberFormat="1" applyFill="1"/>
    <xf numFmtId="2" fontId="0" fillId="20" borderId="0" xfId="0" applyNumberFormat="1" applyFill="1"/>
    <xf numFmtId="0" fontId="0" fillId="21" borderId="0" xfId="0" applyFill="1"/>
    <xf numFmtId="3" fontId="0" fillId="21" borderId="0" xfId="0" applyNumberFormat="1" applyFill="1"/>
    <xf numFmtId="2" fontId="0" fillId="21" borderId="0" xfId="0" applyNumberFormat="1" applyFill="1"/>
    <xf numFmtId="2" fontId="0" fillId="22" borderId="0" xfId="0" applyNumberFormat="1" applyFill="1"/>
    <xf numFmtId="0" fontId="0" fillId="23" borderId="0" xfId="0" applyFill="1"/>
    <xf numFmtId="3" fontId="0" fillId="23" borderId="0" xfId="0" applyNumberFormat="1" applyFill="1"/>
    <xf numFmtId="2" fontId="0" fillId="2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2:H70"/>
  <sheetViews>
    <sheetView tabSelected="1" showOutlineSymbols="0" zoomScale="87" workbookViewId="0">
      <selection activeCell="D17" sqref="D17"/>
    </sheetView>
  </sheetViews>
  <sheetFormatPr defaultColWidth="9.625" defaultRowHeight="14.25" x14ac:dyDescent="0.2"/>
  <cols>
    <col min="1" max="1" width="23.5" style="9" customWidth="1"/>
    <col min="2" max="2" width="4.625" style="9" customWidth="1"/>
    <col min="3" max="3" width="11.375" style="9" customWidth="1"/>
    <col min="4" max="4" width="12.375" style="9" customWidth="1"/>
    <col min="5" max="5" width="10.625" style="9" customWidth="1"/>
    <col min="6" max="6" width="8.625" style="9" customWidth="1"/>
    <col min="7" max="7" width="10.5" style="9" customWidth="1"/>
    <col min="8" max="8" width="7.625" style="9" customWidth="1"/>
  </cols>
  <sheetData>
    <row r="2" spans="1:8" ht="18" customHeight="1" x14ac:dyDescent="0.25">
      <c r="A2" s="7" t="s">
        <v>0</v>
      </c>
      <c r="B2" s="2"/>
      <c r="C2" s="2"/>
      <c r="D2" s="2"/>
      <c r="E2" s="2"/>
      <c r="F2" s="2"/>
      <c r="G2" s="2"/>
      <c r="H2" s="2"/>
    </row>
    <row r="3" spans="1:8" ht="15.75" customHeight="1" x14ac:dyDescent="0.25">
      <c r="A3" s="2"/>
      <c r="B3" s="2"/>
      <c r="C3" s="2"/>
      <c r="D3" s="2"/>
      <c r="E3" s="2"/>
      <c r="F3" s="2"/>
      <c r="G3" s="2"/>
      <c r="H3" s="2"/>
    </row>
    <row r="4" spans="1:8" ht="18" customHeight="1" x14ac:dyDescent="0.25">
      <c r="A4" s="11" t="s">
        <v>1</v>
      </c>
      <c r="B4" s="2"/>
      <c r="C4" s="2"/>
      <c r="D4" s="2"/>
      <c r="E4" s="2"/>
      <c r="F4" s="2"/>
      <c r="G4" s="2"/>
      <c r="H4" s="2"/>
    </row>
    <row r="7" spans="1:8" ht="15.75" customHeight="1" x14ac:dyDescent="0.25">
      <c r="C7" s="5" t="s">
        <v>2</v>
      </c>
      <c r="D7" s="2"/>
      <c r="E7" s="5" t="s">
        <v>3</v>
      </c>
      <c r="F7" s="2"/>
      <c r="G7" s="5" t="s">
        <v>4</v>
      </c>
      <c r="H7" s="2"/>
    </row>
    <row r="8" spans="1:8" ht="15.75" customHeight="1" x14ac:dyDescent="0.25">
      <c r="B8" s="3"/>
      <c r="C8" s="3" t="s">
        <v>5</v>
      </c>
      <c r="D8" s="3" t="s">
        <v>6</v>
      </c>
      <c r="E8" s="3" t="s">
        <v>5</v>
      </c>
      <c r="F8" s="3" t="s">
        <v>6</v>
      </c>
      <c r="G8" s="3" t="s">
        <v>5</v>
      </c>
      <c r="H8" s="3" t="s">
        <v>6</v>
      </c>
    </row>
    <row r="9" spans="1:8" ht="15.75" customHeight="1" x14ac:dyDescent="0.25">
      <c r="B9" s="6" t="s">
        <v>7</v>
      </c>
      <c r="C9" s="4" t="s">
        <v>8</v>
      </c>
      <c r="D9" s="4" t="s">
        <v>9</v>
      </c>
      <c r="E9" s="4" t="s">
        <v>8</v>
      </c>
      <c r="F9" s="4" t="s">
        <v>9</v>
      </c>
      <c r="G9" s="4" t="s">
        <v>8</v>
      </c>
      <c r="H9" s="4" t="s">
        <v>9</v>
      </c>
    </row>
    <row r="10" spans="1:8" x14ac:dyDescent="0.2">
      <c r="G10" s="8"/>
    </row>
    <row r="11" spans="1:8" x14ac:dyDescent="0.2">
      <c r="A11" t="s">
        <v>10</v>
      </c>
      <c r="B11">
        <v>9</v>
      </c>
      <c r="C11" s="8">
        <v>2078769</v>
      </c>
      <c r="D11" s="15">
        <f t="shared" ref="D11:D18" si="0">(C11/C$21)*100</f>
        <v>13.899083314104912</v>
      </c>
      <c r="E11" s="8">
        <v>1547458</v>
      </c>
      <c r="F11" s="15">
        <f t="shared" ref="F11:F16" si="1">(E11/E$21)*100</f>
        <v>8.6507547715867616</v>
      </c>
      <c r="G11" s="8">
        <v>1377629</v>
      </c>
      <c r="H11" s="15">
        <f>(G11/G$21)*100</f>
        <v>8.489049935341372</v>
      </c>
    </row>
    <row r="12" spans="1:8" x14ac:dyDescent="0.2">
      <c r="A12" t="s">
        <v>11</v>
      </c>
      <c r="B12">
        <v>7</v>
      </c>
      <c r="C12" s="8">
        <v>26686</v>
      </c>
      <c r="D12" s="16">
        <f t="shared" si="0"/>
        <v>0.17842816461098066</v>
      </c>
      <c r="E12" s="8">
        <v>0</v>
      </c>
      <c r="F12" s="16">
        <f t="shared" si="1"/>
        <v>0</v>
      </c>
      <c r="G12" s="8">
        <v>404</v>
      </c>
      <c r="H12" s="16">
        <f>(G12/G$21)*100</f>
        <v>2.4894773366979893E-3</v>
      </c>
    </row>
    <row r="13" spans="1:8" ht="15.75" customHeight="1" x14ac:dyDescent="0.25">
      <c r="A13" s="1" t="s">
        <v>12</v>
      </c>
      <c r="B13">
        <v>7</v>
      </c>
      <c r="C13" s="8">
        <v>1442222</v>
      </c>
      <c r="D13" s="17">
        <f t="shared" si="0"/>
        <v>9.6429972428081303</v>
      </c>
      <c r="E13" s="8">
        <v>7440908</v>
      </c>
      <c r="F13" s="18">
        <f t="shared" si="1"/>
        <v>41.596909503158159</v>
      </c>
      <c r="G13" s="19">
        <v>6508230</v>
      </c>
      <c r="H13" s="18">
        <f>(G13/G$21)*100</f>
        <v>40.104185858955333</v>
      </c>
    </row>
    <row r="14" spans="1:8" x14ac:dyDescent="0.2">
      <c r="A14" t="s">
        <v>13</v>
      </c>
      <c r="B14">
        <v>15</v>
      </c>
      <c r="C14" s="8">
        <v>6734208</v>
      </c>
      <c r="D14" s="20">
        <f t="shared" si="0"/>
        <v>45.026319926125417</v>
      </c>
      <c r="E14" s="8">
        <v>5010519</v>
      </c>
      <c r="F14" s="20">
        <f t="shared" si="1"/>
        <v>28.01030538300628</v>
      </c>
      <c r="G14" s="8">
        <v>4859363</v>
      </c>
      <c r="H14" s="20">
        <f>(G14/G$21)*100</f>
        <v>29.943747671506809</v>
      </c>
    </row>
    <row r="15" spans="1:8" x14ac:dyDescent="0.2">
      <c r="A15" t="s">
        <v>14</v>
      </c>
      <c r="B15">
        <v>2</v>
      </c>
      <c r="C15" s="8">
        <v>1014826</v>
      </c>
      <c r="D15" s="21">
        <f t="shared" si="0"/>
        <v>6.7853384013903577</v>
      </c>
      <c r="E15" s="19">
        <v>739898</v>
      </c>
      <c r="F15" s="21">
        <f t="shared" si="1"/>
        <v>4.1362519396245343</v>
      </c>
      <c r="G15" s="8">
        <v>859251</v>
      </c>
      <c r="H15" s="10">
        <v>5.3</v>
      </c>
    </row>
    <row r="16" spans="1:8" x14ac:dyDescent="0.2">
      <c r="A16" t="s">
        <v>15</v>
      </c>
      <c r="B16">
        <v>3</v>
      </c>
      <c r="C16" s="8">
        <v>140244</v>
      </c>
      <c r="D16" s="22">
        <f t="shared" si="0"/>
        <v>0.93770064894335514</v>
      </c>
      <c r="E16" s="8">
        <v>103550</v>
      </c>
      <c r="F16" s="22">
        <f t="shared" si="1"/>
        <v>0.57887558602418243</v>
      </c>
      <c r="G16" s="8">
        <v>107427</v>
      </c>
      <c r="H16" s="22">
        <f>(G16/G$21)*100</f>
        <v>0.66197297487488838</v>
      </c>
    </row>
    <row r="17" spans="1:8" x14ac:dyDescent="0.2">
      <c r="A17" t="s">
        <v>16</v>
      </c>
      <c r="B17">
        <v>4</v>
      </c>
      <c r="C17" s="8">
        <v>257846</v>
      </c>
      <c r="D17" s="23">
        <f t="shared" si="0"/>
        <v>1.7240121611437804</v>
      </c>
      <c r="E17" s="8">
        <v>206822</v>
      </c>
      <c r="F17" s="10">
        <v>1.1499999999999999</v>
      </c>
      <c r="G17" s="8">
        <v>211442</v>
      </c>
      <c r="H17" s="23">
        <f>(G17/G$21)*100</f>
        <v>1.3029209579853869</v>
      </c>
    </row>
    <row r="18" spans="1:8" x14ac:dyDescent="0.2">
      <c r="A18" t="s">
        <v>17</v>
      </c>
      <c r="B18">
        <v>15</v>
      </c>
      <c r="C18" s="8">
        <v>823799</v>
      </c>
      <c r="D18" s="24">
        <f t="shared" si="0"/>
        <v>5.5080920174758772</v>
      </c>
      <c r="E18" s="19">
        <v>711205</v>
      </c>
      <c r="F18" s="24">
        <f>(E18/E$21)*100</f>
        <v>3.9758494558988762</v>
      </c>
      <c r="G18" s="8">
        <v>568652</v>
      </c>
      <c r="H18" s="10">
        <v>3.5</v>
      </c>
    </row>
    <row r="19" spans="1:8" x14ac:dyDescent="0.2">
      <c r="A19" t="s">
        <v>18</v>
      </c>
      <c r="B19">
        <v>63</v>
      </c>
      <c r="C19" s="8">
        <v>2437559</v>
      </c>
      <c r="D19" s="10">
        <v>16.29</v>
      </c>
      <c r="E19" s="8">
        <v>2127767</v>
      </c>
      <c r="F19" s="25">
        <f>(E19/E$21)*100</f>
        <v>11.894856292109287</v>
      </c>
      <c r="G19" s="19">
        <v>1735908</v>
      </c>
      <c r="H19" s="25">
        <f>(G19/G$21)*100</f>
        <v>10.696791149982014</v>
      </c>
    </row>
    <row r="20" spans="1:8" x14ac:dyDescent="0.2">
      <c r="C20" s="8"/>
      <c r="D20" s="10"/>
      <c r="E20" s="8"/>
      <c r="G20" s="8"/>
    </row>
    <row r="21" spans="1:8" x14ac:dyDescent="0.2">
      <c r="A21" t="s">
        <v>19</v>
      </c>
      <c r="B21" s="26">
        <f>SUM(B11:B20)</f>
        <v>125</v>
      </c>
      <c r="C21" s="27">
        <f>SUM(C11:C20)</f>
        <v>14956159</v>
      </c>
      <c r="D21" s="17">
        <v>100</v>
      </c>
      <c r="E21" s="27">
        <f>SUM(E11:E20)</f>
        <v>17888127</v>
      </c>
      <c r="F21" s="17">
        <v>100</v>
      </c>
      <c r="G21" s="27">
        <f>SUM(G11:G20)</f>
        <v>16228306</v>
      </c>
      <c r="H21" s="17">
        <f>SUM(H11:H19)</f>
        <v>100.00115802598251</v>
      </c>
    </row>
    <row r="22" spans="1:8" x14ac:dyDescent="0.2">
      <c r="C22" s="8"/>
      <c r="D22" s="10"/>
      <c r="E22" s="8"/>
      <c r="G22" s="8"/>
    </row>
    <row r="23" spans="1:8" ht="15.75" customHeight="1" x14ac:dyDescent="0.25">
      <c r="A23" s="1" t="s">
        <v>20</v>
      </c>
      <c r="B23" s="28">
        <f t="shared" ref="B23:H23" si="2">SUM(B11,B13)</f>
        <v>16</v>
      </c>
      <c r="C23" s="29">
        <f t="shared" si="2"/>
        <v>3520991</v>
      </c>
      <c r="D23" s="30">
        <f t="shared" si="2"/>
        <v>23.542080556913042</v>
      </c>
      <c r="E23" s="29">
        <f t="shared" si="2"/>
        <v>8988366</v>
      </c>
      <c r="F23" s="30">
        <f t="shared" si="2"/>
        <v>50.24766427474492</v>
      </c>
      <c r="G23" s="29">
        <f t="shared" si="2"/>
        <v>7885859</v>
      </c>
      <c r="H23" s="30">
        <f t="shared" si="2"/>
        <v>48.593235794296703</v>
      </c>
    </row>
    <row r="24" spans="1:8" ht="15.75" customHeight="1" x14ac:dyDescent="0.25">
      <c r="A24" s="1" t="s">
        <v>11</v>
      </c>
      <c r="B24" s="31">
        <f t="shared" ref="B24:H24" si="3">+B12</f>
        <v>7</v>
      </c>
      <c r="C24" s="32">
        <f t="shared" si="3"/>
        <v>26686</v>
      </c>
      <c r="D24" s="33">
        <f t="shared" si="3"/>
        <v>0.17842816461098066</v>
      </c>
      <c r="E24" s="32">
        <f t="shared" si="3"/>
        <v>0</v>
      </c>
      <c r="F24" s="33">
        <f t="shared" si="3"/>
        <v>0</v>
      </c>
      <c r="G24" s="32">
        <f t="shared" si="3"/>
        <v>404</v>
      </c>
      <c r="H24" s="33">
        <f t="shared" si="3"/>
        <v>2.4894773366979893E-3</v>
      </c>
    </row>
    <row r="25" spans="1:8" ht="15.75" customHeight="1" x14ac:dyDescent="0.25">
      <c r="A25" s="1" t="s">
        <v>21</v>
      </c>
      <c r="B25" s="34">
        <f>B14+B15</f>
        <v>17</v>
      </c>
      <c r="C25" s="35">
        <f>C14+C15</f>
        <v>7749034</v>
      </c>
      <c r="D25" s="36">
        <f>SUM(D14,D15)</f>
        <v>51.811658327515772</v>
      </c>
      <c r="E25" s="35">
        <f>E14+E15</f>
        <v>5750417</v>
      </c>
      <c r="F25" s="37">
        <f>F14+F15</f>
        <v>32.146557322630812</v>
      </c>
      <c r="G25" s="35">
        <f>G14+G15</f>
        <v>5718614</v>
      </c>
      <c r="H25" s="37">
        <f>H14+H15</f>
        <v>35.24374767150681</v>
      </c>
    </row>
    <row r="26" spans="1:8" x14ac:dyDescent="0.2">
      <c r="A26" t="s">
        <v>22</v>
      </c>
      <c r="B26" s="38">
        <f>B16+B17</f>
        <v>7</v>
      </c>
      <c r="C26" s="38">
        <f>C16+C17</f>
        <v>398090</v>
      </c>
      <c r="D26" s="39">
        <f>SUM(D16:D17)</f>
        <v>2.6617128100871357</v>
      </c>
      <c r="E26" s="38">
        <f>E16+E17</f>
        <v>310372</v>
      </c>
      <c r="F26" s="39">
        <f>SUM(F16:F17)</f>
        <v>1.7288755860241825</v>
      </c>
      <c r="G26" s="38">
        <f>G16+G17</f>
        <v>318869</v>
      </c>
      <c r="H26" s="39">
        <f>SUM(H16:H17)</f>
        <v>1.9648939328602752</v>
      </c>
    </row>
    <row r="27" spans="1:8" x14ac:dyDescent="0.2">
      <c r="A27" t="s">
        <v>23</v>
      </c>
      <c r="B27" s="40">
        <f t="shared" ref="B27:G27" si="4">SUM(B18,B19)</f>
        <v>78</v>
      </c>
      <c r="C27" s="41">
        <f t="shared" si="4"/>
        <v>3261358</v>
      </c>
      <c r="D27" s="42">
        <f t="shared" si="4"/>
        <v>21.798092017475877</v>
      </c>
      <c r="E27" s="41">
        <f t="shared" si="4"/>
        <v>2838972</v>
      </c>
      <c r="F27" s="42">
        <f t="shared" si="4"/>
        <v>15.870705748008163</v>
      </c>
      <c r="G27" s="41">
        <f t="shared" si="4"/>
        <v>2304560</v>
      </c>
      <c r="H27" s="10">
        <v>14.21</v>
      </c>
    </row>
    <row r="28" spans="1:8" x14ac:dyDescent="0.2">
      <c r="C28" s="8"/>
      <c r="D28" s="10"/>
      <c r="E28" s="8"/>
      <c r="F28" s="10"/>
      <c r="G28" s="8"/>
      <c r="H28" s="10"/>
    </row>
    <row r="29" spans="1:8" x14ac:dyDescent="0.2">
      <c r="A29" t="s">
        <v>19</v>
      </c>
      <c r="B29" s="43">
        <f>SUM(B23:B27)</f>
        <v>125</v>
      </c>
      <c r="C29" s="44">
        <f>SUM(C23:C27)</f>
        <v>14956159</v>
      </c>
      <c r="D29" s="17">
        <v>100</v>
      </c>
      <c r="E29" s="44">
        <f>SUM(E23:E27)</f>
        <v>17888127</v>
      </c>
      <c r="F29" s="17">
        <v>100</v>
      </c>
      <c r="G29" s="44">
        <f>SUM(G23:G27)</f>
        <v>16228306</v>
      </c>
      <c r="H29" s="10">
        <v>100</v>
      </c>
    </row>
    <row r="30" spans="1:8" x14ac:dyDescent="0.2">
      <c r="C30" s="8"/>
      <c r="E30" s="8"/>
      <c r="G30" s="8"/>
    </row>
    <row r="31" spans="1:8" x14ac:dyDescent="0.2">
      <c r="A31" t="s">
        <v>24</v>
      </c>
      <c r="B31" s="45">
        <f>SUM(B11,B12,B14,B16,B18)</f>
        <v>49</v>
      </c>
      <c r="C31" s="46">
        <f>SUM(C11,C12,C14,C16,C18)</f>
        <v>9803706</v>
      </c>
      <c r="D31" s="17">
        <f>(C31/C$21)*100</f>
        <v>65.549624071260538</v>
      </c>
      <c r="E31" s="46">
        <f>SUM(E11,E12,E14,E16,E18)</f>
        <v>7372732</v>
      </c>
      <c r="F31" s="47">
        <f>SUM(F11,F12,F14,F16,F18)</f>
        <v>41.215785196516102</v>
      </c>
      <c r="G31" s="46">
        <f>SUM(G11,G12,G14,G16,G18)</f>
        <v>6913475</v>
      </c>
      <c r="H31" s="47">
        <f>SUM(H11,H12,H14,H16,H18)</f>
        <v>42.597260059059764</v>
      </c>
    </row>
    <row r="32" spans="1:8" ht="15.75" customHeight="1" x14ac:dyDescent="0.25">
      <c r="A32" s="1" t="s">
        <v>25</v>
      </c>
      <c r="B32" s="48">
        <f>SUM(B13,B15,B17,B19)</f>
        <v>76</v>
      </c>
      <c r="C32" s="49">
        <f>SUM(C13,C15,C17,C19)</f>
        <v>5152453</v>
      </c>
      <c r="D32" s="17">
        <f>(C32/C$21)*100</f>
        <v>34.450375928739454</v>
      </c>
      <c r="E32" s="49">
        <f>SUM(E13,E15,E17,E19)</f>
        <v>10515395</v>
      </c>
      <c r="F32" s="50">
        <f>SUM(F13,F15,F17,F19)</f>
        <v>58.778017734891982</v>
      </c>
      <c r="G32" s="49">
        <f>SUM(G13,G15,G17,G19)</f>
        <v>9314831</v>
      </c>
      <c r="H32" s="50">
        <f>H13+H15+H17+H19</f>
        <v>57.403897966922727</v>
      </c>
    </row>
    <row r="33" spans="1:8" x14ac:dyDescent="0.2">
      <c r="C33" s="8"/>
      <c r="D33" s="10"/>
      <c r="E33" s="8"/>
      <c r="F33" s="10"/>
      <c r="G33" s="8"/>
      <c r="H33" s="10"/>
    </row>
    <row r="34" spans="1:8" x14ac:dyDescent="0.2">
      <c r="A34" t="s">
        <v>19</v>
      </c>
      <c r="B34" s="51">
        <f>SUM(B31,B32)</f>
        <v>125</v>
      </c>
      <c r="C34" s="52">
        <f>SUM(C31,C32)</f>
        <v>14956159</v>
      </c>
      <c r="D34" s="53">
        <f>SUM(D31,D32)</f>
        <v>100</v>
      </c>
      <c r="E34" s="52">
        <f>SUM(E31,E32)</f>
        <v>17888127</v>
      </c>
      <c r="F34" s="17">
        <v>100</v>
      </c>
      <c r="G34" s="52">
        <f>SUM(G31,G32)</f>
        <v>16228306</v>
      </c>
      <c r="H34" s="10">
        <v>100</v>
      </c>
    </row>
    <row r="35" spans="1:8" x14ac:dyDescent="0.2">
      <c r="C35" s="8"/>
      <c r="E35" s="8"/>
      <c r="G35" s="8"/>
    </row>
    <row r="36" spans="1:8" x14ac:dyDescent="0.2">
      <c r="A36" t="s">
        <v>26</v>
      </c>
      <c r="B36" s="54">
        <f t="shared" ref="B36:H36" si="5">B39-B37</f>
        <v>121</v>
      </c>
      <c r="C36" s="55">
        <f t="shared" si="5"/>
        <v>14729235</v>
      </c>
      <c r="D36" s="56">
        <f t="shared" si="5"/>
        <v>98.482738783400208</v>
      </c>
      <c r="E36" s="55">
        <f t="shared" si="5"/>
        <v>14105972</v>
      </c>
      <c r="F36" s="56">
        <f t="shared" si="5"/>
        <v>78.856618135593521</v>
      </c>
      <c r="G36" s="55">
        <f t="shared" si="5"/>
        <v>13404729</v>
      </c>
      <c r="H36" s="56">
        <f t="shared" si="5"/>
        <v>82.600913490292825</v>
      </c>
    </row>
    <row r="37" spans="1:8" ht="15.75" customHeight="1" x14ac:dyDescent="0.25">
      <c r="A37" s="1" t="s">
        <v>27</v>
      </c>
      <c r="B37">
        <v>4</v>
      </c>
      <c r="C37" s="13">
        <v>226924</v>
      </c>
      <c r="D37" s="17">
        <f>(C37/C39)*100</f>
        <v>1.5172612165997967</v>
      </c>
      <c r="E37" s="8">
        <v>3782155</v>
      </c>
      <c r="F37" s="57">
        <f>(E37/E39)*100</f>
        <v>21.143381864406486</v>
      </c>
      <c r="G37" s="19">
        <v>2823577</v>
      </c>
      <c r="H37" s="57">
        <f>(G37/G39)*100</f>
        <v>17.399086509707175</v>
      </c>
    </row>
    <row r="38" spans="1:8" x14ac:dyDescent="0.2">
      <c r="C38" s="8"/>
      <c r="E38" s="8"/>
      <c r="G38" s="8"/>
    </row>
    <row r="39" spans="1:8" x14ac:dyDescent="0.2">
      <c r="A39" t="s">
        <v>19</v>
      </c>
      <c r="B39" s="58">
        <f t="shared" ref="B39:H39" si="6">B34</f>
        <v>125</v>
      </c>
      <c r="C39" s="59">
        <f t="shared" si="6"/>
        <v>14956159</v>
      </c>
      <c r="D39" s="60">
        <f t="shared" si="6"/>
        <v>100</v>
      </c>
      <c r="E39" s="59">
        <f t="shared" si="6"/>
        <v>17888127</v>
      </c>
      <c r="F39" s="60">
        <f t="shared" si="6"/>
        <v>100</v>
      </c>
      <c r="G39" s="59">
        <f t="shared" si="6"/>
        <v>16228306</v>
      </c>
      <c r="H39" s="60">
        <f t="shared" si="6"/>
        <v>100</v>
      </c>
    </row>
    <row r="40" spans="1:8" x14ac:dyDescent="0.2">
      <c r="C40" s="8"/>
      <c r="D40" s="10"/>
      <c r="E40" s="8"/>
      <c r="F40" s="10"/>
      <c r="G40" s="8"/>
      <c r="H40" s="10"/>
    </row>
    <row r="41" spans="1:8" x14ac:dyDescent="0.2">
      <c r="C41" s="8"/>
      <c r="D41" s="10"/>
      <c r="E41" s="8"/>
      <c r="F41" s="10"/>
      <c r="G41" s="8"/>
      <c r="H41" s="10"/>
    </row>
    <row r="42" spans="1:8" x14ac:dyDescent="0.2">
      <c r="C42" s="8"/>
      <c r="E42" s="8"/>
      <c r="G42" s="8"/>
    </row>
    <row r="43" spans="1:8" ht="15.75" customHeight="1" x14ac:dyDescent="0.25">
      <c r="A43" s="14" t="s">
        <v>28</v>
      </c>
      <c r="B43" s="12"/>
      <c r="C43" s="12"/>
      <c r="D43" s="12"/>
      <c r="E43" s="12"/>
      <c r="F43" s="12"/>
      <c r="G43" s="12"/>
      <c r="H43" s="12"/>
    </row>
    <row r="44" spans="1:8" ht="15.75" customHeight="1" x14ac:dyDescent="0.25">
      <c r="A44" s="14" t="s">
        <v>29</v>
      </c>
      <c r="C44" s="8"/>
      <c r="E44" s="8"/>
      <c r="G44" s="8"/>
    </row>
    <row r="45" spans="1:8" ht="15.75" customHeight="1" x14ac:dyDescent="0.25">
      <c r="A45" s="14" t="s">
        <v>30</v>
      </c>
      <c r="C45" s="8"/>
      <c r="E45" s="8"/>
      <c r="G45" s="8"/>
    </row>
    <row r="46" spans="1:8" ht="15.75" customHeight="1" x14ac:dyDescent="0.25">
      <c r="A46" s="14" t="s">
        <v>31</v>
      </c>
      <c r="C46" s="8"/>
      <c r="E46" s="8"/>
      <c r="G46" s="8"/>
    </row>
    <row r="47" spans="1:8" ht="15.75" customHeight="1" x14ac:dyDescent="0.25">
      <c r="A47" s="14" t="s">
        <v>32</v>
      </c>
      <c r="C47" s="8"/>
      <c r="E47" s="8"/>
      <c r="G47" s="8"/>
    </row>
    <row r="48" spans="1:8" ht="15.75" customHeight="1" x14ac:dyDescent="0.25">
      <c r="A48" s="14" t="s">
        <v>33</v>
      </c>
      <c r="C48" s="8"/>
      <c r="E48" s="8"/>
      <c r="G48" s="8"/>
    </row>
    <row r="49" spans="3:7" x14ac:dyDescent="0.2">
      <c r="C49" s="8"/>
      <c r="E49" s="8"/>
      <c r="G49" s="8"/>
    </row>
    <row r="50" spans="3:7" x14ac:dyDescent="0.2">
      <c r="C50" s="8"/>
      <c r="E50" s="8"/>
      <c r="G50" s="8"/>
    </row>
    <row r="51" spans="3:7" x14ac:dyDescent="0.2">
      <c r="C51" s="8"/>
      <c r="E51" s="8"/>
      <c r="G51" s="8"/>
    </row>
    <row r="52" spans="3:7" x14ac:dyDescent="0.2">
      <c r="C52" s="8"/>
      <c r="E52" s="8"/>
      <c r="G52" s="8"/>
    </row>
    <row r="53" spans="3:7" x14ac:dyDescent="0.2">
      <c r="G53" s="8"/>
    </row>
    <row r="54" spans="3:7" x14ac:dyDescent="0.2">
      <c r="G54" s="8"/>
    </row>
    <row r="55" spans="3:7" x14ac:dyDescent="0.2">
      <c r="G55" s="8"/>
    </row>
    <row r="56" spans="3:7" x14ac:dyDescent="0.2">
      <c r="G56" s="8"/>
    </row>
    <row r="57" spans="3:7" x14ac:dyDescent="0.2">
      <c r="G57" s="8"/>
    </row>
    <row r="58" spans="3:7" x14ac:dyDescent="0.2">
      <c r="G58" s="8"/>
    </row>
    <row r="59" spans="3:7" x14ac:dyDescent="0.2">
      <c r="G59" s="8"/>
    </row>
    <row r="60" spans="3:7" x14ac:dyDescent="0.2">
      <c r="G60" s="8"/>
    </row>
    <row r="61" spans="3:7" x14ac:dyDescent="0.2">
      <c r="G61" s="8"/>
    </row>
    <row r="62" spans="3:7" x14ac:dyDescent="0.2">
      <c r="G62" s="8"/>
    </row>
    <row r="63" spans="3:7" x14ac:dyDescent="0.2">
      <c r="G63" s="8"/>
    </row>
    <row r="64" spans="3:7" x14ac:dyDescent="0.2">
      <c r="G64" s="8"/>
    </row>
    <row r="65" spans="1:7" x14ac:dyDescent="0.2">
      <c r="G65" s="8"/>
    </row>
    <row r="66" spans="1:7" x14ac:dyDescent="0.2">
      <c r="G66" s="8"/>
    </row>
    <row r="67" spans="1:7" x14ac:dyDescent="0.2">
      <c r="G67" s="8"/>
    </row>
    <row r="68" spans="1:7" x14ac:dyDescent="0.2">
      <c r="G68" s="8"/>
    </row>
    <row r="69" spans="1:7" x14ac:dyDescent="0.2">
      <c r="G69" s="8"/>
    </row>
    <row r="70" spans="1:7" x14ac:dyDescent="0.2">
      <c r="A70" t="s">
        <v>34</v>
      </c>
    </row>
  </sheetData>
  <phoneticPr fontId="8" type="noConversion"/>
  <pageMargins left="0.77" right="0.5" top="0.5" bottom="0.5" header="0.5" footer="0.5"/>
  <pageSetup scale="87" orientation="portrait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summary1201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D. Pearson</dc:creator>
  <cp:lastModifiedBy>xbany</cp:lastModifiedBy>
  <cp:lastPrinted>2002-11-19T16:20:22Z</cp:lastPrinted>
  <dcterms:created xsi:type="dcterms:W3CDTF">1998-11-20T19:16:52Z</dcterms:created>
  <dcterms:modified xsi:type="dcterms:W3CDTF">2020-11-19T13:38:53Z</dcterms:modified>
</cp:coreProperties>
</file>