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305" windowWidth="11340" xWindow="120" yWindow="30"/>
  </bookViews>
  <sheets>
    <sheet name="TLC" sheetId="1" state="visible" r:id="rId1"/>
    <sheet name="FORM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_(* #,##0_);_(* \(#,##0\);_(* &quot;-&quot;??_);_(@_)" numFmtId="164"/>
  </numFmts>
  <fonts count="11">
    <font>
      <name val="Arial"/>
      <sz val="10"/>
    </font>
    <font>
      <name val="Arial"/>
      <sz val="10"/>
    </font>
    <font>
      <name val="Arial"/>
      <family val="2"/>
      <b val="1"/>
      <sz val="10"/>
    </font>
    <font>
      <name val="Arial"/>
      <family val="2"/>
      <b val="1"/>
      <sz val="10"/>
      <u val="single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sz val="10"/>
      <u val="single"/>
    </font>
    <font>
      <name val="Times New Roman"/>
      <family val="1"/>
      <b val="1"/>
      <i val="1"/>
      <sz val="10"/>
    </font>
    <font>
      <name val="Arial"/>
      <family val="2"/>
      <i val="1"/>
      <sz val="10"/>
      <u val="single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2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5" numFmtId="0" pivotButton="0" quotePrefix="0" xfId="0"/>
    <xf borderId="0" fillId="0" fontId="5" numFmtId="3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borderId="0" fillId="0" fontId="7" numFmtId="3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1" fillId="0" fontId="8" numFmtId="0" pivotButton="0" quotePrefix="0" xfId="0">
      <alignment horizontal="center"/>
    </xf>
    <xf applyAlignment="1" borderId="2" fillId="0" fontId="8" numFmtId="3" pivotButton="0" quotePrefix="0" xfId="0">
      <alignment horizontal="center"/>
    </xf>
    <xf applyAlignment="1" borderId="3" fillId="0" fontId="8" numFmtId="0" pivotButton="0" quotePrefix="0" xfId="0">
      <alignment horizontal="center"/>
    </xf>
    <xf borderId="2" fillId="0" fontId="5" numFmtId="0" pivotButton="0" quotePrefix="0" xfId="0"/>
    <xf borderId="3" fillId="0" fontId="5" numFmtId="0" pivotButton="0" quotePrefix="0" xfId="0"/>
    <xf borderId="0" fillId="0" fontId="8" numFmtId="0" pivotButton="0" quotePrefix="0" xfId="0"/>
    <xf borderId="4" fillId="0" fontId="8" numFmtId="0" pivotButton="0" quotePrefix="0" xfId="0"/>
    <xf applyAlignment="1" borderId="5" fillId="0" fontId="8" numFmtId="3" pivotButton="0" quotePrefix="0" xfId="0">
      <alignment horizontal="center"/>
    </xf>
    <xf applyAlignment="1" borderId="6" fillId="0" fontId="8" numFmtId="0" pivotButton="0" quotePrefix="0" xfId="0">
      <alignment horizontal="center"/>
    </xf>
    <xf applyAlignment="1" borderId="5" fillId="0" fontId="8" numFmtId="0" pivotButton="0" quotePrefix="0" xfId="0">
      <alignment horizontal="center"/>
    </xf>
    <xf borderId="7" fillId="0" fontId="5" numFmtId="0" pivotButton="0" quotePrefix="0" xfId="0"/>
    <xf borderId="8" fillId="0" fontId="5" numFmtId="164" pivotButton="0" quotePrefix="0" xfId="0"/>
    <xf applyAlignment="1" borderId="7" fillId="0" fontId="6" numFmtId="164" pivotButton="0" quotePrefix="0" xfId="0">
      <alignment horizontal="center"/>
    </xf>
    <xf borderId="7" fillId="0" fontId="5" numFmtId="164" pivotButton="0" quotePrefix="0" xfId="0"/>
    <xf borderId="9" fillId="0" fontId="5" numFmtId="164" pivotButton="0" quotePrefix="0" xfId="0"/>
    <xf borderId="7" fillId="0" fontId="4" numFmtId="0" pivotButton="0" quotePrefix="0" xfId="0"/>
    <xf borderId="8" fillId="0" fontId="4" numFmtId="164" pivotButton="0" quotePrefix="0" xfId="0"/>
    <xf borderId="7" fillId="0" fontId="4" numFmtId="164" pivotButton="0" quotePrefix="0" xfId="0"/>
    <xf borderId="9" fillId="0" fontId="4" numFmtId="164" pivotButton="0" quotePrefix="0" xfId="0"/>
    <xf borderId="8" fillId="0" fontId="5" numFmtId="3" pivotButton="0" quotePrefix="0" xfId="0"/>
    <xf applyAlignment="1" borderId="7" fillId="0" fontId="6" numFmtId="0" pivotButton="0" quotePrefix="0" xfId="0">
      <alignment horizontal="center"/>
    </xf>
    <xf borderId="9" fillId="0" fontId="5" numFmtId="0" pivotButton="0" quotePrefix="0" xfId="0"/>
    <xf borderId="10" fillId="0" fontId="4" numFmtId="0" pivotButton="0" quotePrefix="0" xfId="0"/>
    <xf borderId="11" fillId="0" fontId="4" numFmtId="3" pivotButton="0" quotePrefix="0" xfId="0"/>
    <xf applyAlignment="1" borderId="10" fillId="0" fontId="6" numFmtId="0" pivotButton="0" quotePrefix="0" xfId="0">
      <alignment horizontal="center"/>
    </xf>
    <xf borderId="10" fillId="0" fontId="4" numFmtId="10" pivotButton="0" quotePrefix="0" xfId="1"/>
    <xf borderId="12" fillId="0" fontId="4" numFmtId="10" pivotButton="0" quotePrefix="0" xfId="1"/>
    <xf applyAlignment="1" borderId="0" fillId="0" fontId="5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borderId="0" fillId="0" fontId="0" numFmtId="10" pivotButton="0" quotePrefix="0" xfId="0"/>
    <xf borderId="0" fillId="0" fontId="0" numFmtId="2" pivotButton="0" quotePrefix="0" xfId="0"/>
    <xf applyAlignment="1" borderId="0" fillId="0" fontId="4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8" fillId="0" fontId="5" numFmtId="164" pivotButton="0" quotePrefix="0" xfId="0"/>
    <xf applyAlignment="1" borderId="7" fillId="0" fontId="6" numFmtId="164" pivotButton="0" quotePrefix="0" xfId="0">
      <alignment horizontal="center"/>
    </xf>
    <xf borderId="7" fillId="0" fontId="5" numFmtId="164" pivotButton="0" quotePrefix="0" xfId="0"/>
    <xf borderId="9" fillId="0" fontId="5" numFmtId="164" pivotButton="0" quotePrefix="0" xfId="0"/>
    <xf borderId="8" fillId="0" fontId="4" numFmtId="164" pivotButton="0" quotePrefix="0" xfId="0"/>
    <xf borderId="7" fillId="0" fontId="4" numFmtId="164" pivotButton="0" quotePrefix="0" xfId="0"/>
    <xf borderId="9" fillId="0" fontId="4" numFmtId="164" pivotButton="0" quotePrefix="0" xfId="0"/>
  </cellXfs>
  <cellStyles count="2">
    <cellStyle builtinId="0" name="常规" xfId="0"/>
    <cellStyle builtinId="5" name="百分比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18"/>
  <sheetViews>
    <sheetView tabSelected="1" topLeftCell="A89" workbookViewId="0">
      <selection activeCell="A118" sqref="A118"/>
    </sheetView>
  </sheetViews>
  <sheetFormatPr baseColWidth="8" defaultRowHeight="12.75"/>
  <cols>
    <col customWidth="1" max="1" min="1" width="28.5703125"/>
    <col customWidth="1" max="5" min="2" width="12.7109375"/>
  </cols>
  <sheetData>
    <row r="1">
      <c r="A1" s="2" t="inlineStr">
        <is>
          <t>QUERIES ON THE VALUES SUPPLIED BY COMMERCE COMMISSION</t>
        </is>
      </c>
    </row>
    <row r="3">
      <c r="A3" s="1" t="inlineStr">
        <is>
          <t>CLDividend &amp; CLOther</t>
        </is>
      </c>
    </row>
    <row r="4">
      <c r="A4" t="inlineStr">
        <is>
          <t>The discount provision is listed as the CLDividend from 1999 to 2001. But it is listed as CLOther for 2002.</t>
        </is>
      </c>
    </row>
    <row r="5">
      <c r="A5" t="inlineStr">
        <is>
          <t>It is suggested the discount to be listed as CLOther for the years 1999,2000 &amp; 2001 to be consistent.</t>
        </is>
      </c>
    </row>
    <row customFormat="1" r="7" s="39">
      <c r="B7" s="39" t="n">
        <v>1999</v>
      </c>
      <c r="C7" s="39" t="n">
        <v>2000</v>
      </c>
      <c r="D7" s="39" t="n">
        <v>2001</v>
      </c>
      <c r="E7" s="39" t="n">
        <v>2002</v>
      </c>
    </row>
    <row customFormat="1" r="8" s="39"/>
    <row customFormat="1" r="9" s="3">
      <c r="A9" s="3" t="inlineStr">
        <is>
          <t>CLDividend</t>
        </is>
      </c>
      <c r="B9" s="3" t="n">
        <v>99992</v>
      </c>
      <c r="C9" s="3" t="n">
        <v>0</v>
      </c>
      <c r="D9" s="3" t="n">
        <v>0</v>
      </c>
      <c r="E9" s="3" t="n">
        <v>132000</v>
      </c>
    </row>
    <row customFormat="1" r="10" s="3"/>
    <row customFormat="1" r="11" s="3">
      <c r="A11" s="3" t="inlineStr">
        <is>
          <t>CLOther</t>
        </is>
      </c>
      <c r="B11" s="3">
        <f>1880000-B9</f>
        <v/>
      </c>
      <c r="C11" s="3" t="n">
        <v>2496000</v>
      </c>
      <c r="D11" s="3" t="n">
        <v>2806000</v>
      </c>
      <c r="E11" s="3" t="n">
        <v>3459000</v>
      </c>
    </row>
    <row customFormat="1" r="12" s="3"/>
    <row r="13">
      <c r="A13" s="1" t="inlineStr">
        <is>
          <t>NumROI</t>
        </is>
      </c>
    </row>
    <row r="14">
      <c r="A14" s="40" t="inlineStr">
        <is>
          <t>Our working gives a different figure. Please refer the next work sheet (Form).</t>
        </is>
      </c>
    </row>
    <row r="15">
      <c r="A15" s="1" t="n"/>
    </row>
    <row customFormat="1" r="16" s="39">
      <c r="B16" s="39" t="n">
        <v>1999</v>
      </c>
    </row>
    <row customFormat="1" r="17" s="39"/>
    <row r="18">
      <c r="A18" s="40" t="inlineStr">
        <is>
          <t>NumROI</t>
        </is>
      </c>
      <c r="B18" s="3">
        <f>+FORM!G20</f>
        <v/>
      </c>
    </row>
    <row r="20">
      <c r="A20" s="1" t="inlineStr">
        <is>
          <t>ROF, ROE &amp; ROI</t>
        </is>
      </c>
    </row>
    <row r="21">
      <c r="A21" s="40" t="inlineStr">
        <is>
          <t>As a result of the change in the numerator the values should be as follows. Please refer the next work sheet (Form).</t>
        </is>
      </c>
    </row>
    <row r="22">
      <c r="A22" s="1" t="n"/>
    </row>
    <row r="23">
      <c r="B23" s="39" t="n">
        <v>1999</v>
      </c>
    </row>
    <row r="25">
      <c r="A25" t="inlineStr">
        <is>
          <t>ROF</t>
        </is>
      </c>
      <c r="B25" s="41">
        <f>+FORM!E51</f>
        <v/>
      </c>
    </row>
    <row r="27">
      <c r="A27" t="inlineStr">
        <is>
          <t>ROE</t>
        </is>
      </c>
      <c r="B27" s="41">
        <f>+FORM!F51</f>
        <v/>
      </c>
    </row>
    <row r="29">
      <c r="A29" t="inlineStr">
        <is>
          <t>ROI</t>
        </is>
      </c>
      <c r="B29" s="41">
        <f>+FORM!G51</f>
        <v/>
      </c>
    </row>
    <row r="31">
      <c r="A31" s="1" t="inlineStr">
        <is>
          <t>TotCustomers</t>
        </is>
      </c>
    </row>
    <row r="32">
      <c r="A32" t="inlineStr">
        <is>
          <t>The total customer figure for 1995 &amp; 1996 should be as follows.</t>
        </is>
      </c>
      <c r="B32" s="39" t="n"/>
    </row>
    <row r="33">
      <c r="B33" s="39" t="n">
        <v>1995</v>
      </c>
      <c r="C33" s="39" t="n">
        <v>1996</v>
      </c>
    </row>
    <row r="35">
      <c r="A35" t="inlineStr">
        <is>
          <t>Total consumers/installations</t>
        </is>
      </c>
      <c r="B35" s="3" t="n">
        <v>11674</v>
      </c>
      <c r="C35" s="3" t="n">
        <v>12305</v>
      </c>
    </row>
    <row r="38">
      <c r="A38" s="1" t="inlineStr">
        <is>
          <t>UnplanInt4, SAIDIPlanInt4, SAIDIUnplanInt4, SAIFIPlanInt4, SAIFIUnplanInt4, CAIDIPlanInt4, CAIDIUnplanInt4</t>
        </is>
      </c>
    </row>
    <row r="39">
      <c r="A39" t="inlineStr">
        <is>
          <t>The figure given in these is the 5th years figure, not the 5 year average.  The PlanInt4 figure is correct,</t>
        </is>
      </c>
    </row>
    <row r="40">
      <c r="A40" t="inlineStr">
        <is>
          <t xml:space="preserve"> because the target was static over the period.</t>
        </is>
      </c>
    </row>
    <row r="42">
      <c r="B42" s="39" t="n">
        <v>1999</v>
      </c>
      <c r="C42" s="39" t="n">
        <v>2000</v>
      </c>
      <c r="D42" s="39" t="n">
        <v>2001</v>
      </c>
      <c r="E42" s="39" t="n"/>
    </row>
    <row r="44">
      <c r="A44" t="inlineStr">
        <is>
          <t>UnplanInt4</t>
        </is>
      </c>
      <c r="B44" t="n">
        <v>388</v>
      </c>
      <c r="C44" t="n">
        <v>350</v>
      </c>
      <c r="D44" t="n">
        <v>315</v>
      </c>
    </row>
    <row r="46">
      <c r="A46" t="inlineStr">
        <is>
          <t>SAIDIPlanInt4</t>
        </is>
      </c>
      <c r="B46" t="n">
        <v>240</v>
      </c>
      <c r="C46" t="n">
        <v>162</v>
      </c>
      <c r="D46" t="n">
        <v>128.2</v>
      </c>
    </row>
    <row r="47">
      <c r="A47" t="inlineStr">
        <is>
          <t>SAIDIUnplanInt4</t>
        </is>
      </c>
      <c r="B47" t="n">
        <v>245.7</v>
      </c>
      <c r="C47" t="n">
        <v>161</v>
      </c>
      <c r="D47" t="n">
        <v>131.3</v>
      </c>
    </row>
    <row r="49">
      <c r="A49" t="inlineStr">
        <is>
          <t>SAIFIPlanInt4</t>
        </is>
      </c>
      <c r="B49" t="n">
        <v>0.95</v>
      </c>
      <c r="C49" t="n">
        <v>0.7</v>
      </c>
      <c r="D49" t="n">
        <v>0.6</v>
      </c>
    </row>
    <row r="50">
      <c r="A50" t="inlineStr">
        <is>
          <t>SAIFIUnplanInt4</t>
        </is>
      </c>
      <c r="B50" t="n">
        <v>4.1</v>
      </c>
      <c r="C50" t="n">
        <v>3.8</v>
      </c>
      <c r="D50" t="n">
        <v>2.7</v>
      </c>
    </row>
    <row r="52">
      <c r="A52" t="inlineStr">
        <is>
          <t>CAIDIPlanInt4</t>
        </is>
      </c>
      <c r="B52" t="n">
        <v>252.6</v>
      </c>
      <c r="C52" t="n">
        <v>226.6</v>
      </c>
      <c r="D52" t="n">
        <v>214.3</v>
      </c>
    </row>
    <row r="53">
      <c r="A53" t="inlineStr">
        <is>
          <t>CAIDIUnplanInt4</t>
        </is>
      </c>
      <c r="B53" t="n">
        <v>60</v>
      </c>
      <c r="C53" t="n">
        <v>41.8</v>
      </c>
      <c r="D53" t="n">
        <v>50.8</v>
      </c>
    </row>
    <row r="55">
      <c r="A55" s="1" t="inlineStr">
        <is>
          <t>CAIDITot</t>
        </is>
      </c>
      <c r="D55" s="1" t="inlineStr">
        <is>
          <t>KCE</t>
        </is>
      </c>
    </row>
    <row r="56">
      <c r="A56" t="inlineStr">
        <is>
          <t>The total is not a summation of the individual classes but a calculation based on the total SAIDI and SAIFI</t>
        </is>
      </c>
    </row>
    <row r="58">
      <c r="B58" s="39" t="n">
        <v>1998</v>
      </c>
    </row>
    <row r="60">
      <c r="A60" t="inlineStr">
        <is>
          <t>CAIDITot</t>
        </is>
      </c>
      <c r="B60" t="n">
        <v>67.75</v>
      </c>
    </row>
    <row customFormat="1" r="62" s="1">
      <c r="A62" s="1" t="inlineStr">
        <is>
          <t>SAIDITot, SAIDIB, SAIDIC, SAIDID</t>
        </is>
      </c>
      <c r="D62" s="1" t="inlineStr">
        <is>
          <t>KCE</t>
        </is>
      </c>
    </row>
    <row customFormat="1" r="63" s="40">
      <c r="A63" s="40" t="inlineStr">
        <is>
          <t>The 1999 figures provided are obviously incorrect - These have been estimated using an average of existing ratios.</t>
        </is>
      </c>
    </row>
    <row customFormat="1" r="64" s="40">
      <c r="A64" s="40" t="inlineStr">
        <is>
          <t>The 1995-1998 Figures appear consistently too low, when compared to equivalent figures for the KCE area since TLC</t>
        </is>
      </c>
    </row>
    <row customFormat="1" r="65" s="40">
      <c r="A65" s="40" t="inlineStr">
        <is>
          <t>took over.  We believe that our reporting system is more accurate and as such have proposed a new set of figures,</t>
        </is>
      </c>
    </row>
    <row customFormat="1" r="66" s="40">
      <c r="A66" s="40" t="inlineStr">
        <is>
          <t>based on the averages used to claculate the 1999 figures.</t>
        </is>
      </c>
    </row>
    <row r="68">
      <c r="B68" s="39" t="n">
        <v>1995</v>
      </c>
      <c r="C68" s="39" t="n">
        <v>1996</v>
      </c>
      <c r="D68" s="39" t="n">
        <v>1997</v>
      </c>
      <c r="E68" s="39" t="n">
        <v>1998</v>
      </c>
      <c r="F68" s="39" t="n">
        <v>1999</v>
      </c>
    </row>
    <row r="70">
      <c r="A70" t="inlineStr">
        <is>
          <t>SAIDITot</t>
        </is>
      </c>
      <c r="B70" s="42" t="n">
        <v>413.41</v>
      </c>
      <c r="C70" s="42" t="n">
        <v>452.2</v>
      </c>
      <c r="D70" s="42" t="n">
        <v>412.86</v>
      </c>
      <c r="E70" s="42" t="n">
        <v>216.08</v>
      </c>
      <c r="F70" s="42" t="n">
        <v>521.4</v>
      </c>
    </row>
    <row r="71">
      <c r="B71" s="42" t="n"/>
      <c r="C71" s="42" t="n"/>
      <c r="D71" s="42" t="n"/>
      <c r="E71" s="42" t="n"/>
      <c r="F71" s="42" t="n"/>
    </row>
    <row r="72">
      <c r="A72" t="inlineStr">
        <is>
          <t>SAIDIA</t>
        </is>
      </c>
      <c r="B72" s="42" t="n">
        <v>15.25</v>
      </c>
      <c r="C72" s="42" t="n">
        <v>0</v>
      </c>
      <c r="D72" s="42" t="n">
        <v>30.49</v>
      </c>
      <c r="E72" s="42" t="n">
        <v>15.25</v>
      </c>
      <c r="F72" s="42" t="n">
        <v>0</v>
      </c>
    </row>
    <row r="73">
      <c r="B73" s="42" t="n"/>
      <c r="C73" s="42" t="n"/>
      <c r="D73" s="42" t="n"/>
      <c r="E73" s="42" t="n"/>
      <c r="F73" s="42" t="n"/>
    </row>
    <row r="74">
      <c r="A74" t="inlineStr">
        <is>
          <t>SAIDIB</t>
        </is>
      </c>
      <c r="B74" s="42" t="n">
        <v>86.43000000000001</v>
      </c>
      <c r="C74" s="42" t="n">
        <v>41</v>
      </c>
      <c r="D74" s="42" t="n">
        <v>44.32</v>
      </c>
      <c r="E74" s="42" t="n">
        <v>58.73</v>
      </c>
      <c r="F74" s="42" t="n">
        <v>110.81</v>
      </c>
    </row>
    <row r="75">
      <c r="B75" s="42" t="n"/>
      <c r="C75" s="42" t="n"/>
      <c r="D75" s="42" t="n"/>
      <c r="E75" s="42" t="n"/>
      <c r="F75" s="42" t="n"/>
    </row>
    <row r="76">
      <c r="A76" t="inlineStr">
        <is>
          <t>SAIDIC</t>
        </is>
      </c>
      <c r="B76" s="42" t="n">
        <v>253.93</v>
      </c>
      <c r="C76" s="42" t="n">
        <v>370.74</v>
      </c>
      <c r="D76" s="42" t="n">
        <v>326.48</v>
      </c>
      <c r="E76" s="42" t="n">
        <v>118.98</v>
      </c>
      <c r="F76" s="42" t="n">
        <v>399.03</v>
      </c>
    </row>
    <row r="77">
      <c r="B77" s="42" t="n"/>
      <c r="C77" s="42" t="n"/>
      <c r="D77" s="42" t="n"/>
      <c r="E77" s="42" t="n"/>
      <c r="F77" s="42" t="n"/>
    </row>
    <row r="78">
      <c r="A78" t="inlineStr">
        <is>
          <t>SAIDID</t>
        </is>
      </c>
      <c r="B78" s="42" t="n">
        <v>57.8</v>
      </c>
      <c r="C78" s="42" t="n">
        <v>40.46</v>
      </c>
      <c r="D78" s="42" t="n">
        <v>11.56</v>
      </c>
      <c r="E78" s="42" t="n">
        <v>23.12</v>
      </c>
      <c r="F78" s="42" t="n">
        <v>11.56</v>
      </c>
    </row>
    <row customFormat="1" r="80" s="1">
      <c r="A80" s="1" t="inlineStr">
        <is>
          <t>SAIFITot, SAIFIB, SAIFIC, SAIFID</t>
        </is>
      </c>
      <c r="D80" s="1" t="inlineStr">
        <is>
          <t>KCE</t>
        </is>
      </c>
    </row>
    <row customFormat="1" r="81" s="40">
      <c r="A81" s="40" t="inlineStr">
        <is>
          <t>The 1999 figures provided are obviously incorrect - These have been estimated using an average of existing ratios.</t>
        </is>
      </c>
    </row>
    <row r="82">
      <c r="A82" s="40" t="inlineStr">
        <is>
          <t>The 1995-1998 Figures appear consistently too low, when compared to equivalent figures for the KCE area since TLC</t>
        </is>
      </c>
      <c r="B82" s="40" t="n"/>
      <c r="C82" s="40" t="n"/>
      <c r="D82" s="40" t="n"/>
      <c r="E82" s="40" t="n"/>
      <c r="F82" s="40" t="n"/>
    </row>
    <row r="83">
      <c r="A83" s="40" t="inlineStr">
        <is>
          <t>took over.  We believe that our reporting system is more accurate and as such have proposed a new set of figures,</t>
        </is>
      </c>
      <c r="B83" s="40" t="n"/>
      <c r="C83" s="40" t="n"/>
      <c r="D83" s="40" t="n"/>
      <c r="E83" s="40" t="n"/>
      <c r="F83" s="40" t="n"/>
    </row>
    <row r="84">
      <c r="A84" s="40" t="inlineStr">
        <is>
          <t>based on the averages used to claculate the 1999 figures.</t>
        </is>
      </c>
      <c r="B84" s="40" t="n"/>
      <c r="C84" s="40" t="n"/>
      <c r="D84" s="40" t="n"/>
      <c r="E84" s="40" t="n"/>
      <c r="F84" s="40" t="n"/>
    </row>
    <row r="86">
      <c r="B86" s="39" t="n">
        <v>1995</v>
      </c>
      <c r="C86" s="39" t="n">
        <v>1996</v>
      </c>
      <c r="D86" s="39" t="n">
        <v>1997</v>
      </c>
      <c r="E86" s="39" t="n">
        <v>1998</v>
      </c>
      <c r="F86" s="39" t="n">
        <v>1999</v>
      </c>
    </row>
    <row r="88">
      <c r="A88" t="inlineStr">
        <is>
          <t>SAIFITot</t>
        </is>
      </c>
      <c r="B88" s="42" t="n">
        <v>6.23</v>
      </c>
      <c r="C88" s="42" t="n">
        <v>7.6</v>
      </c>
      <c r="D88" s="42" t="n">
        <v>6.34</v>
      </c>
      <c r="E88" s="42" t="n">
        <v>2.97</v>
      </c>
      <c r="F88" s="42" t="n">
        <v>7.85</v>
      </c>
    </row>
    <row r="89">
      <c r="B89" s="42" t="n"/>
      <c r="C89" s="42" t="n"/>
      <c r="D89" s="42" t="n"/>
      <c r="E89" s="42" t="n"/>
      <c r="F89" s="42" t="n"/>
    </row>
    <row r="90">
      <c r="A90" t="inlineStr">
        <is>
          <t>SAIFIA</t>
        </is>
      </c>
      <c r="B90" s="42" t="n">
        <v>0.06</v>
      </c>
      <c r="C90" s="42" t="n">
        <v>0</v>
      </c>
      <c r="D90" s="42" t="n">
        <v>0.12</v>
      </c>
      <c r="E90" s="42" t="n">
        <v>0.06</v>
      </c>
      <c r="F90" s="42" t="n">
        <v>0</v>
      </c>
    </row>
    <row r="91">
      <c r="B91" s="42" t="n"/>
      <c r="C91" s="42" t="n"/>
      <c r="D91" s="42" t="n"/>
      <c r="E91" s="42" t="n"/>
      <c r="F91" s="42" t="n"/>
    </row>
    <row r="92">
      <c r="A92" t="inlineStr">
        <is>
          <t>SAIFIB</t>
        </is>
      </c>
      <c r="B92" s="42" t="n">
        <v>0.47</v>
      </c>
      <c r="C92" s="42" t="n">
        <v>0.22</v>
      </c>
      <c r="D92" s="42" t="n">
        <v>0.24</v>
      </c>
      <c r="E92" s="42" t="n">
        <v>0.32</v>
      </c>
      <c r="F92" s="42" t="n">
        <v>0.61</v>
      </c>
    </row>
    <row customFormat="1" r="93" s="1">
      <c r="B93" s="42" t="n"/>
      <c r="C93" s="42" t="n"/>
      <c r="D93" s="42" t="n"/>
      <c r="E93" s="42" t="n"/>
      <c r="F93" s="42" t="n"/>
    </row>
    <row customFormat="1" r="94" s="40">
      <c r="A94" t="inlineStr">
        <is>
          <t>SAIFIC</t>
        </is>
      </c>
      <c r="B94" s="42" t="n">
        <v>4.45</v>
      </c>
      <c r="C94" s="42" t="n">
        <v>6.5</v>
      </c>
      <c r="D94" s="42" t="n">
        <v>5.73</v>
      </c>
      <c r="E94" s="42" t="n">
        <v>2.09</v>
      </c>
      <c r="F94" s="42" t="n">
        <v>7</v>
      </c>
    </row>
    <row r="95">
      <c r="B95" s="42" t="n"/>
      <c r="C95" s="42" t="n"/>
      <c r="D95" s="42" t="n"/>
      <c r="E95" s="42" t="n"/>
      <c r="F95" s="42" t="n"/>
    </row>
    <row r="96">
      <c r="A96" t="inlineStr">
        <is>
          <t>SAIFID</t>
        </is>
      </c>
      <c r="B96" s="42" t="n">
        <v>1.24</v>
      </c>
      <c r="C96" s="42" t="n">
        <v>0.87</v>
      </c>
      <c r="D96" s="42" t="n">
        <v>0.25</v>
      </c>
      <c r="E96" s="42" t="n">
        <v>0.5</v>
      </c>
      <c r="F96" s="42" t="n">
        <v>0.25</v>
      </c>
    </row>
    <row r="98">
      <c r="A98" s="1" t="inlineStr">
        <is>
          <t>CAIDITot, CAIDIB, CAIDIC, CAIDID</t>
        </is>
      </c>
      <c r="B98" s="1" t="n"/>
      <c r="C98" s="1" t="n"/>
      <c r="D98" s="1" t="inlineStr">
        <is>
          <t>KCE</t>
        </is>
      </c>
      <c r="E98" s="1" t="n"/>
      <c r="F98" s="1" t="n"/>
    </row>
    <row r="99">
      <c r="A99" s="40" t="inlineStr">
        <is>
          <t>The 1999 figures provided are obviously incorrect - These have been estimated using an average of existing ratios.</t>
        </is>
      </c>
      <c r="B99" s="40" t="n"/>
      <c r="C99" s="40" t="n"/>
      <c r="D99" s="40" t="n"/>
      <c r="E99" s="40" t="n"/>
      <c r="F99" s="40" t="n"/>
    </row>
    <row r="100">
      <c r="A100" s="40" t="inlineStr">
        <is>
          <t>The 1995-1998 Figures appear consistently too low, when compared to equivalent figures for the KCE area since TLC</t>
        </is>
      </c>
      <c r="B100" s="40" t="n"/>
      <c r="C100" s="40" t="n"/>
      <c r="D100" s="40" t="n"/>
      <c r="E100" s="40" t="n"/>
      <c r="F100" s="40" t="n"/>
    </row>
    <row r="101">
      <c r="A101" s="40" t="inlineStr">
        <is>
          <t>took over.  We believe that our reporting system is more accurate and as such have proposed a new set of figures,</t>
        </is>
      </c>
      <c r="B101" s="40" t="n"/>
      <c r="C101" s="40" t="n"/>
      <c r="D101" s="40" t="n"/>
      <c r="E101" s="40" t="n"/>
      <c r="F101" s="40" t="n"/>
    </row>
    <row r="102">
      <c r="A102" s="40" t="inlineStr">
        <is>
          <t>based on the averages used to claculate the 1999 figures.</t>
        </is>
      </c>
      <c r="B102" s="40" t="n"/>
      <c r="C102" s="40" t="n"/>
      <c r="D102" s="40" t="n"/>
      <c r="E102" s="40" t="n"/>
      <c r="F102" s="40" t="n"/>
    </row>
    <row r="104">
      <c r="B104" s="39" t="n">
        <v>1995</v>
      </c>
      <c r="C104" s="39" t="n">
        <v>1996</v>
      </c>
      <c r="D104" s="39" t="n">
        <v>1997</v>
      </c>
      <c r="E104" s="39" t="n">
        <v>1998</v>
      </c>
      <c r="F104" s="39" t="n">
        <v>1999</v>
      </c>
    </row>
    <row r="106">
      <c r="A106" t="inlineStr">
        <is>
          <t>CAIDITot</t>
        </is>
      </c>
      <c r="B106" s="42" t="n">
        <v>66.34999999999999</v>
      </c>
      <c r="C106" s="42" t="n">
        <v>59.52</v>
      </c>
      <c r="D106" s="42" t="n">
        <v>65.14</v>
      </c>
      <c r="E106" s="42" t="n">
        <v>72.86</v>
      </c>
      <c r="F106" s="42" t="n">
        <v>66.38</v>
      </c>
    </row>
    <row r="107">
      <c r="B107" s="42" t="n"/>
      <c r="C107" s="42" t="n"/>
      <c r="D107" s="42" t="n"/>
      <c r="E107" s="42" t="n"/>
      <c r="F107" s="42" t="n"/>
    </row>
    <row r="108">
      <c r="A108" t="inlineStr">
        <is>
          <t>CAIDIA</t>
        </is>
      </c>
      <c r="B108" s="42" t="n">
        <v>254.1</v>
      </c>
      <c r="C108" s="42" t="n">
        <v>0</v>
      </c>
      <c r="D108" s="42" t="n">
        <v>254.1</v>
      </c>
      <c r="E108" s="42" t="n">
        <v>254.1</v>
      </c>
      <c r="F108" s="42" t="n">
        <v>0</v>
      </c>
    </row>
    <row r="109">
      <c r="B109" s="42" t="n"/>
      <c r="C109" s="42" t="n"/>
      <c r="D109" s="42" t="n"/>
      <c r="E109" s="42" t="n"/>
      <c r="F109" s="42" t="n"/>
    </row>
    <row r="110">
      <c r="A110" t="inlineStr">
        <is>
          <t>CAIDIB</t>
        </is>
      </c>
      <c r="B110" s="42" t="n">
        <v>182.68</v>
      </c>
      <c r="C110" s="42" t="n">
        <v>182.68</v>
      </c>
      <c r="D110" s="42" t="n">
        <v>182.68</v>
      </c>
      <c r="E110" s="42" t="n">
        <v>182.68</v>
      </c>
      <c r="F110" s="42" t="n">
        <v>218.45</v>
      </c>
    </row>
    <row r="111">
      <c r="B111" s="42" t="n"/>
      <c r="C111" s="42" t="n"/>
      <c r="D111" s="42" t="n"/>
      <c r="E111" s="42" t="n"/>
      <c r="F111" s="42" t="n"/>
    </row>
    <row r="112">
      <c r="A112" t="inlineStr">
        <is>
          <t>CAIDIC</t>
        </is>
      </c>
      <c r="B112" s="42" t="n">
        <v>57.01</v>
      </c>
      <c r="C112" s="42" t="n">
        <v>57.01</v>
      </c>
      <c r="D112" s="42" t="n">
        <v>57.01</v>
      </c>
      <c r="E112" s="42" t="n">
        <v>57.01</v>
      </c>
      <c r="F112" s="42" t="n">
        <v>99.2</v>
      </c>
    </row>
    <row r="113">
      <c r="B113" s="42" t="n"/>
      <c r="C113" s="42" t="n"/>
      <c r="D113" s="42" t="n"/>
      <c r="E113" s="42" t="n"/>
      <c r="F113" s="42" t="n"/>
    </row>
    <row r="114">
      <c r="A114" t="inlineStr">
        <is>
          <t>CAIDID</t>
        </is>
      </c>
      <c r="B114" s="42" t="n">
        <v>46.5</v>
      </c>
      <c r="C114" s="42" t="n">
        <v>46.5</v>
      </c>
      <c r="D114" s="42" t="n">
        <v>46.5</v>
      </c>
      <c r="E114" s="42" t="n">
        <v>46.5</v>
      </c>
      <c r="F114" s="42" t="n">
        <v>30.99</v>
      </c>
    </row>
    <row r="116">
      <c r="A116" t="inlineStr">
        <is>
          <t>All Outage Related Targets for the 1999 Disclosure Year for KCE do not exist as TLC owned the KCE network at the</t>
        </is>
      </c>
    </row>
    <row r="117">
      <c r="A117" t="inlineStr">
        <is>
          <t>time these figures were produced.  Hence KCE had no network to expect any performance from.</t>
        </is>
      </c>
    </row>
    <row r="118">
      <c r="A118" t="inlineStr">
        <is>
          <t>suspicious:</t>
        </is>
      </c>
    </row>
  </sheetData>
  <printOptions horizontalCentered="1"/>
  <pageMargins bottom="0.984251968503937" footer="0.5118110236220472" header="0.5118110236220472" left="0.3543307086614174" right="0.3543307086614174" top="0.984251968503937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53"/>
  <sheetViews>
    <sheetView workbookViewId="0">
      <selection activeCell="F49" sqref="F49"/>
    </sheetView>
  </sheetViews>
  <sheetFormatPr baseColWidth="8" defaultRowHeight="12.75"/>
  <cols>
    <col customWidth="1" max="1" min="1" style="10" width="3.7109375"/>
    <col customWidth="1" max="2" min="2" style="10" width="43.7109375"/>
    <col customWidth="1" max="3" min="3" style="5" width="9.7109375"/>
    <col customWidth="1" max="4" min="4" style="9" width="9.7109375"/>
    <col customWidth="1" max="7" min="5" style="10" width="9.7109375"/>
    <col customWidth="1" max="16384" min="8" style="10" width="9.140625"/>
  </cols>
  <sheetData>
    <row r="1">
      <c r="A1" s="43" t="inlineStr">
        <is>
          <t>THE LINES COMPANY LIMITED-LINE BUSINESS ACTVITY</t>
        </is>
      </c>
    </row>
    <row r="3">
      <c r="A3" s="44" t="inlineStr">
        <is>
          <t>Form for the derivation of Financial Performance Measures fron Financial Statements-Schedule 1, Part 7</t>
        </is>
      </c>
    </row>
    <row r="4">
      <c r="B4" s="7" t="n"/>
      <c r="C4" s="8" t="n"/>
      <c r="D4" s="9" t="n"/>
      <c r="E4" s="10" t="n"/>
      <c r="F4" s="10" t="n"/>
      <c r="G4" s="10" t="n"/>
    </row>
    <row customHeight="1" ht="13.5" r="5">
      <c r="B5" s="11" t="inlineStr">
        <is>
          <t>Derivation Table</t>
        </is>
      </c>
      <c r="C5" s="12" t="inlineStr">
        <is>
          <t>Input and</t>
        </is>
      </c>
      <c r="D5" s="13" t="inlineStr">
        <is>
          <t>Symbol</t>
        </is>
      </c>
      <c r="E5" s="14" t="n"/>
      <c r="F5" s="15" t="n"/>
      <c r="G5" s="14" t="n"/>
    </row>
    <row customFormat="1" customHeight="1" ht="13.5" r="6" s="16">
      <c r="B6" s="17" t="n"/>
      <c r="C6" s="18" t="inlineStr">
        <is>
          <t>Calculat.</t>
        </is>
      </c>
      <c r="D6" s="19" t="inlineStr">
        <is>
          <t>in form.</t>
        </is>
      </c>
      <c r="E6" s="20" t="inlineStr">
        <is>
          <t>ROF</t>
        </is>
      </c>
      <c r="F6" s="19" t="inlineStr">
        <is>
          <t>ROE</t>
        </is>
      </c>
      <c r="G6" s="20" t="inlineStr">
        <is>
          <t>ROI</t>
        </is>
      </c>
    </row>
    <row r="7">
      <c r="B7" s="21" t="inlineStr">
        <is>
          <t xml:space="preserve">Operating surplus before interest and tax (OSBIIT) </t>
        </is>
      </c>
      <c r="C7" s="45" t="n">
        <v>1043</v>
      </c>
      <c r="D7" s="46" t="n"/>
      <c r="E7" s="47" t="n"/>
      <c r="F7" s="48" t="n"/>
      <c r="G7" s="48" t="n"/>
    </row>
    <row r="8">
      <c r="B8" s="21" t="inlineStr">
        <is>
          <t>Interest on cash,bank &amp; short term investments (ISTI)</t>
        </is>
      </c>
      <c r="C8" s="45" t="n">
        <v>0</v>
      </c>
      <c r="D8" s="46" t="n"/>
      <c r="E8" s="47" t="n"/>
      <c r="F8" s="48" t="n"/>
      <c r="G8" s="48" t="n"/>
    </row>
    <row r="9">
      <c r="B9" s="21" t="inlineStr">
        <is>
          <t>OSBIIT minus ISTI</t>
        </is>
      </c>
      <c r="C9" s="45">
        <f>+C7-C8</f>
        <v/>
      </c>
      <c r="D9" s="46" t="inlineStr">
        <is>
          <t>a</t>
        </is>
      </c>
      <c r="E9" s="47">
        <f>+C9</f>
        <v/>
      </c>
      <c r="F9" s="48" t="n"/>
      <c r="G9" s="48">
        <f>+C9</f>
        <v/>
      </c>
    </row>
    <row r="10">
      <c r="B10" s="21" t="inlineStr">
        <is>
          <t>Net surplus after tax from financial statements</t>
        </is>
      </c>
      <c r="C10" s="45" t="n">
        <v>823</v>
      </c>
      <c r="D10" s="46" t="inlineStr">
        <is>
          <t>n</t>
        </is>
      </c>
      <c r="E10" s="47" t="n"/>
      <c r="F10" s="48">
        <f>+C10</f>
        <v/>
      </c>
      <c r="G10" s="48" t="n"/>
    </row>
    <row r="11">
      <c r="B11" s="21" t="inlineStr">
        <is>
          <t>Amortised Goodwill</t>
        </is>
      </c>
      <c r="C11" s="45" t="n">
        <v>0</v>
      </c>
      <c r="D11" s="46" t="inlineStr">
        <is>
          <t>g</t>
        </is>
      </c>
      <c r="E11" s="47" t="n">
        <v>0</v>
      </c>
      <c r="F11" s="48">
        <f>E11</f>
        <v/>
      </c>
      <c r="G11" s="48">
        <f>E11</f>
        <v/>
      </c>
    </row>
    <row r="12">
      <c r="B12" s="21" t="inlineStr">
        <is>
          <t>Subvention Payment</t>
        </is>
      </c>
      <c r="C12" s="45" t="n">
        <v>0</v>
      </c>
      <c r="D12" s="46" t="inlineStr">
        <is>
          <t>s</t>
        </is>
      </c>
      <c r="E12" s="47" t="n">
        <v>0</v>
      </c>
      <c r="F12" s="48">
        <f>E12</f>
        <v/>
      </c>
      <c r="G12" s="48">
        <f>E12</f>
        <v/>
      </c>
    </row>
    <row r="13">
      <c r="B13" s="21" t="inlineStr">
        <is>
          <t>Depreciation of SFA at BV (x)</t>
        </is>
      </c>
      <c r="C13" s="45" t="n">
        <v>192</v>
      </c>
      <c r="D13" s="46" t="n"/>
      <c r="E13" s="47" t="n"/>
      <c r="F13" s="48" t="n"/>
      <c r="G13" s="48" t="n"/>
    </row>
    <row r="14">
      <c r="B14" s="21" t="inlineStr">
        <is>
          <t>Depreciation of SFA at ODV (y)</t>
        </is>
      </c>
      <c r="C14" s="45" t="n">
        <v>192</v>
      </c>
      <c r="D14" s="46" t="n"/>
      <c r="E14" s="47" t="n"/>
      <c r="F14" s="48" t="n"/>
      <c r="G14" s="48" t="n"/>
    </row>
    <row r="15">
      <c r="B15" s="21" t="inlineStr">
        <is>
          <t>ODV Depreciation adjustment</t>
        </is>
      </c>
      <c r="C15" s="45">
        <f>+C13-C14</f>
        <v/>
      </c>
      <c r="D15" s="46" t="inlineStr">
        <is>
          <t>d</t>
        </is>
      </c>
      <c r="E15" s="47">
        <f>+C15</f>
        <v/>
      </c>
      <c r="F15" s="48">
        <f>+C15</f>
        <v/>
      </c>
      <c r="G15" s="48">
        <f>+C15</f>
        <v/>
      </c>
    </row>
    <row r="16">
      <c r="B16" s="21" t="inlineStr">
        <is>
          <t>Subvention Payment tax adjustment</t>
        </is>
      </c>
      <c r="C16" s="45">
        <f>+C12</f>
        <v/>
      </c>
      <c r="D16" s="46" t="inlineStr">
        <is>
          <t>s*t</t>
        </is>
      </c>
      <c r="E16" s="47" t="n"/>
      <c r="F16" s="48">
        <f>C16</f>
        <v/>
      </c>
      <c r="G16" s="48">
        <f>C16</f>
        <v/>
      </c>
    </row>
    <row r="17">
      <c r="B17" s="21" t="inlineStr">
        <is>
          <t>Interest Tax Shield</t>
        </is>
      </c>
      <c r="C17" s="45">
        <f>188*0.33</f>
        <v/>
      </c>
      <c r="D17" s="46" t="inlineStr">
        <is>
          <t>q</t>
        </is>
      </c>
      <c r="E17" s="47" t="n"/>
      <c r="F17" s="48" t="n"/>
      <c r="G17" s="48">
        <f>C17</f>
        <v/>
      </c>
    </row>
    <row r="18">
      <c r="B18" s="21" t="inlineStr">
        <is>
          <t>Revaluations</t>
        </is>
      </c>
      <c r="C18" s="45" t="n">
        <v>0</v>
      </c>
      <c r="D18" s="46" t="inlineStr">
        <is>
          <t>r</t>
        </is>
      </c>
      <c r="E18" s="47" t="n"/>
      <c r="F18" s="48" t="n"/>
      <c r="G18" s="48">
        <f>+C18</f>
        <v/>
      </c>
    </row>
    <row r="19">
      <c r="B19" s="21" t="inlineStr">
        <is>
          <t>Income Tax</t>
        </is>
      </c>
      <c r="C19" s="45" t="n">
        <v>-32</v>
      </c>
      <c r="D19" s="46" t="inlineStr">
        <is>
          <t>p</t>
        </is>
      </c>
      <c r="E19" s="47" t="n"/>
      <c r="F19" s="48" t="n"/>
      <c r="G19" s="48">
        <f>C19</f>
        <v/>
      </c>
    </row>
    <row r="20">
      <c r="B20" s="26" t="inlineStr">
        <is>
          <t>Numerator</t>
        </is>
      </c>
      <c r="C20" s="49" t="n"/>
      <c r="D20" s="46" t="n"/>
      <c r="E20" s="50">
        <f>+E9+E11+E12+E15</f>
        <v/>
      </c>
      <c r="F20" s="51">
        <f>+F10+F11+F12-F16+F15</f>
        <v/>
      </c>
      <c r="G20" s="51">
        <f>+G9+G11-G17+G18+G12+G15-G19-G16</f>
        <v/>
      </c>
    </row>
    <row r="21">
      <c r="B21" s="21" t="n"/>
      <c r="C21" s="45" t="n"/>
      <c r="D21" s="46" t="n"/>
      <c r="E21" s="47" t="n"/>
      <c r="F21" s="48" t="n"/>
      <c r="G21" s="48" t="n"/>
    </row>
    <row r="22">
      <c r="B22" s="21" t="inlineStr">
        <is>
          <t>Fixed Assets at Start of Year</t>
        </is>
      </c>
      <c r="C22" s="45" t="n">
        <v>31299</v>
      </c>
      <c r="D22" s="46" t="n"/>
      <c r="E22" s="47" t="n"/>
      <c r="F22" s="48" t="n"/>
      <c r="G22" s="48" t="n"/>
    </row>
    <row r="23">
      <c r="B23" s="21" t="inlineStr">
        <is>
          <t>Fixed Assets at  Year End</t>
        </is>
      </c>
      <c r="C23" s="45" t="n">
        <v>31585</v>
      </c>
      <c r="D23" s="46" t="n"/>
      <c r="E23" s="47" t="n"/>
      <c r="F23" s="48" t="n"/>
      <c r="G23" s="48" t="n"/>
    </row>
    <row r="24">
      <c r="B24" s="21" t="inlineStr">
        <is>
          <t>Net Working Capital at end of previous financial year</t>
        </is>
      </c>
      <c r="C24" s="45" t="n">
        <v>-228</v>
      </c>
      <c r="D24" s="46" t="n"/>
      <c r="E24" s="47" t="n"/>
      <c r="F24" s="48" t="n"/>
      <c r="G24" s="48" t="n"/>
    </row>
    <row r="25">
      <c r="B25" s="21" t="inlineStr">
        <is>
          <t>Net Working Capital at end of current financial year</t>
        </is>
      </c>
      <c r="C25" s="45" t="n">
        <v>1245</v>
      </c>
      <c r="D25" s="46" t="n"/>
      <c r="E25" s="47" t="n"/>
      <c r="F25" s="48" t="n"/>
      <c r="G25" s="48" t="n"/>
    </row>
    <row r="26">
      <c r="B26" s="21" t="inlineStr">
        <is>
          <t>Average Total Funds Employed (ATFE)</t>
        </is>
      </c>
      <c r="C26" s="45">
        <f>+(C22+C23+C24+C25)/2</f>
        <v/>
      </c>
      <c r="D26" s="46" t="inlineStr">
        <is>
          <t>c</t>
        </is>
      </c>
      <c r="E26" s="47">
        <f>+C26</f>
        <v/>
      </c>
      <c r="F26" s="48" t="n"/>
      <c r="G26" s="48">
        <f>+C26</f>
        <v/>
      </c>
    </row>
    <row r="27">
      <c r="B27" s="21" t="inlineStr">
        <is>
          <t>Total Equity at end of previous financial year</t>
        </is>
      </c>
      <c r="C27" s="45" t="n">
        <v>28618</v>
      </c>
      <c r="D27" s="46" t="n"/>
      <c r="E27" s="47" t="n"/>
      <c r="F27" s="48" t="n"/>
      <c r="G27" s="48" t="n"/>
    </row>
    <row r="28">
      <c r="B28" s="21" t="inlineStr">
        <is>
          <t>Total Equity at end of current financial year</t>
        </is>
      </c>
      <c r="C28" s="45" t="n">
        <v>29755</v>
      </c>
      <c r="D28" s="46" t="n"/>
      <c r="E28" s="47" t="n"/>
      <c r="F28" s="48" t="n"/>
      <c r="G28" s="48" t="n"/>
    </row>
    <row r="29">
      <c r="B29" s="21" t="inlineStr">
        <is>
          <t>Average Total Equity</t>
        </is>
      </c>
      <c r="C29" s="45">
        <f>+(C27+C28)/2</f>
        <v/>
      </c>
      <c r="D29" s="46" t="inlineStr">
        <is>
          <t>k</t>
        </is>
      </c>
      <c r="E29" s="47" t="n"/>
      <c r="F29" s="48">
        <f>+C29</f>
        <v/>
      </c>
      <c r="G29" s="48" t="n"/>
    </row>
    <row r="30">
      <c r="B30" s="21" t="inlineStr">
        <is>
          <t>Works Under Construction at end of previous year</t>
        </is>
      </c>
      <c r="C30" s="45" t="n">
        <v>751</v>
      </c>
      <c r="D30" s="46" t="n"/>
      <c r="E30" s="47" t="n"/>
      <c r="F30" s="48" t="n"/>
      <c r="G30" s="48" t="n"/>
    </row>
    <row r="31">
      <c r="B31" s="21" t="inlineStr">
        <is>
          <t>Works Under Construction at end of current year</t>
        </is>
      </c>
      <c r="C31" s="45" t="n">
        <v>550</v>
      </c>
      <c r="D31" s="46" t="n"/>
      <c r="E31" s="47" t="n"/>
      <c r="F31" s="48" t="n"/>
      <c r="G31" s="48" t="n"/>
    </row>
    <row r="32">
      <c r="B32" s="21" t="inlineStr">
        <is>
          <t>Average Total Works Under Construction</t>
        </is>
      </c>
      <c r="C32" s="45">
        <f>+(C30+C31)/2</f>
        <v/>
      </c>
      <c r="D32" s="46" t="inlineStr">
        <is>
          <t>e</t>
        </is>
      </c>
      <c r="E32" s="47">
        <f>C32</f>
        <v/>
      </c>
      <c r="F32" s="48">
        <f>C32</f>
        <v/>
      </c>
      <c r="G32" s="48">
        <f>C32</f>
        <v/>
      </c>
    </row>
    <row r="33">
      <c r="B33" s="21" t="inlineStr">
        <is>
          <t>Revaluations</t>
        </is>
      </c>
      <c r="C33" s="45" t="n">
        <v>0</v>
      </c>
      <c r="D33" s="46" t="inlineStr">
        <is>
          <t>r</t>
        </is>
      </c>
      <c r="E33" s="47" t="n"/>
      <c r="F33" s="48" t="n"/>
      <c r="G33" s="48" t="n"/>
    </row>
    <row r="34">
      <c r="B34" s="21" t="inlineStr">
        <is>
          <t>Half of revaluations</t>
        </is>
      </c>
      <c r="C34" s="45">
        <f>+C33/2</f>
        <v/>
      </c>
      <c r="D34" s="46" t="inlineStr">
        <is>
          <t>r/2</t>
        </is>
      </c>
      <c r="E34" s="47" t="n"/>
      <c r="F34" s="48" t="n"/>
      <c r="G34" s="48">
        <f>C34</f>
        <v/>
      </c>
    </row>
    <row r="35">
      <c r="B35" s="21" t="inlineStr">
        <is>
          <t>Intangible assets at end of previous financial year</t>
        </is>
      </c>
      <c r="C35" s="45" t="n">
        <v>0</v>
      </c>
      <c r="D35" s="46" t="n"/>
      <c r="E35" s="47" t="n"/>
      <c r="F35" s="48" t="n"/>
      <c r="G35" s="48" t="n"/>
    </row>
    <row r="36">
      <c r="B36" s="21" t="inlineStr">
        <is>
          <t>Intangible assets at end of current financial year</t>
        </is>
      </c>
      <c r="C36" s="45" t="n">
        <v>0</v>
      </c>
      <c r="D36" s="46" t="n"/>
      <c r="E36" s="47" t="n"/>
      <c r="F36" s="48" t="n"/>
      <c r="G36" s="48" t="n"/>
    </row>
    <row r="37">
      <c r="B37" s="21" t="inlineStr">
        <is>
          <t>Average total intangible asset</t>
        </is>
      </c>
      <c r="C37" s="45">
        <f>+(C35+C36)/2</f>
        <v/>
      </c>
      <c r="D37" s="46" t="inlineStr">
        <is>
          <t>m</t>
        </is>
      </c>
      <c r="E37" s="47" t="n"/>
      <c r="F37" s="48">
        <f>+C37</f>
        <v/>
      </c>
      <c r="G37" s="48" t="n"/>
    </row>
    <row r="38">
      <c r="B38" s="21" t="inlineStr">
        <is>
          <t>Subvention Payment at end of previous financial year</t>
        </is>
      </c>
      <c r="C38" s="45" t="n">
        <v>0</v>
      </c>
      <c r="D38" s="46" t="n"/>
      <c r="E38" s="47" t="n"/>
      <c r="F38" s="48" t="n"/>
      <c r="G38" s="48" t="n"/>
    </row>
    <row r="39">
      <c r="B39" s="21" t="inlineStr">
        <is>
          <t>Subvention Payment at end of current financial year</t>
        </is>
      </c>
      <c r="C39" s="45" t="n">
        <v>0</v>
      </c>
      <c r="D39" s="46" t="n"/>
      <c r="E39" s="47" t="n"/>
      <c r="F39" s="48" t="n"/>
      <c r="G39" s="48" t="n"/>
    </row>
    <row r="40">
      <c r="B40" s="21" t="inlineStr">
        <is>
          <t>Subvention Payment Tax Adjustment previous year</t>
        </is>
      </c>
      <c r="C40" s="45" t="n">
        <v>0</v>
      </c>
      <c r="D40" s="46" t="n"/>
      <c r="E40" s="47" t="n"/>
      <c r="F40" s="48" t="n"/>
      <c r="G40" s="48" t="n"/>
    </row>
    <row r="41">
      <c r="B41" s="21" t="inlineStr">
        <is>
          <t>Subvention Payment Tax Adjustment current year</t>
        </is>
      </c>
      <c r="C41" s="45" t="n">
        <v>0</v>
      </c>
      <c r="D41" s="46" t="n"/>
      <c r="E41" s="47" t="n"/>
      <c r="F41" s="48" t="n"/>
      <c r="G41" s="48" t="n"/>
    </row>
    <row r="42">
      <c r="B42" s="21" t="inlineStr">
        <is>
          <t>Average Subvention payment and tax adjustment</t>
        </is>
      </c>
      <c r="C42" s="45" t="n">
        <v>0</v>
      </c>
      <c r="D42" s="46" t="inlineStr">
        <is>
          <t>v</t>
        </is>
      </c>
      <c r="E42" s="47" t="n"/>
      <c r="F42" s="48">
        <f>+C42</f>
        <v/>
      </c>
      <c r="G42" s="48" t="n"/>
    </row>
    <row r="43">
      <c r="B43" s="21" t="inlineStr">
        <is>
          <t>System Fixed Assets at end of previous year at BV</t>
        </is>
      </c>
      <c r="C43" s="45" t="n">
        <v>29933</v>
      </c>
      <c r="D43" s="46" t="n"/>
      <c r="E43" s="47" t="n"/>
      <c r="F43" s="48" t="n"/>
      <c r="G43" s="48" t="n"/>
    </row>
    <row r="44">
      <c r="B44" s="21" t="inlineStr">
        <is>
          <t>System Fixed Assets at end of current year at BV</t>
        </is>
      </c>
      <c r="C44" s="45" t="n">
        <v>29933</v>
      </c>
      <c r="D44" s="46" t="n"/>
      <c r="E44" s="47" t="n"/>
      <c r="F44" s="48" t="n"/>
      <c r="G44" s="48" t="n"/>
    </row>
    <row r="45">
      <c r="B45" s="21" t="inlineStr">
        <is>
          <t>Average value of system fixed assets at BV</t>
        </is>
      </c>
      <c r="C45" s="45">
        <f>+(C43+C44)/2</f>
        <v/>
      </c>
      <c r="D45" s="46" t="inlineStr">
        <is>
          <t>f</t>
        </is>
      </c>
      <c r="E45" s="47">
        <f>C45</f>
        <v/>
      </c>
      <c r="F45" s="48">
        <f>C45</f>
        <v/>
      </c>
      <c r="G45" s="48">
        <f>C45</f>
        <v/>
      </c>
    </row>
    <row r="46">
      <c r="B46" s="21" t="inlineStr">
        <is>
          <t>System Fixed Assets at year beginning at ODV</t>
        </is>
      </c>
      <c r="C46" s="45" t="n">
        <v>39092</v>
      </c>
      <c r="D46" s="46" t="n"/>
      <c r="E46" s="47" t="n"/>
      <c r="F46" s="48" t="n"/>
      <c r="G46" s="48" t="n"/>
    </row>
    <row r="47">
      <c r="B47" s="21" t="inlineStr">
        <is>
          <t>System Fixed Assets at end of current year at ODV</t>
        </is>
      </c>
      <c r="C47" s="45" t="n">
        <v>39690</v>
      </c>
      <c r="D47" s="46" t="n"/>
      <c r="E47" s="47" t="n"/>
      <c r="F47" s="48" t="n"/>
      <c r="G47" s="48" t="n"/>
    </row>
    <row r="48">
      <c r="B48" s="21" t="inlineStr">
        <is>
          <t>Average value of system fixed assets at ODV</t>
        </is>
      </c>
      <c r="C48" s="45">
        <f>+(C46+C47)/2</f>
        <v/>
      </c>
      <c r="D48" s="46" t="inlineStr">
        <is>
          <t>h</t>
        </is>
      </c>
      <c r="E48" s="47">
        <f>+C48</f>
        <v/>
      </c>
      <c r="F48" s="48">
        <f>+C48</f>
        <v/>
      </c>
      <c r="G48" s="48">
        <f>+C48</f>
        <v/>
      </c>
    </row>
    <row r="49">
      <c r="B49" s="26" t="inlineStr">
        <is>
          <t>Denominator</t>
        </is>
      </c>
      <c r="C49" s="49" t="n"/>
      <c r="D49" s="46" t="n"/>
      <c r="E49" s="50">
        <f>+E26-E32-E45+E48</f>
        <v/>
      </c>
      <c r="F49" s="51">
        <f>+F29-F32-F37+F42-F45+F48</f>
        <v/>
      </c>
      <c r="G49" s="51">
        <f>+G26-G32-G34-G45+G48</f>
        <v/>
      </c>
    </row>
    <row r="50">
      <c r="B50" s="21" t="n"/>
      <c r="C50" s="30" t="n"/>
      <c r="D50" s="31" t="n"/>
      <c r="E50" s="21" t="n"/>
      <c r="F50" s="32" t="n"/>
      <c r="G50" s="32" t="n"/>
    </row>
    <row r="51">
      <c r="B51" s="33" t="inlineStr">
        <is>
          <t>Financial Performance Measure</t>
        </is>
      </c>
      <c r="C51" s="34" t="n"/>
      <c r="D51" s="35" t="n"/>
      <c r="E51" s="36">
        <f>E20/E49</f>
        <v/>
      </c>
      <c r="F51" s="37">
        <f>F20/F49</f>
        <v/>
      </c>
      <c r="G51" s="37">
        <f>G20/G49</f>
        <v/>
      </c>
    </row>
    <row r="52">
      <c r="E52" s="44" t="n"/>
    </row>
    <row r="53">
      <c r="A53" t="inlineStr">
        <is>
          <t>suspicious:</t>
        </is>
      </c>
    </row>
  </sheetData>
  <mergeCells count="2">
    <mergeCell ref="A1:G1"/>
    <mergeCell ref="A3:G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 xml:space="preserve">Admin </dc:creator>
  <dcterms:created xsi:type="dcterms:W3CDTF">2003-07-02T02:32:56Z</dcterms:created>
  <dcterms:modified xsi:type="dcterms:W3CDTF">2020-06-05T04:50:07Z</dcterms:modified>
  <cp:lastModifiedBy>xbany</cp:lastModifiedBy>
  <cp:lastPrinted>2003-07-02T02:44:38Z</cp:lastPrinted>
</cp:coreProperties>
</file>