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47E1499C-8405-4D16-984A-395DE96B8146}" xr6:coauthVersionLast="45" xr6:coauthVersionMax="45" xr10:uidLastSave="{00000000-0000-0000-0000-000000000000}"/>
  <bookViews>
    <workbookView xWindow="1380" yWindow="0" windowWidth="21750" windowHeight="15750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4" r:id="rId4"/>
    <sheet name="FTEE Calculation" sheetId="5" r:id="rId5"/>
    <sheet name="FTEE Graph" sheetId="6" r:id="rId6"/>
  </sheets>
  <definedNames>
    <definedName name="_xlnm.Print_Area" localSheetId="3">'General State Financial Aid'!$A$1:$D$61</definedName>
  </definedNames>
  <calcPr calcId="181029"/>
</workbook>
</file>

<file path=xl/calcChain.xml><?xml version="1.0" encoding="utf-8"?>
<calcChain xmlns="http://schemas.openxmlformats.org/spreadsheetml/2006/main">
  <c r="E27" i="5" l="1"/>
  <c r="B27" i="5"/>
  <c r="H25" i="5"/>
  <c r="F25" i="5"/>
  <c r="G25" i="5" s="1"/>
  <c r="C25" i="5"/>
  <c r="D25" i="5" s="1"/>
  <c r="F24" i="5"/>
  <c r="C24" i="5"/>
  <c r="F23" i="5"/>
  <c r="C23" i="5"/>
  <c r="H23" i="5" s="1"/>
  <c r="F22" i="5"/>
  <c r="H22" i="5" s="1"/>
  <c r="C22" i="5"/>
  <c r="D22" i="5" s="1"/>
  <c r="H21" i="5"/>
  <c r="F21" i="5"/>
  <c r="G21" i="5" s="1"/>
  <c r="C21" i="5"/>
  <c r="D21" i="5" s="1"/>
  <c r="F20" i="5"/>
  <c r="C20" i="5"/>
  <c r="F19" i="5"/>
  <c r="C19" i="5"/>
  <c r="H19" i="5" s="1"/>
  <c r="F18" i="5"/>
  <c r="H18" i="5" s="1"/>
  <c r="C18" i="5"/>
  <c r="D18" i="5" s="1"/>
  <c r="H17" i="5"/>
  <c r="F17" i="5"/>
  <c r="G17" i="5" s="1"/>
  <c r="C17" i="5"/>
  <c r="D17" i="5" s="1"/>
  <c r="F16" i="5"/>
  <c r="C16" i="5"/>
  <c r="F15" i="5"/>
  <c r="C15" i="5"/>
  <c r="H15" i="5" s="1"/>
  <c r="F14" i="5"/>
  <c r="H14" i="5" s="1"/>
  <c r="C14" i="5"/>
  <c r="D14" i="5" s="1"/>
  <c r="H13" i="5"/>
  <c r="F13" i="5"/>
  <c r="G13" i="5" s="1"/>
  <c r="C13" i="5"/>
  <c r="D13" i="5" s="1"/>
  <c r="F12" i="5"/>
  <c r="C12" i="5"/>
  <c r="F11" i="5"/>
  <c r="F27" i="5" s="1"/>
  <c r="C11" i="5"/>
  <c r="H11" i="5" s="1"/>
  <c r="D25" i="4"/>
  <c r="B21" i="4"/>
  <c r="B25" i="4" s="1"/>
  <c r="C15" i="3"/>
  <c r="B10" i="3" s="1"/>
  <c r="B11" i="3"/>
  <c r="C19" i="2"/>
  <c r="B13" i="2" s="1"/>
  <c r="B16" i="2"/>
  <c r="B15" i="2"/>
  <c r="B14" i="2"/>
  <c r="B12" i="2"/>
  <c r="B11" i="2"/>
  <c r="B10" i="2"/>
  <c r="C11" i="1"/>
  <c r="C9" i="1"/>
  <c r="G19" i="5" l="1"/>
  <c r="G23" i="5"/>
  <c r="C19" i="4"/>
  <c r="C11" i="4"/>
  <c r="C18" i="4"/>
  <c r="C10" i="4"/>
  <c r="C17" i="4"/>
  <c r="C9" i="4"/>
  <c r="C23" i="4"/>
  <c r="C16" i="4"/>
  <c r="C22" i="4"/>
  <c r="C15" i="4"/>
  <c r="C13" i="4"/>
  <c r="C20" i="4"/>
  <c r="C14" i="4"/>
  <c r="C12" i="4"/>
  <c r="G24" i="5"/>
  <c r="G15" i="5"/>
  <c r="D15" i="5"/>
  <c r="C15" i="1"/>
  <c r="B13" i="3"/>
  <c r="C21" i="4"/>
  <c r="H12" i="5"/>
  <c r="D12" i="5" s="1"/>
  <c r="H16" i="5"/>
  <c r="G16" i="5" s="1"/>
  <c r="H20" i="5"/>
  <c r="D20" i="5" s="1"/>
  <c r="H24" i="5"/>
  <c r="B12" i="3"/>
  <c r="D11" i="5"/>
  <c r="D19" i="5"/>
  <c r="D23" i="5"/>
  <c r="B9" i="2"/>
  <c r="B17" i="2"/>
  <c r="G11" i="5"/>
  <c r="C27" i="5"/>
  <c r="G14" i="5"/>
  <c r="G18" i="5"/>
  <c r="G22" i="5"/>
  <c r="B9" i="3"/>
  <c r="B12" i="1" l="1"/>
  <c r="B10" i="1"/>
  <c r="B13" i="1"/>
  <c r="B9" i="1"/>
  <c r="D24" i="5"/>
  <c r="C25" i="4"/>
  <c r="B11" i="1"/>
  <c r="I16" i="5"/>
  <c r="D16" i="5"/>
  <c r="G20" i="5"/>
  <c r="B19" i="2"/>
  <c r="B15" i="3"/>
  <c r="H27" i="5"/>
  <c r="G12" i="5"/>
  <c r="I17" i="5" l="1"/>
  <c r="I23" i="5"/>
  <c r="I18" i="5"/>
  <c r="I14" i="5"/>
  <c r="I15" i="5"/>
  <c r="I21" i="5"/>
  <c r="I25" i="5"/>
  <c r="G27" i="5"/>
  <c r="I19" i="5"/>
  <c r="I13" i="5"/>
  <c r="I22" i="5"/>
  <c r="I11" i="5"/>
  <c r="I20" i="5"/>
  <c r="I24" i="5"/>
  <c r="D27" i="5"/>
  <c r="I12" i="5"/>
  <c r="B15" i="1"/>
  <c r="I2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0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0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0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0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0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0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0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100-000001000000}">
      <text>
        <r>
          <rPr>
            <sz val="10"/>
            <rFont val="Arial"/>
          </rPr>
          <t>reference:C9,C19
mrs:
Rotate:True</t>
        </r>
      </text>
    </comment>
    <comment ref="B10" authorId="0" shapeId="0" xr:uid="{00000000-0006-0000-0100-000002000000}">
      <text>
        <r>
          <rPr>
            <sz val="10"/>
            <rFont val="Arial"/>
          </rPr>
          <t>reference:C10,C19
mrs:
Rotate:True</t>
        </r>
      </text>
    </comment>
    <comment ref="B11" authorId="0" shapeId="0" xr:uid="{00000000-0006-0000-0100-000003000000}">
      <text>
        <r>
          <rPr>
            <sz val="10"/>
            <rFont val="Arial"/>
          </rPr>
          <t>reference:C11,C19
mrs:
Rotate:True</t>
        </r>
      </text>
    </comment>
    <comment ref="B12" authorId="0" shapeId="0" xr:uid="{00000000-0006-0000-0100-000004000000}">
      <text>
        <r>
          <rPr>
            <sz val="10"/>
            <rFont val="Arial"/>
          </rPr>
          <t>reference:C12,C19
mrs:
Rotate:True</t>
        </r>
      </text>
    </comment>
    <comment ref="B13" authorId="0" shapeId="0" xr:uid="{00000000-0006-0000-0100-000005000000}">
      <text>
        <r>
          <rPr>
            <sz val="10"/>
            <rFont val="Arial"/>
          </rPr>
          <t>reference:C13,C19
mrs:
Rotate:True</t>
        </r>
      </text>
    </comment>
    <comment ref="B14" authorId="0" shapeId="0" xr:uid="{00000000-0006-0000-0100-000006000000}">
      <text>
        <r>
          <rPr>
            <sz val="10"/>
            <rFont val="Arial"/>
          </rPr>
          <t>reference:C14,C19
mrs:
Rotate:True</t>
        </r>
      </text>
    </comment>
    <comment ref="B15" authorId="0" shapeId="0" xr:uid="{00000000-0006-0000-0100-000007000000}">
      <text>
        <r>
          <rPr>
            <sz val="10"/>
            <rFont val="Arial"/>
          </rPr>
          <t>reference:C15,C19
mrs:
Rotate:True</t>
        </r>
      </text>
    </comment>
    <comment ref="B16" authorId="0" shapeId="0" xr:uid="{00000000-0006-0000-0100-000008000000}">
      <text>
        <r>
          <rPr>
            <sz val="10"/>
            <rFont val="Arial"/>
          </rPr>
          <t>reference:C16,C19
mrs:
Rotate:True</t>
        </r>
      </text>
    </comment>
    <comment ref="B17" authorId="0" shapeId="0" xr:uid="{00000000-0006-0000-0100-000009000000}">
      <text>
        <r>
          <rPr>
            <sz val="10"/>
            <rFont val="Arial"/>
          </rPr>
          <t>reference:C17,C19
mrs:
Rotate:True</t>
        </r>
      </text>
    </comment>
    <comment ref="B19" authorId="0" shapeId="0" xr:uid="{00000000-0006-0000-0100-00000A000000}">
      <text>
        <r>
          <rPr>
            <sz val="10"/>
            <rFont val="Arial"/>
          </rPr>
          <t>reference:B9,B10,B11,B12,B13,B14,B15,B16,B17,B18
mrs:(B9,+,10.0000)  (B10,+,10.0000)  (B11,+,10.0000)  (B12,+,10.0000)  (B13,+,10.0000)  (B14,+,10.0000)  (B15,+,10.0000)  (B16,+,10.0000)  (B17,+,10.0000)  (B18,+,10.0000)  
Rotate:True</t>
        </r>
      </text>
    </comment>
    <comment ref="C19" authorId="0" shapeId="0" xr:uid="{00000000-0006-0000-0100-00000B000000}">
      <text>
        <r>
          <rPr>
            <sz val="10"/>
            <rFont val="Arial"/>
          </rPr>
          <t>reference:C9,C10,C11,C12,C13,C14,C15,C16,C17,C18
mrs:(C9,+,10.0000)  (C10,+,10.0000)  (C11,+,10.0000)  (C12,+,10.0000)  (C13,+,10.0000)  (C14,+,10.0000)  (C15,+,10.0000)  (C16,+,10.0000)  (C17,+,10.0000)  (C18,+,10.0000)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2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2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2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2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2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2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2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300-000001000000}">
      <text>
        <r>
          <rPr>
            <sz val="10"/>
            <rFont val="Arial"/>
          </rPr>
          <t>reference:B9,B25
mrs:
Rotate:True</t>
        </r>
      </text>
    </comment>
    <comment ref="C10" authorId="0" shapeId="0" xr:uid="{00000000-0006-0000-0300-000002000000}">
      <text>
        <r>
          <rPr>
            <sz val="10"/>
            <rFont val="Arial"/>
          </rPr>
          <t>reference:B10,B25
mrs:
Rotate:True</t>
        </r>
      </text>
    </comment>
    <comment ref="C11" authorId="0" shapeId="0" xr:uid="{00000000-0006-0000-0300-000003000000}">
      <text>
        <r>
          <rPr>
            <sz val="10"/>
            <rFont val="Arial"/>
          </rPr>
          <t>reference:B11,B25
mrs:
Rotate:True</t>
        </r>
      </text>
    </comment>
    <comment ref="C12" authorId="0" shapeId="0" xr:uid="{00000000-0006-0000-0300-000004000000}">
      <text>
        <r>
          <rPr>
            <sz val="10"/>
            <rFont val="Arial"/>
          </rPr>
          <t>reference:B12,B25
mrs:
Rotate:True</t>
        </r>
      </text>
    </comment>
    <comment ref="C13" authorId="0" shapeId="0" xr:uid="{00000000-0006-0000-0300-000005000000}">
      <text>
        <r>
          <rPr>
            <sz val="10"/>
            <rFont val="Arial"/>
          </rPr>
          <t>reference:B13,B25
mrs:
Rotate:True</t>
        </r>
      </text>
    </comment>
    <comment ref="C14" authorId="0" shapeId="0" xr:uid="{00000000-0006-0000-0300-000006000000}">
      <text>
        <r>
          <rPr>
            <sz val="10"/>
            <rFont val="Arial"/>
          </rPr>
          <t>reference:B14,B25
mrs:
Rotate:True</t>
        </r>
      </text>
    </comment>
    <comment ref="C15" authorId="0" shapeId="0" xr:uid="{00000000-0006-0000-0300-000007000000}">
      <text>
        <r>
          <rPr>
            <sz val="10"/>
            <rFont val="Arial"/>
          </rPr>
          <t>reference:B15,B25
mrs:
Rotate:True</t>
        </r>
      </text>
    </comment>
    <comment ref="C16" authorId="0" shapeId="0" xr:uid="{00000000-0006-0000-0300-000008000000}">
      <text>
        <r>
          <rPr>
            <sz val="10"/>
            <rFont val="Arial"/>
          </rPr>
          <t>reference:B16,B25
mrs:
Rotate:True</t>
        </r>
      </text>
    </comment>
    <comment ref="C17" authorId="0" shapeId="0" xr:uid="{00000000-0006-0000-0300-000009000000}">
      <text>
        <r>
          <rPr>
            <sz val="10"/>
            <rFont val="Arial"/>
          </rPr>
          <t>reference:B17,B25
mrs:
Rotate:True</t>
        </r>
      </text>
    </comment>
    <comment ref="C18" authorId="0" shapeId="0" xr:uid="{00000000-0006-0000-0300-00000A000000}">
      <text>
        <r>
          <rPr>
            <sz val="10"/>
            <rFont val="Arial"/>
          </rPr>
          <t>reference:B18,B25
mrs:
Rotate:True</t>
        </r>
      </text>
    </comment>
    <comment ref="C19" authorId="0" shapeId="0" xr:uid="{00000000-0006-0000-0300-00000B000000}">
      <text>
        <r>
          <rPr>
            <sz val="10"/>
            <rFont val="Arial"/>
          </rPr>
          <t>reference:B19,B25
mrs:
Rotate:True</t>
        </r>
      </text>
    </comment>
    <comment ref="C20" authorId="0" shapeId="0" xr:uid="{00000000-0006-0000-0300-00000C000000}">
      <text>
        <r>
          <rPr>
            <sz val="10"/>
            <rFont val="Arial"/>
          </rPr>
          <t>reference:B20,B25
mrs:
Rotate:True</t>
        </r>
      </text>
    </comment>
    <comment ref="C21" authorId="0" shapeId="0" xr:uid="{00000000-0006-0000-0300-00000D000000}">
      <text>
        <r>
          <rPr>
            <sz val="10"/>
            <rFont val="Arial"/>
          </rPr>
          <t>reference:B21,B25
mrs:
Rotate:True</t>
        </r>
      </text>
    </comment>
    <comment ref="C22" authorId="0" shapeId="0" xr:uid="{00000000-0006-0000-0300-00000E000000}">
      <text>
        <r>
          <rPr>
            <sz val="10"/>
            <rFont val="Arial"/>
          </rPr>
          <t>reference:B22,B25
mrs:
Rotate:True</t>
        </r>
      </text>
    </comment>
    <comment ref="C23" authorId="0" shapeId="0" xr:uid="{00000000-0006-0000-0300-00000F000000}">
      <text>
        <r>
          <rPr>
            <sz val="10"/>
            <rFont val="Arial"/>
          </rPr>
          <t>reference:B23,B25
mrs:
Rotate:True</t>
        </r>
      </text>
    </comment>
    <comment ref="B25" authorId="0" shapeId="0" xr:uid="{00000000-0006-0000-0300-000010000000}">
      <text>
        <r>
          <rPr>
            <sz val="10"/>
            <rFont val="Arial"/>
          </rPr>
          <t>reference:B9,B10,B11,B12,B13,B14,B15,B16,B17,B18,B19,B20,B21,B22,B23
mrs:(B9,+,10.0000)  (B10,+,10.0000)  (B11,+,10.0000)  (B12,+,10.0000)  (B13,+,10.0000)  (B14,+,10.0000)  (B15,+,10.0000)  (B16,+,10.0000)  (B17,+,10.0000)  (B18,+,10.0000)  (B19,+,10.0000)  (B20,+,10.0000)  (B21,+,10.0000)  (B22,+,10.0000)  (B23,+,10.0000)  
Rotate:True</t>
        </r>
      </text>
    </comment>
    <comment ref="C25" authorId="0" shapeId="0" xr:uid="{00000000-0006-0000-0300-000011000000}">
      <text>
        <r>
          <rPr>
            <sz val="10"/>
            <rFont val="Arial"/>
          </rPr>
          <t>reference:C9,C10,C11,C12,C13,C14,C15,C16,C17,C18,C19,C20,C21,C22,C23
mrs:(C9,+,10.0000)  (C10,+,10.0000)  (C11,+,10.0000)  (C12,+,10.0000)  (C13,+,10.0000)  (C14,+,10.0000)  (C15,+,10.0000)  (C16,+,10.0000)  (C17,+,10.0000)  (C18,+,10.0000)  (C19,+,10.0000)  (C20,+,10.0000)  (C21,+,10.0000)  (C22,+,10.0000)  (C23,+,10.0000)  
Rotate:True</t>
        </r>
      </text>
    </comment>
    <comment ref="D25" authorId="0" shapeId="0" xr:uid="{00000000-0006-0000-0300-000012000000}">
      <text>
        <r>
          <rPr>
            <sz val="10"/>
            <rFont val="Arial"/>
          </rPr>
          <t>reference:D9,D10,D11,D12,D13,D14,D15,D16,D17,D18,D19,D20,D21,D22,D23
mrs:(D9,+,10.0000)  (D10,+,10.0000)  (D11,+,10.0000)  (D12,+,10.0000)  (D13,+,10.0000)  (D14,+,10.0000)  (D15,+,10.0000)  (D16,+,10.0000)  (D17,+,10.0000)  (D18,+,10.0000)  (D19,+,10.0000)  (D20,+,10.0000)  (D21,+,10.0000)  (D22,+,10.0000)  (D23,+,10.0000)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1" authorId="0" shapeId="0" xr:uid="{00000000-0006-0000-0400-000001000000}">
      <text>
        <r>
          <rPr>
            <sz val="10"/>
            <rFont val="Arial"/>
          </rPr>
          <t>reference:B11
mrs:
Rotate:True</t>
        </r>
      </text>
    </comment>
    <comment ref="D11" authorId="0" shapeId="0" xr:uid="{00000000-0006-0000-0400-000002000000}">
      <text>
        <r>
          <rPr>
            <sz val="10"/>
            <rFont val="Arial"/>
          </rPr>
          <t>reference:C11,H11
mrs:
Rotate:True</t>
        </r>
      </text>
    </comment>
    <comment ref="F11" authorId="0" shapeId="0" xr:uid="{00000000-0006-0000-0400-000003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400-000004000000}">
      <text>
        <r>
          <rPr>
            <sz val="10"/>
            <rFont val="Arial"/>
          </rPr>
          <t>reference:F11,H11
mrs:
Rotate:True</t>
        </r>
      </text>
    </comment>
    <comment ref="H11" authorId="0" shapeId="0" xr:uid="{00000000-0006-0000-0400-000005000000}">
      <text>
        <r>
          <rPr>
            <sz val="10"/>
            <rFont val="Arial"/>
          </rPr>
          <t>reference:C11,F11
mrs:(C11,+,10.0000)  (F11,+,10.0000)  
Rotate:True</t>
        </r>
      </text>
    </comment>
    <comment ref="I11" authorId="0" shapeId="0" xr:uid="{00000000-0006-0000-0400-000006000000}">
      <text>
        <r>
          <rPr>
            <sz val="10"/>
            <rFont val="Arial"/>
          </rPr>
          <t>reference:H11,H27
mrs:
Rotate:True</t>
        </r>
      </text>
    </comment>
    <comment ref="C12" authorId="0" shapeId="0" xr:uid="{00000000-0006-0000-0400-000007000000}">
      <text>
        <r>
          <rPr>
            <sz val="10"/>
            <rFont val="Arial"/>
          </rPr>
          <t>reference:B12
mrs:
Rotate:True</t>
        </r>
      </text>
    </comment>
    <comment ref="D12" authorId="0" shapeId="0" xr:uid="{00000000-0006-0000-0400-000008000000}">
      <text>
        <r>
          <rPr>
            <sz val="10"/>
            <rFont val="Arial"/>
          </rPr>
          <t>reference:C12,H12
mrs:
Rotate:True</t>
        </r>
      </text>
    </comment>
    <comment ref="F12" authorId="0" shapeId="0" xr:uid="{00000000-0006-0000-0400-000009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400-00000A000000}">
      <text>
        <r>
          <rPr>
            <sz val="10"/>
            <rFont val="Arial"/>
          </rPr>
          <t>reference:F12,H12
mrs:
Rotate:True</t>
        </r>
      </text>
    </comment>
    <comment ref="H12" authorId="0" shapeId="0" xr:uid="{00000000-0006-0000-0400-00000B000000}">
      <text>
        <r>
          <rPr>
            <sz val="10"/>
            <rFont val="Arial"/>
          </rPr>
          <t>reference:C12,F12
mrs:(C12,+,10.0000)  (F12,+,10.0000)  
Rotate:True</t>
        </r>
      </text>
    </comment>
    <comment ref="I12" authorId="0" shapeId="0" xr:uid="{00000000-0006-0000-0400-00000C000000}">
      <text>
        <r>
          <rPr>
            <sz val="10"/>
            <rFont val="Arial"/>
          </rPr>
          <t>reference:H12,H27
mrs:
Rotate:True</t>
        </r>
      </text>
    </comment>
    <comment ref="C13" authorId="0" shapeId="0" xr:uid="{00000000-0006-0000-0400-00000D000000}">
      <text>
        <r>
          <rPr>
            <sz val="10"/>
            <rFont val="Arial"/>
          </rPr>
          <t>reference:B13
mrs:
Rotate:True</t>
        </r>
      </text>
    </comment>
    <comment ref="D13" authorId="0" shapeId="0" xr:uid="{00000000-0006-0000-0400-00000E000000}">
      <text>
        <r>
          <rPr>
            <sz val="10"/>
            <rFont val="Arial"/>
          </rPr>
          <t>reference:C13,H13
mrs:
Rotate:True</t>
        </r>
      </text>
    </comment>
    <comment ref="F13" authorId="0" shapeId="0" xr:uid="{00000000-0006-0000-0400-00000F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400-000010000000}">
      <text>
        <r>
          <rPr>
            <sz val="10"/>
            <rFont val="Arial"/>
          </rPr>
          <t>reference:F13,H13
mrs:
Rotate:True</t>
        </r>
      </text>
    </comment>
    <comment ref="H13" authorId="0" shapeId="0" xr:uid="{00000000-0006-0000-0400-000011000000}">
      <text>
        <r>
          <rPr>
            <sz val="10"/>
            <rFont val="Arial"/>
          </rPr>
          <t>reference:C13,F13
mrs:(C13,+,10.0000)  (F13,+,10.0000)  
Rotate:True</t>
        </r>
      </text>
    </comment>
    <comment ref="I13" authorId="0" shapeId="0" xr:uid="{00000000-0006-0000-0400-000012000000}">
      <text>
        <r>
          <rPr>
            <sz val="10"/>
            <rFont val="Arial"/>
          </rPr>
          <t>reference:H13,H27
mrs:
Rotate:True</t>
        </r>
      </text>
    </comment>
    <comment ref="C14" authorId="0" shapeId="0" xr:uid="{00000000-0006-0000-0400-000013000000}">
      <text>
        <r>
          <rPr>
            <sz val="10"/>
            <rFont val="Arial"/>
          </rPr>
          <t>reference:B14
mrs:
Rotate:True</t>
        </r>
      </text>
    </comment>
    <comment ref="D14" authorId="0" shapeId="0" xr:uid="{00000000-0006-0000-0400-000014000000}">
      <text>
        <r>
          <rPr>
            <sz val="10"/>
            <rFont val="Arial"/>
          </rPr>
          <t>reference:C14,H14
mrs:
Rotate:True</t>
        </r>
      </text>
    </comment>
    <comment ref="F14" authorId="0" shapeId="0" xr:uid="{00000000-0006-0000-0400-000015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400-000016000000}">
      <text>
        <r>
          <rPr>
            <sz val="10"/>
            <rFont val="Arial"/>
          </rPr>
          <t>reference:F14,H14
mrs:
Rotate:True</t>
        </r>
      </text>
    </comment>
    <comment ref="H14" authorId="0" shapeId="0" xr:uid="{00000000-0006-0000-0400-000017000000}">
      <text>
        <r>
          <rPr>
            <sz val="10"/>
            <rFont val="Arial"/>
          </rPr>
          <t>reference:C14,F14
mrs:(C14,+,10.0000)  (F14,+,10.0000)  
Rotate:True</t>
        </r>
      </text>
    </comment>
    <comment ref="I14" authorId="0" shapeId="0" xr:uid="{00000000-0006-0000-0400-000018000000}">
      <text>
        <r>
          <rPr>
            <sz val="10"/>
            <rFont val="Arial"/>
          </rPr>
          <t>reference:H14,H27
mrs:
Rotate:True</t>
        </r>
      </text>
    </comment>
    <comment ref="C15" authorId="0" shapeId="0" xr:uid="{00000000-0006-0000-0400-000019000000}">
      <text>
        <r>
          <rPr>
            <sz val="10"/>
            <rFont val="Arial"/>
          </rPr>
          <t>reference:B15
mrs:
Rotate:True</t>
        </r>
      </text>
    </comment>
    <comment ref="D15" authorId="0" shapeId="0" xr:uid="{00000000-0006-0000-0400-00001A000000}">
      <text>
        <r>
          <rPr>
            <sz val="10"/>
            <rFont val="Arial"/>
          </rPr>
          <t>reference:C15,H15
mrs:
Rotate:True</t>
        </r>
      </text>
    </comment>
    <comment ref="F15" authorId="0" shapeId="0" xr:uid="{00000000-0006-0000-0400-00001B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400-00001C000000}">
      <text>
        <r>
          <rPr>
            <sz val="10"/>
            <rFont val="Arial"/>
          </rPr>
          <t>reference:F15,H15
mrs:
Rotate:True</t>
        </r>
      </text>
    </comment>
    <comment ref="H15" authorId="0" shapeId="0" xr:uid="{00000000-0006-0000-0400-00001D000000}">
      <text>
        <r>
          <rPr>
            <sz val="10"/>
            <rFont val="Arial"/>
          </rPr>
          <t>reference:C15,F15
mrs:(C15,+,10.0000)  (F15,+,10.0000)  
Rotate:True</t>
        </r>
      </text>
    </comment>
    <comment ref="I15" authorId="0" shapeId="0" xr:uid="{00000000-0006-0000-0400-00001E000000}">
      <text>
        <r>
          <rPr>
            <sz val="10"/>
            <rFont val="Arial"/>
          </rPr>
          <t>reference:H15,H27
mrs:
Rotate:True</t>
        </r>
      </text>
    </comment>
    <comment ref="C16" authorId="0" shapeId="0" xr:uid="{00000000-0006-0000-0400-00001F000000}">
      <text>
        <r>
          <rPr>
            <sz val="10"/>
            <rFont val="Arial"/>
          </rPr>
          <t>reference:B16
mrs:
Rotate:True</t>
        </r>
      </text>
    </comment>
    <comment ref="D16" authorId="0" shapeId="0" xr:uid="{00000000-0006-0000-0400-000020000000}">
      <text>
        <r>
          <rPr>
            <sz val="10"/>
            <rFont val="Arial"/>
          </rPr>
          <t>reference:C16,H16
mrs:
Rotate:True</t>
        </r>
      </text>
    </comment>
    <comment ref="F16" authorId="0" shapeId="0" xr:uid="{00000000-0006-0000-0400-000021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400-000022000000}">
      <text>
        <r>
          <rPr>
            <sz val="10"/>
            <rFont val="Arial"/>
          </rPr>
          <t>reference:F16,H16
mrs:
Rotate:True</t>
        </r>
      </text>
    </comment>
    <comment ref="H16" authorId="0" shapeId="0" xr:uid="{00000000-0006-0000-0400-000023000000}">
      <text>
        <r>
          <rPr>
            <sz val="10"/>
            <rFont val="Arial"/>
          </rPr>
          <t>reference:C16,F16
mrs:(C16,+,10.0000)  (F16,+,10.0000)  
Rotate:True</t>
        </r>
      </text>
    </comment>
    <comment ref="I16" authorId="0" shapeId="0" xr:uid="{00000000-0006-0000-0400-000024000000}">
      <text>
        <r>
          <rPr>
            <sz val="10"/>
            <rFont val="Arial"/>
          </rPr>
          <t>reference:H16,H27
mrs:
Rotate:True</t>
        </r>
      </text>
    </comment>
    <comment ref="C17" authorId="0" shapeId="0" xr:uid="{00000000-0006-0000-0400-000025000000}">
      <text>
        <r>
          <rPr>
            <sz val="10"/>
            <rFont val="Arial"/>
          </rPr>
          <t>reference:B17
mrs:
Rotate:True</t>
        </r>
      </text>
    </comment>
    <comment ref="D17" authorId="0" shapeId="0" xr:uid="{00000000-0006-0000-0400-000026000000}">
      <text>
        <r>
          <rPr>
            <sz val="10"/>
            <rFont val="Arial"/>
          </rPr>
          <t>reference:C17,H17
mrs:
Rotate:True</t>
        </r>
      </text>
    </comment>
    <comment ref="F17" authorId="0" shapeId="0" xr:uid="{00000000-0006-0000-0400-000027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400-000028000000}">
      <text>
        <r>
          <rPr>
            <sz val="10"/>
            <rFont val="Arial"/>
          </rPr>
          <t>reference:F17,H17
mrs:
Rotate:True</t>
        </r>
      </text>
    </comment>
    <comment ref="H17" authorId="0" shapeId="0" xr:uid="{00000000-0006-0000-0400-000029000000}">
      <text>
        <r>
          <rPr>
            <sz val="10"/>
            <rFont val="Arial"/>
          </rPr>
          <t>reference:C17,F17
mrs:(C17,+,10.0000)  (F17,+,10.0000)  
Rotate:True</t>
        </r>
      </text>
    </comment>
    <comment ref="I17" authorId="0" shapeId="0" xr:uid="{00000000-0006-0000-0400-00002A000000}">
      <text>
        <r>
          <rPr>
            <sz val="10"/>
            <rFont val="Arial"/>
          </rPr>
          <t>reference:H17,H27
mrs:
Rotate:True</t>
        </r>
      </text>
    </comment>
    <comment ref="C18" authorId="0" shapeId="0" xr:uid="{00000000-0006-0000-0400-00002B000000}">
      <text>
        <r>
          <rPr>
            <sz val="10"/>
            <rFont val="Arial"/>
          </rPr>
          <t>reference:B18
mrs:
Rotate:True</t>
        </r>
      </text>
    </comment>
    <comment ref="D18" authorId="0" shapeId="0" xr:uid="{00000000-0006-0000-0400-00002C000000}">
      <text>
        <r>
          <rPr>
            <sz val="10"/>
            <rFont val="Arial"/>
          </rPr>
          <t>reference:C18,H18
mrs:
Rotate:True</t>
        </r>
      </text>
    </comment>
    <comment ref="F18" authorId="0" shapeId="0" xr:uid="{00000000-0006-0000-0400-00002D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400-00002E000000}">
      <text>
        <r>
          <rPr>
            <sz val="10"/>
            <rFont val="Arial"/>
          </rPr>
          <t>reference:F18,H18
mrs:
Rotate:True</t>
        </r>
      </text>
    </comment>
    <comment ref="H18" authorId="0" shapeId="0" xr:uid="{00000000-0006-0000-0400-00002F000000}">
      <text>
        <r>
          <rPr>
            <sz val="10"/>
            <rFont val="Arial"/>
          </rPr>
          <t>reference:C18,F18
mrs:(C18,+,10.0000)  (F18,+,10.0000)  
Rotate:True</t>
        </r>
      </text>
    </comment>
    <comment ref="I18" authorId="0" shapeId="0" xr:uid="{00000000-0006-0000-0400-000030000000}">
      <text>
        <r>
          <rPr>
            <sz val="10"/>
            <rFont val="Arial"/>
          </rPr>
          <t>reference:H18,H27
mrs:
Rotate:True</t>
        </r>
      </text>
    </comment>
    <comment ref="C19" authorId="0" shapeId="0" xr:uid="{00000000-0006-0000-0400-000031000000}">
      <text>
        <r>
          <rPr>
            <sz val="10"/>
            <rFont val="Arial"/>
          </rPr>
          <t>reference:B19
mrs:
Rotate:True</t>
        </r>
      </text>
    </comment>
    <comment ref="D19" authorId="0" shapeId="0" xr:uid="{00000000-0006-0000-0400-000032000000}">
      <text>
        <r>
          <rPr>
            <sz val="10"/>
            <rFont val="Arial"/>
          </rPr>
          <t>reference:C19,H19
mrs:
Rotate:True</t>
        </r>
      </text>
    </comment>
    <comment ref="F19" authorId="0" shapeId="0" xr:uid="{00000000-0006-0000-0400-000033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400-000034000000}">
      <text>
        <r>
          <rPr>
            <sz val="10"/>
            <rFont val="Arial"/>
          </rPr>
          <t>reference:F19,H19
mrs:
Rotate:True</t>
        </r>
      </text>
    </comment>
    <comment ref="H19" authorId="0" shapeId="0" xr:uid="{00000000-0006-0000-0400-000035000000}">
      <text>
        <r>
          <rPr>
            <sz val="10"/>
            <rFont val="Arial"/>
          </rPr>
          <t>reference:C19,F19
mrs:(C19,+,10.0000)  (F19,+,10.0000)  
Rotate:True</t>
        </r>
      </text>
    </comment>
    <comment ref="I19" authorId="0" shapeId="0" xr:uid="{00000000-0006-0000-0400-000036000000}">
      <text>
        <r>
          <rPr>
            <sz val="10"/>
            <rFont val="Arial"/>
          </rPr>
          <t>reference:H19,H27
mrs:
Rotate:True</t>
        </r>
      </text>
    </comment>
    <comment ref="C20" authorId="0" shapeId="0" xr:uid="{00000000-0006-0000-0400-000037000000}">
      <text>
        <r>
          <rPr>
            <sz val="10"/>
            <rFont val="Arial"/>
          </rPr>
          <t>reference:B20
mrs:
Rotate:True</t>
        </r>
      </text>
    </comment>
    <comment ref="D20" authorId="0" shapeId="0" xr:uid="{00000000-0006-0000-0400-000038000000}">
      <text>
        <r>
          <rPr>
            <sz val="10"/>
            <rFont val="Arial"/>
          </rPr>
          <t>reference:C20,H20
mrs:
Rotate:True</t>
        </r>
      </text>
    </comment>
    <comment ref="F20" authorId="0" shapeId="0" xr:uid="{00000000-0006-0000-0400-00003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400-00003A000000}">
      <text>
        <r>
          <rPr>
            <sz val="10"/>
            <rFont val="Arial"/>
          </rPr>
          <t>reference:F20,H20
mrs:
Rotate:True</t>
        </r>
      </text>
    </comment>
    <comment ref="H20" authorId="0" shapeId="0" xr:uid="{00000000-0006-0000-0400-00003B000000}">
      <text>
        <r>
          <rPr>
            <sz val="10"/>
            <rFont val="Arial"/>
          </rPr>
          <t>reference:C20,F20
mrs:(C20,+,10.0000)  (F20,+,10.0000)  
Rotate:True</t>
        </r>
      </text>
    </comment>
    <comment ref="I20" authorId="0" shapeId="0" xr:uid="{00000000-0006-0000-0400-00003C000000}">
      <text>
        <r>
          <rPr>
            <sz val="10"/>
            <rFont val="Arial"/>
          </rPr>
          <t>reference:H20,H27
mrs:
Rotate:True</t>
        </r>
      </text>
    </comment>
    <comment ref="C21" authorId="0" shapeId="0" xr:uid="{00000000-0006-0000-0400-00003D000000}">
      <text>
        <r>
          <rPr>
            <sz val="10"/>
            <rFont val="Arial"/>
          </rPr>
          <t>reference:B21
mrs:
Rotate:True</t>
        </r>
      </text>
    </comment>
    <comment ref="D21" authorId="0" shapeId="0" xr:uid="{00000000-0006-0000-0400-00003E000000}">
      <text>
        <r>
          <rPr>
            <sz val="10"/>
            <rFont val="Arial"/>
          </rPr>
          <t>reference:C21,H21
mrs:
Rotate:True</t>
        </r>
      </text>
    </comment>
    <comment ref="F21" authorId="0" shapeId="0" xr:uid="{00000000-0006-0000-0400-00003F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400-000040000000}">
      <text>
        <r>
          <rPr>
            <sz val="10"/>
            <rFont val="Arial"/>
          </rPr>
          <t>reference:F21,H21
mrs:
Rotate:True</t>
        </r>
      </text>
    </comment>
    <comment ref="H21" authorId="0" shapeId="0" xr:uid="{00000000-0006-0000-0400-000041000000}">
      <text>
        <r>
          <rPr>
            <sz val="10"/>
            <rFont val="Arial"/>
          </rPr>
          <t>reference:C21,F21
mrs:(C21,+,10.0000)  (F21,+,10.0000)  
Rotate:True</t>
        </r>
      </text>
    </comment>
    <comment ref="I21" authorId="0" shapeId="0" xr:uid="{00000000-0006-0000-0400-000042000000}">
      <text>
        <r>
          <rPr>
            <sz val="10"/>
            <rFont val="Arial"/>
          </rPr>
          <t>reference:H21,H27
mrs:
Rotate:True</t>
        </r>
      </text>
    </comment>
    <comment ref="C22" authorId="0" shapeId="0" xr:uid="{00000000-0006-0000-0400-000043000000}">
      <text>
        <r>
          <rPr>
            <sz val="10"/>
            <rFont val="Arial"/>
          </rPr>
          <t>reference:B22
mrs:
Rotate:True</t>
        </r>
      </text>
    </comment>
    <comment ref="D22" authorId="0" shapeId="0" xr:uid="{00000000-0006-0000-0400-000044000000}">
      <text>
        <r>
          <rPr>
            <sz val="10"/>
            <rFont val="Arial"/>
          </rPr>
          <t>reference:C22,H22
mrs:
Rotate:True</t>
        </r>
      </text>
    </comment>
    <comment ref="F22" authorId="0" shapeId="0" xr:uid="{00000000-0006-0000-0400-000045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400-000046000000}">
      <text>
        <r>
          <rPr>
            <sz val="10"/>
            <rFont val="Arial"/>
          </rPr>
          <t>reference:F22,H22
mrs:
Rotate:True</t>
        </r>
      </text>
    </comment>
    <comment ref="H22" authorId="0" shapeId="0" xr:uid="{00000000-0006-0000-0400-000047000000}">
      <text>
        <r>
          <rPr>
            <sz val="10"/>
            <rFont val="Arial"/>
          </rPr>
          <t>reference:C22,F22
mrs:(C22,+,10.0000)  (F22,+,10.0000)  
Rotate:True</t>
        </r>
      </text>
    </comment>
    <comment ref="I22" authorId="0" shapeId="0" xr:uid="{00000000-0006-0000-0400-000048000000}">
      <text>
        <r>
          <rPr>
            <sz val="10"/>
            <rFont val="Arial"/>
          </rPr>
          <t>reference:H22,H27
mrs:
Rotate:True</t>
        </r>
      </text>
    </comment>
    <comment ref="C23" authorId="0" shapeId="0" xr:uid="{00000000-0006-0000-0400-000049000000}">
      <text>
        <r>
          <rPr>
            <sz val="10"/>
            <rFont val="Arial"/>
          </rPr>
          <t>reference:B23
mrs:
Rotate:True</t>
        </r>
      </text>
    </comment>
    <comment ref="D23" authorId="0" shapeId="0" xr:uid="{00000000-0006-0000-0400-00004A000000}">
      <text>
        <r>
          <rPr>
            <sz val="10"/>
            <rFont val="Arial"/>
          </rPr>
          <t>reference:C23,H23
mrs:
Rotate:True</t>
        </r>
      </text>
    </comment>
    <comment ref="F23" authorId="0" shapeId="0" xr:uid="{00000000-0006-0000-0400-00004B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400-00004C000000}">
      <text>
        <r>
          <rPr>
            <sz val="10"/>
            <rFont val="Arial"/>
          </rPr>
          <t>reference:F23,H23
mrs:
Rotate:True</t>
        </r>
      </text>
    </comment>
    <comment ref="H23" authorId="0" shapeId="0" xr:uid="{00000000-0006-0000-0400-00004D000000}">
      <text>
        <r>
          <rPr>
            <sz val="10"/>
            <rFont val="Arial"/>
          </rPr>
          <t>reference:C23,F23
mrs:(C23,+,10.0000)  (F23,+,10.0000)  
Rotate:True</t>
        </r>
      </text>
    </comment>
    <comment ref="I23" authorId="0" shapeId="0" xr:uid="{00000000-0006-0000-0400-00004E000000}">
      <text>
        <r>
          <rPr>
            <sz val="10"/>
            <rFont val="Arial"/>
          </rPr>
          <t>reference:H23,H27
mrs:
Rotate:True</t>
        </r>
      </text>
    </comment>
    <comment ref="C24" authorId="0" shapeId="0" xr:uid="{00000000-0006-0000-0400-00004F000000}">
      <text>
        <r>
          <rPr>
            <sz val="10"/>
            <rFont val="Arial"/>
          </rPr>
          <t>reference:B24
mrs:
Rotate:True</t>
        </r>
      </text>
    </comment>
    <comment ref="D24" authorId="0" shapeId="0" xr:uid="{00000000-0006-0000-0400-000050000000}">
      <text>
        <r>
          <rPr>
            <sz val="10"/>
            <rFont val="Arial"/>
          </rPr>
          <t>reference:C24,H24
mrs:
Rotate:True</t>
        </r>
      </text>
    </comment>
    <comment ref="F24" authorId="0" shapeId="0" xr:uid="{00000000-0006-0000-0400-000051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400-000052000000}">
      <text>
        <r>
          <rPr>
            <sz val="10"/>
            <rFont val="Arial"/>
          </rPr>
          <t>reference:F24,H24
mrs:
Rotate:True</t>
        </r>
      </text>
    </comment>
    <comment ref="H24" authorId="0" shapeId="0" xr:uid="{00000000-0006-0000-0400-000053000000}">
      <text>
        <r>
          <rPr>
            <sz val="10"/>
            <rFont val="Arial"/>
          </rPr>
          <t>reference:C24,F24
mrs:(C24,+,10.0000)  (F24,+,10.0000)  
Rotate:True</t>
        </r>
      </text>
    </comment>
    <comment ref="I24" authorId="0" shapeId="0" xr:uid="{00000000-0006-0000-0400-000054000000}">
      <text>
        <r>
          <rPr>
            <sz val="10"/>
            <rFont val="Arial"/>
          </rPr>
          <t>reference:H24,H27
mrs:
Rotate:True</t>
        </r>
      </text>
    </comment>
    <comment ref="C25" authorId="0" shapeId="0" xr:uid="{00000000-0006-0000-0400-000055000000}">
      <text>
        <r>
          <rPr>
            <sz val="10"/>
            <rFont val="Arial"/>
          </rPr>
          <t>reference:B25
mrs:
Rotate:True</t>
        </r>
      </text>
    </comment>
    <comment ref="D25" authorId="0" shapeId="0" xr:uid="{00000000-0006-0000-0400-000056000000}">
      <text>
        <r>
          <rPr>
            <sz val="10"/>
            <rFont val="Arial"/>
          </rPr>
          <t>reference:C25,H25
mrs:
Rotate:True</t>
        </r>
      </text>
    </comment>
    <comment ref="F25" authorId="0" shapeId="0" xr:uid="{00000000-0006-0000-0400-000057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400-000058000000}">
      <text>
        <r>
          <rPr>
            <sz val="10"/>
            <rFont val="Arial"/>
          </rPr>
          <t>reference:F25,H25
mrs:
Rotate:True</t>
        </r>
      </text>
    </comment>
    <comment ref="H25" authorId="0" shapeId="0" xr:uid="{00000000-0006-0000-0400-000059000000}">
      <text>
        <r>
          <rPr>
            <sz val="10"/>
            <rFont val="Arial"/>
          </rPr>
          <t>reference:C25,F25
mrs:(C25,+,10.0000)  (F25,+,10.0000)  
Rotate:True</t>
        </r>
      </text>
    </comment>
    <comment ref="I25" authorId="0" shapeId="0" xr:uid="{00000000-0006-0000-0400-00005A000000}">
      <text>
        <r>
          <rPr>
            <sz val="10"/>
            <rFont val="Arial"/>
          </rPr>
          <t>reference:H25,H27
mrs:
Rotate:True</t>
        </r>
      </text>
    </comment>
    <comment ref="B27" authorId="0" shapeId="0" xr:uid="{00000000-0006-0000-0400-00005B000000}">
      <text>
        <r>
          <rPr>
            <sz val="10"/>
            <rFont val="Arial"/>
          </rPr>
          <t>reference:B11,B12,B13,B14,B15,B16,B17,B18,B19,B20,B21,B22,B23,B24,B25,B26
mrs:(B11,+,10.0000)  (B12,+,10.0000)  (B13,+,10.0000)  (B14,+,10.0000)  (B15,+,10.0000)  (B16,+,10.0000)  (B17,+,10.0000)  (B18,+,10.0000)  (B19,+,10.0000)  (B20,+,10.0000)  (B21,+,10.0000)  (B22,+,10.0000)  (B23,+,10.0000)  (B24,+,10.0000)  (B25,+,10.0000)  (B26,+,10.0000)  
Rotate:True</t>
        </r>
      </text>
    </comment>
    <comment ref="C27" authorId="0" shapeId="0" xr:uid="{00000000-0006-0000-0400-00005C000000}">
      <text>
        <r>
          <rPr>
            <sz val="10"/>
            <rFont val="Arial"/>
          </rPr>
          <t>reference:C11,C12,C13,C14,C15,C16,C17,C18,C19,C20,C21,C22,C23,C24,C25,C26
mrs:(C11,+,10.0000)  (C12,+,10.0000)  (C13,+,10.0000)  (C14,+,10.0000)  (C15,+,10.0000)  (C16,+,10.0000)  (C17,+,10.0000)  (C18,+,10.0000)  (C19,+,10.0000)  (C20,+,10.0000)  (C21,+,10.0000)  (C22,+,10.0000)  (C23,+,10.0000)  (C24,+,10.0000)  (C25,+,10.0000)  (C26,+,10.0000)  
Rotate:True</t>
        </r>
      </text>
    </comment>
    <comment ref="D27" authorId="0" shapeId="0" xr:uid="{00000000-0006-0000-0400-00005D000000}">
      <text>
        <r>
          <rPr>
            <sz val="10"/>
            <rFont val="Arial"/>
          </rPr>
          <t>reference:C27,H27
mrs:
Rotate:True</t>
        </r>
      </text>
    </comment>
    <comment ref="E27" authorId="0" shapeId="0" xr:uid="{00000000-0006-0000-0400-00005E000000}">
      <text>
        <r>
          <rPr>
            <sz val="10"/>
            <rFont val="Arial"/>
          </rPr>
          <t>reference:E11,E12,E13,E14,E15,E16,E17,E18,E19,E20,E21,E22,E23,E24,E25,E26
mrs:(E11,+,10.0000)  (E12,+,10.0000)  (E13,+,10.0000)  (E14,+,10.0000)  (E15,+,10.0000)  (E16,+,10.0000)  (E17,+,10.0000)  (E18,+,10.0000)  (E19,+,10.0000)  (E20,+,10.0000)  (E21,+,10.0000)  (E22,+,10.0000)  (E23,+,10.0000)  (E24,+,10.0000)  (E25,+,10.0000)  (E26,+,10.0000)  
Rotate:False</t>
        </r>
      </text>
    </comment>
    <comment ref="F27" authorId="0" shapeId="0" xr:uid="{00000000-0006-0000-0400-00005F000000}">
      <text>
        <r>
          <rPr>
            <sz val="10"/>
            <rFont val="Arial"/>
          </rPr>
          <t>reference:F11,F12,F13,F14,F15,F16,F17,F18,F19,F20,F21,F22,F23,F24,F25,F26
mrs:(F11,+,10.0000)  (F12,+,10.0000)  (F13,+,10.0000)  (F14,+,10.0000)  (F15,+,10.0000)  (F16,+,10.0000)  (F17,+,10.0000)  (F18,+,10.0000)  (F19,+,10.0000)  (F20,+,10.0000)  (F21,+,10.0000)  (F22,+,10.0000)  (F23,+,10.0000)  (F24,+,10.0000)  (F25,+,10.0000)  (F26,+,10.0000)  
Rotate:True</t>
        </r>
      </text>
    </comment>
    <comment ref="G27" authorId="0" shapeId="0" xr:uid="{00000000-0006-0000-0400-000060000000}">
      <text>
        <r>
          <rPr>
            <sz val="10"/>
            <rFont val="Arial"/>
          </rPr>
          <t>reference:F27,H27
mrs:
Rotate:True</t>
        </r>
      </text>
    </comment>
    <comment ref="H27" authorId="0" shapeId="0" xr:uid="{00000000-0006-0000-0400-000061000000}">
      <text>
        <r>
          <rPr>
            <sz val="10"/>
            <rFont val="Arial"/>
          </rPr>
          <t>reference:H11,H12,H13,H14,H15,H16,H17,H18,H19,H20,H21,H22,H23,H24,H25,H26
mrs:(H11,+,10.0000)  (H12,+,10.0000)  (H13,+,10.0000)  (H14,+,10.0000)  (H15,+,10.0000)  (H16,+,10.0000)  (H17,+,10.0000)  (H18,+,10.0000)  (H19,+,10.0000)  (H20,+,10.0000)  (H21,+,10.0000)  (H22,+,10.0000)  (H23,+,10.0000)  (H24,+,10.0000)  (H25,+,10.0000)  (H26,+,10.0000)  
Rotate:True</t>
        </r>
      </text>
    </comment>
    <comment ref="I27" authorId="0" shapeId="0" xr:uid="{00000000-0006-0000-0400-000062000000}">
      <text>
        <r>
          <rPr>
            <sz val="10"/>
            <rFont val="Arial"/>
          </rPr>
          <t>reference:I11,I12,I13,I14,I15,I16,I17,I18,I19,I20,I21,I22,I23,I24,I25,I26
mrs:(I11,+,10.0000)  (I12,+,10.0000)  (I13,+,10.0000)  (I14,+,10.0000)  (I15,+,10.0000)  (I16,+,10.0000)  (I17,+,10.0000)  (I18,+,10.0000)  (I19,+,10.0000)  (I20,+,10.0000)  (I21,+,10.0000)  (I22,+,10.0000)  (I23,+,10.0000)  (I24,+,10.0000)  (I25,+,10.0000)  (I26,+,10.0000)  
Rotate:True</t>
        </r>
      </text>
    </comment>
  </commentList>
</comments>
</file>

<file path=xl/sharedStrings.xml><?xml version="1.0" encoding="utf-8"?>
<sst xmlns="http://schemas.openxmlformats.org/spreadsheetml/2006/main" count="181" uniqueCount="105">
  <si>
    <t>Table 22</t>
  </si>
  <si>
    <t>Iowa Community Colleges</t>
  </si>
  <si>
    <t>Revenues by Source as Percent of the Unrestricted General Operating Fund Revenues</t>
  </si>
  <si>
    <t>Fiscal Year 1999-2000</t>
  </si>
  <si>
    <t>Percentage</t>
  </si>
  <si>
    <t>Dollar Revenue</t>
  </si>
  <si>
    <t>Revenue Source</t>
  </si>
  <si>
    <t>of Total</t>
  </si>
  <si>
    <t>by Source</t>
  </si>
  <si>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</si>
  <si>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</si>
  <si>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</si>
  <si>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</si>
  <si>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</si>
  <si>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</si>
  <si>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</si>
  <si>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</si>
  <si>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</si>
  <si>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</si>
  <si>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</si>
  <si>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 xml:space="preserve">Source:  Iowa Department of Education, Annual Report Fiscal Year 2000, Unrestricted </t>
  </si>
  <si>
    <t>General Fund AS-15E, Fund 1.</t>
  </si>
  <si>
    <t>Figure 21</t>
  </si>
  <si>
    <t>suspicious:</t>
  </si>
  <si>
    <t>Table 23</t>
  </si>
  <si>
    <t>Expenditures by Function of the Unrestricted General Operating Fund Expenditures</t>
  </si>
  <si>
    <t>Percent</t>
  </si>
  <si>
    <t>Dollar Expenditures</t>
  </si>
  <si>
    <t>Expenditures by Function</t>
  </si>
  <si>
    <t>by Function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</si>
  <si>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</si>
  <si>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</si>
  <si>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</si>
  <si>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</si>
  <si>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</si>
  <si>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</si>
  <si>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</si>
  <si>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</si>
  <si>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</si>
  <si>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</si>
  <si>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* Figures rounded to the nearest whole dollar and may differ from Expenditures by Function due to rounding.</t>
  </si>
  <si>
    <t>Source:  Iowa Department of Education, Annual Report Fiscal Year 2000, Unrestricted</t>
  </si>
  <si>
    <t>Figure 22</t>
  </si>
  <si>
    <t>Table 24</t>
  </si>
  <si>
    <t>Expenditures by Category of the Unrestricted General Operating Fund Expenditures</t>
  </si>
  <si>
    <t>Expenditures by Category</t>
  </si>
  <si>
    <t>by Category</t>
  </si>
  <si>
    <t>Salaries</t>
  </si>
  <si>
    <t>Services</t>
  </si>
  <si>
    <t>Matls, Supp &amp; Travel</t>
  </si>
  <si>
    <t>Current Expenses</t>
  </si>
  <si>
    <t>Capital Outlay</t>
  </si>
  <si>
    <t>* Figures rounded to the nearest whole dollar and may differ from Expenditures by Category due to rounding.</t>
  </si>
  <si>
    <t>Figure 23</t>
  </si>
  <si>
    <t>Table 25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</si>
  <si>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</si>
  <si>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</si>
  <si>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</si>
  <si>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</si>
  <si>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</si>
  <si>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</si>
  <si>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</si>
  <si>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</si>
  <si>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</si>
  <si>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</si>
  <si>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</si>
  <si>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</si>
  <si>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</si>
  <si>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</si>
  <si>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</si>
  <si>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</si>
  <si>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</si>
  <si>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</si>
  <si>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</si>
  <si>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</si>
  <si>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</si>
  <si>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</si>
  <si>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</si>
  <si>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Total</t>
  </si>
  <si>
    <t># Fiscal Year 1997-1998 FTEE calculated the Fiscal Year 1999-2000 General State Financial Aid due to</t>
  </si>
  <si>
    <t>the deadline for submission to the Legislature.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</si>
  <si>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</si>
  <si>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</si>
  <si>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Figure 24</t>
  </si>
  <si>
    <t>Table 26</t>
  </si>
  <si>
    <t>Iowa community Colleges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</si>
  <si>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</si>
  <si>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</si>
  <si>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</si>
  <si>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</si>
  <si>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</si>
  <si>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</si>
  <si>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</si>
  <si>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</si>
  <si>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</si>
  <si>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</si>
  <si>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</si>
  <si>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</si>
  <si>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</si>
  <si>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>* Percentages may not equal 100% due to rounding.</t>
  </si>
  <si>
    <t># Fiscal Year 1997-1998 FTEE calculated the Fiscal Year 1999-2000 General State Financial Aid due to the deadline for submission to the Legislature.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</si>
  <si>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</si>
  <si>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</si>
  <si>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 xml:space="preserve">suspicious:E27,  </t>
  </si>
  <si>
    <t>Figure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</si>
</sst>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0.0000%"/>
    <numFmt numFmtId="179" formatCode="&quot;$&quot;#,##0"/>
    <numFmt numFmtId="180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180" fontId="1" fillId="0" borderId="0"/>
    <xf numFmtId="9" fontId="1" fillId="0" borderId="0"/>
  </cellStyleXfs>
  <cellXfs count="107">
    <xf numFmtId="0" fontId="0" fillId="0" borderId="0" xfId="0"/>
    <xf numFmtId="0" fontId="0" fillId="0" borderId="1" xfId="0" applyBorder="1"/>
    <xf numFmtId="10" fontId="0" fillId="0" borderId="0" xfId="3" applyNumberFormat="1" applyFon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5" fillId="0" borderId="8" xfId="0" applyFont="1" applyBorder="1"/>
    <xf numFmtId="0" fontId="0" fillId="0" borderId="7" xfId="0" applyBorder="1"/>
    <xf numFmtId="0" fontId="4" fillId="0" borderId="0" xfId="0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0" fontId="0" fillId="0" borderId="0" xfId="3" applyNumberFormat="1" applyFont="1" applyAlignment="1">
      <alignment horizontal="center"/>
    </xf>
    <xf numFmtId="10" fontId="0" fillId="0" borderId="7" xfId="0" applyNumberFormat="1" applyBorder="1"/>
    <xf numFmtId="0" fontId="5" fillId="0" borderId="0" xfId="0" applyFont="1"/>
    <xf numFmtId="0" fontId="5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8" xfId="0" applyNumberFormat="1" applyFont="1" applyBorder="1"/>
    <xf numFmtId="0" fontId="4" fillId="0" borderId="5" xfId="0" applyFont="1" applyBorder="1"/>
    <xf numFmtId="0" fontId="4" fillId="2" borderId="5" xfId="0" applyFont="1" applyFill="1" applyBorder="1"/>
    <xf numFmtId="0" fontId="6" fillId="0" borderId="0" xfId="0" applyFont="1"/>
    <xf numFmtId="0" fontId="6" fillId="0" borderId="1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3" applyNumberFormat="1" applyFont="1" applyFill="1" applyAlignment="1">
      <alignment horizontal="center"/>
    </xf>
    <xf numFmtId="179" fontId="0" fillId="0" borderId="0" xfId="1" applyNumberFormat="1" applyFont="1" applyAlignment="1">
      <alignment horizontal="center" vertical="center"/>
    </xf>
    <xf numFmtId="179" fontId="0" fillId="2" borderId="0" xfId="1" applyNumberFormat="1" applyFont="1" applyFill="1" applyAlignment="1">
      <alignment horizontal="center" vertical="center"/>
    </xf>
    <xf numFmtId="10" fontId="0" fillId="3" borderId="2" xfId="3" applyNumberFormat="1" applyFont="1" applyFill="1" applyBorder="1" applyAlignment="1">
      <alignment horizontal="center"/>
    </xf>
    <xf numFmtId="179" fontId="0" fillId="0" borderId="2" xfId="1" applyNumberFormat="1" applyFont="1" applyBorder="1" applyAlignment="1">
      <alignment horizontal="center" vertical="center"/>
    </xf>
    <xf numFmtId="10" fontId="5" fillId="4" borderId="1" xfId="3" applyNumberFormat="1" applyFont="1" applyFill="1" applyBorder="1" applyAlignment="1">
      <alignment horizontal="center"/>
    </xf>
    <xf numFmtId="179" fontId="5" fillId="4" borderId="1" xfId="1" applyNumberFormat="1" applyFont="1" applyFill="1" applyBorder="1" applyAlignment="1">
      <alignment horizontal="center" vertical="center"/>
    </xf>
    <xf numFmtId="179" fontId="0" fillId="0" borderId="0" xfId="2" applyNumberFormat="1" applyFont="1" applyAlignment="1">
      <alignment horizontal="center"/>
    </xf>
    <xf numFmtId="179" fontId="0" fillId="2" borderId="0" xfId="2" applyNumberFormat="1" applyFont="1" applyFill="1" applyAlignment="1">
      <alignment horizontal="center"/>
    </xf>
    <xf numFmtId="179" fontId="0" fillId="0" borderId="2" xfId="2" applyNumberFormat="1" applyFont="1" applyBorder="1" applyAlignment="1">
      <alignment horizontal="center"/>
    </xf>
    <xf numFmtId="179" fontId="5" fillId="4" borderId="1" xfId="2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6" fontId="0" fillId="0" borderId="0" xfId="2" applyNumberFormat="1" applyFont="1"/>
    <xf numFmtId="178" fontId="0" fillId="0" borderId="7" xfId="3" applyNumberFormat="1" applyFont="1" applyBorder="1" applyAlignment="1">
      <alignment horizontal="center"/>
    </xf>
    <xf numFmtId="176" fontId="0" fillId="2" borderId="0" xfId="2" applyNumberFormat="1" applyFont="1" applyFill="1"/>
    <xf numFmtId="178" fontId="0" fillId="2" borderId="7" xfId="3" applyNumberFormat="1" applyFont="1" applyFill="1" applyBorder="1" applyAlignment="1">
      <alignment horizontal="center"/>
    </xf>
    <xf numFmtId="176" fontId="0" fillId="0" borderId="2" xfId="2" applyNumberFormat="1" applyFont="1" applyBorder="1"/>
    <xf numFmtId="178" fontId="0" fillId="0" borderId="12" xfId="3" applyNumberFormat="1" applyFont="1" applyBorder="1" applyAlignment="1">
      <alignment horizontal="center"/>
    </xf>
    <xf numFmtId="176" fontId="5" fillId="4" borderId="1" xfId="2" applyNumberFormat="1" applyFont="1" applyFill="1" applyBorder="1"/>
    <xf numFmtId="178" fontId="5" fillId="4" borderId="8" xfId="3" applyNumberFormat="1" applyFont="1" applyFill="1" applyBorder="1" applyAlignment="1">
      <alignment horizontal="center"/>
    </xf>
    <xf numFmtId="178" fontId="0" fillId="0" borderId="0" xfId="3" applyNumberFormat="1" applyFont="1"/>
    <xf numFmtId="177" fontId="0" fillId="0" borderId="0" xfId="1" applyNumberFormat="1" applyFont="1" applyAlignment="1">
      <alignment horizontal="center"/>
    </xf>
    <xf numFmtId="43" fontId="0" fillId="3" borderId="0" xfId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10" fontId="0" fillId="5" borderId="0" xfId="3" applyNumberFormat="1" applyFont="1" applyFill="1" applyAlignment="1">
      <alignment horizontal="center"/>
    </xf>
    <xf numFmtId="43" fontId="0" fillId="6" borderId="0" xfId="0" applyNumberForma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10" fontId="0" fillId="4" borderId="2" xfId="3" applyNumberFormat="1" applyFont="1" applyFill="1" applyBorder="1" applyAlignment="1">
      <alignment horizontal="center"/>
    </xf>
    <xf numFmtId="10" fontId="0" fillId="5" borderId="2" xfId="3" applyNumberFormat="1" applyFont="1" applyFill="1" applyBorder="1" applyAlignment="1">
      <alignment horizontal="center"/>
    </xf>
    <xf numFmtId="43" fontId="0" fillId="6" borderId="2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5" fillId="8" borderId="1" xfId="0" applyNumberFormat="1" applyFont="1" applyFill="1" applyBorder="1" applyAlignment="1">
      <alignment horizontal="center"/>
    </xf>
    <xf numFmtId="43" fontId="5" fillId="8" borderId="1" xfId="0" applyNumberFormat="1" applyFont="1" applyFill="1" applyBorder="1" applyAlignment="1">
      <alignment horizontal="center"/>
    </xf>
    <xf numFmtId="177" fontId="5" fillId="9" borderId="1" xfId="1" applyNumberFormat="1" applyFont="1" applyFill="1" applyBorder="1" applyAlignment="1">
      <alignment horizontal="center"/>
    </xf>
    <xf numFmtId="10" fontId="5" fillId="5" borderId="1" xfId="3" applyNumberFormat="1" applyFont="1" applyFill="1" applyBorder="1" applyAlignment="1">
      <alignment horizontal="center"/>
    </xf>
    <xf numFmtId="178" fontId="5" fillId="8" borderId="1" xfId="3" applyNumberFormat="1" applyFont="1" applyFill="1" applyBorder="1" applyAlignment="1">
      <alignment horizontal="right"/>
    </xf>
    <xf numFmtId="177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78" fontId="0" fillId="0" borderId="2" xfId="3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9" xfId="0" applyFont="1" applyBorder="1" applyAlignment="1">
      <alignment horizontal="center"/>
    </xf>
    <xf numFmtId="0" fontId="0" fillId="0" borderId="6" xfId="0" applyBorder="1"/>
    <xf numFmtId="0" fontId="4" fillId="0" borderId="11" xfId="0" applyFont="1" applyBorder="1" applyAlignment="1">
      <alignment horizontal="center"/>
    </xf>
    <xf numFmtId="0" fontId="0" fillId="0" borderId="7" xfId="0" applyBorder="1"/>
    <xf numFmtId="0" fontId="4" fillId="0" borderId="10" xfId="0" applyFont="1" applyBorder="1" applyAlignment="1">
      <alignment horizontal="center"/>
    </xf>
    <xf numFmtId="0" fontId="0" fillId="0" borderId="8" xfId="0" applyBorder="1"/>
    <xf numFmtId="178" fontId="0" fillId="7" borderId="7" xfId="3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78" fontId="0" fillId="7" borderId="12" xfId="3" applyNumberFormat="1" applyFont="1" applyFill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09"/>
          <c:h val="0.255319679437498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F1C-45B2-AA39-7C0E3A8FA2D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F1C-45B2-AA39-7C0E3A8FA2D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F1C-45B2-AA39-7C0E3A8FA2D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F1C-45B2-AA39-7C0E3A8FA2D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F1C-45B2-AA39-7C0E3A8FA2D0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C-45B2-AA39-7C0E3A8FA2D0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1C-45B2-AA39-7C0E3A8FA2D0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C-45B2-AA39-7C0E3A8FA2D0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1C-45B2-AA39-7C0E3A8FA2D0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1C-45B2-AA39-7C0E3A8FA2D0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1C-45B2-AA39-7C0E3A8FA2D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29"/>
          <c:h val="0.306273614567023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98-4F2B-845C-45A0B4AD987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98-4F2B-845C-45A0B4AD987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98-4F2B-845C-45A0B4AD987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98-4F2B-845C-45A0B4AD987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98-4F2B-845C-45A0B4AD987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98-4F2B-845C-45A0B4AD987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B98-4F2B-845C-45A0B4AD9879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B98-4F2B-845C-45A0B4AD9879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B98-4F2B-845C-45A0B4AD9879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98-4F2B-845C-45A0B4AD9879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98-4F2B-845C-45A0B4AD9879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98-4F2B-845C-45A0B4AD9879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98-4F2B-845C-45A0B4AD9879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98-4F2B-845C-45A0B4AD9879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98-4F2B-845C-45A0B4AD9879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98-4F2B-845C-45A0B4AD9879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98-4F2B-845C-45A0B4AD9879}"/>
                </c:ext>
              </c:extLst>
            </c:dLbl>
            <c:dLbl>
              <c:idx val="8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98-4F2B-845C-45A0B4AD9879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98-4F2B-845C-45A0B4AD98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19"/>
          <c:y val="0.3771186440677966"/>
          <c:w val="0.28136908248526099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AD-4683-B1EE-63926712259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AD-4683-B1EE-63926712259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AD-4683-B1EE-63926712259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AD-4683-B1EE-63926712259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AD-4683-B1EE-639267122592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D-4683-B1EE-639267122592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D-4683-B1EE-639267122592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AD-4683-B1EE-639267122592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AD-4683-B1EE-639267122592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AD-4683-B1EE-639267122592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AD-4683-B1EE-6392671225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60853267634999"/>
          <c:y val="7.7151447096750828E-2"/>
          <c:w val="0.79277640132671523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07-4CB8-8363-4B99302EFF83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07-4CB8-8363-4B99302EFF83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07-4CB8-8363-4B99302EFF83}"/>
                </c:ext>
              </c:extLst>
            </c:dLbl>
            <c:dLbl>
              <c:idx val="4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07-4CB8-8363-4B99302EFF83}"/>
                </c:ext>
              </c:extLst>
            </c:dLbl>
            <c:dLbl>
              <c:idx val="5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07-4CB8-8363-4B99302EFF83}"/>
                </c:ext>
              </c:extLst>
            </c:dLbl>
            <c:dLbl>
              <c:idx val="6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07-4CB8-8363-4B99302EFF83}"/>
                </c:ext>
              </c:extLst>
            </c:dLbl>
            <c:dLbl>
              <c:idx val="7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07-4CB8-8363-4B99302EFF83}"/>
                </c:ext>
              </c:extLst>
            </c:dLbl>
            <c:dLbl>
              <c:idx val="1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07-4CB8-8363-4B99302EFF83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07-4CB8-8363-4B99302EFF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9088792"/>
        <c:axId val="1"/>
      </c:barChart>
      <c:catAx>
        <c:axId val="70908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3.0418279187595789E-2"/>
              <c:y val="4.451045024812547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0908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64772727272729"/>
          <c:y val="7.6271396846853065E-2"/>
          <c:w val="0.62926136363636365"/>
          <c:h val="0.65254417302307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973.875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B0F-9B40-6D59D834CDA7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1674.8716666666667</c:v>
                </c:pt>
                <c:pt idx="2">
                  <c:v>435.65333333333331</c:v>
                </c:pt>
                <c:pt idx="3">
                  <c:v>610.27833333333331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B-4B0F-9B40-6D59D834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499248"/>
        <c:axId val="1"/>
      </c:barChart>
      <c:catAx>
        <c:axId val="43549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Total FTEE</a:t>
                </a:r>
              </a:p>
            </c:rich>
          </c:tx>
          <c:layout>
            <c:manualLayout>
              <c:xMode val="edge"/>
              <c:yMode val="edge"/>
              <c:x val="4.6875E-2"/>
              <c:y val="0.2853115215382280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3549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44318181818177"/>
          <c:y val="9.3220596146153745E-2"/>
          <c:w val="0.13778409090909091"/>
          <c:h val="0.13276872784452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3</xdr:col>
      <xdr:colOff>171450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30</xdr:row>
      <xdr:rowOff>9525</xdr:rowOff>
    </xdr:from>
    <xdr:to>
      <xdr:col>3</xdr:col>
      <xdr:colOff>219075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0</xdr:rowOff>
    </xdr:from>
    <xdr:to>
      <xdr:col>4</xdr:col>
      <xdr:colOff>0</xdr:colOff>
      <xdr:row>57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11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47"/>
  <sheetViews>
    <sheetView tabSelected="1" workbookViewId="0"/>
  </sheetViews>
  <sheetFormatPr defaultRowHeight="12.75" x14ac:dyDescent="0.2"/>
  <cols>
    <col min="1" max="1" width="28.140625" style="3" customWidth="1"/>
    <col min="2" max="2" width="18.85546875" style="3" customWidth="1"/>
    <col min="3" max="3" width="25.7109375" style="3" customWidth="1"/>
    <col min="4" max="4" width="2.7109375" style="3" customWidth="1"/>
  </cols>
  <sheetData>
    <row r="1" spans="1:4" ht="12.75" customHeight="1" thickBot="1" x14ac:dyDescent="0.25">
      <c r="A1" s="33" t="s">
        <v>0</v>
      </c>
      <c r="B1" s="1"/>
      <c r="C1" s="1"/>
      <c r="D1" s="1"/>
    </row>
    <row r="2" spans="1:4" x14ac:dyDescent="0.2">
      <c r="A2" s="84" t="s">
        <v>1</v>
      </c>
      <c r="B2" s="85"/>
      <c r="C2" s="85"/>
      <c r="D2" s="85"/>
    </row>
    <row r="3" spans="1:4" x14ac:dyDescent="0.2">
      <c r="A3" s="86" t="s">
        <v>2</v>
      </c>
      <c r="B3" s="87"/>
      <c r="C3" s="87"/>
      <c r="D3" s="87"/>
    </row>
    <row r="4" spans="1:4" x14ac:dyDescent="0.2">
      <c r="A4" s="88" t="s">
        <v>3</v>
      </c>
      <c r="B4" s="89"/>
      <c r="C4" s="89"/>
      <c r="D4" s="89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4</v>
      </c>
      <c r="C6" s="94" t="s">
        <v>5</v>
      </c>
      <c r="D6" s="95"/>
    </row>
    <row r="7" spans="1:4" ht="13.5" customHeight="1" thickBot="1" x14ac:dyDescent="0.25">
      <c r="A7" s="28" t="s">
        <v>6</v>
      </c>
      <c r="B7" s="28" t="s">
        <v>7</v>
      </c>
      <c r="C7" s="96" t="s">
        <v>8</v>
      </c>
      <c r="D7" s="97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9</v>
      </c>
      <c r="B9" s="40">
        <f>+C9/$C$15</f>
        <v>0.38741960947102033</v>
      </c>
      <c r="C9" s="41">
        <f>9432730+111410104</f>
        <v>120842834</v>
      </c>
      <c r="D9" s="11"/>
    </row>
    <row r="10" spans="1:4" x14ac:dyDescent="0.2">
      <c r="A10" s="6" t="s">
        <v>10</v>
      </c>
      <c r="B10" s="40">
        <f>+C10/$C$15</f>
        <v>5.8300801861878818E-2</v>
      </c>
      <c r="C10" s="42">
        <v>18185022</v>
      </c>
      <c r="D10" s="11"/>
    </row>
    <row r="11" spans="1:4" x14ac:dyDescent="0.2">
      <c r="A11" s="7" t="s">
        <v>11</v>
      </c>
      <c r="B11" s="40">
        <f>+C11/$C$15</f>
        <v>0.45389420592520413</v>
      </c>
      <c r="C11" s="41">
        <f>141577402+1</f>
        <v>141577403</v>
      </c>
      <c r="D11" s="11"/>
    </row>
    <row r="12" spans="1:4" x14ac:dyDescent="0.2">
      <c r="A12" s="6" t="s">
        <v>12</v>
      </c>
      <c r="B12" s="40">
        <f>+C12/$C$15</f>
        <v>3.3980465039141719E-2</v>
      </c>
      <c r="C12" s="42">
        <v>10599091</v>
      </c>
      <c r="D12" s="11"/>
    </row>
    <row r="13" spans="1:4" x14ac:dyDescent="0.2">
      <c r="A13" s="7" t="s">
        <v>13</v>
      </c>
      <c r="B13" s="43">
        <f>+C13/$C$15</f>
        <v>6.6404917702754973E-2</v>
      </c>
      <c r="C13" s="44">
        <v>20712835</v>
      </c>
      <c r="D13" s="11" t="s">
        <v>14</v>
      </c>
    </row>
    <row r="14" spans="1:4" x14ac:dyDescent="0.2">
      <c r="A14" s="7"/>
      <c r="B14" s="22"/>
      <c r="C14" s="41"/>
      <c r="D14" s="11"/>
    </row>
    <row r="15" spans="1:4" s="24" customFormat="1" ht="13.5" customHeight="1" thickBot="1" x14ac:dyDescent="0.25">
      <c r="A15" s="38" t="s">
        <v>15</v>
      </c>
      <c r="B15" s="45">
        <f>SUM(B9:B14)</f>
        <v>1</v>
      </c>
      <c r="C15" s="46">
        <f>SUM(C9:C14)</f>
        <v>311917185</v>
      </c>
      <c r="D15" s="10" t="s">
        <v>16</v>
      </c>
    </row>
    <row r="16" spans="1:4" ht="7.5" customHeight="1" x14ac:dyDescent="0.2">
      <c r="B16" s="39"/>
    </row>
    <row r="17" spans="1:4" s="14" customFormat="1" ht="11.25" customHeight="1" x14ac:dyDescent="0.2">
      <c r="A17" s="92" t="s">
        <v>17</v>
      </c>
      <c r="B17" s="93"/>
      <c r="C17" s="93"/>
      <c r="D17" s="93"/>
    </row>
    <row r="18" spans="1:4" s="14" customFormat="1" ht="11.25" customHeight="1" x14ac:dyDescent="0.2">
      <c r="A18" s="92" t="s">
        <v>18</v>
      </c>
      <c r="B18" s="93"/>
      <c r="C18" s="93"/>
      <c r="D18" s="93"/>
    </row>
    <row r="19" spans="1:4" s="14" customFormat="1" ht="11.25" customHeight="1" x14ac:dyDescent="0.2">
      <c r="A19" s="92" t="s">
        <v>19</v>
      </c>
      <c r="B19" s="93"/>
      <c r="C19" s="93"/>
      <c r="D19" s="93"/>
    </row>
    <row r="20" spans="1:4" ht="7.5" customHeight="1" x14ac:dyDescent="0.2">
      <c r="A20" s="8"/>
      <c r="B20" s="8"/>
      <c r="C20" s="8"/>
      <c r="D20" s="8"/>
    </row>
    <row r="21" spans="1:4" x14ac:dyDescent="0.2">
      <c r="A21" s="90" t="s">
        <v>20</v>
      </c>
      <c r="B21" s="91"/>
      <c r="C21" s="91"/>
      <c r="D21" s="91"/>
    </row>
    <row r="22" spans="1:4" ht="13.5" customHeight="1" thickBot="1" x14ac:dyDescent="0.25">
      <c r="A22" s="82" t="s">
        <v>21</v>
      </c>
      <c r="B22" s="83"/>
      <c r="C22" s="83"/>
      <c r="D22" s="83"/>
    </row>
    <row r="25" spans="1:4" ht="13.5" customHeight="1" thickBot="1" x14ac:dyDescent="0.25">
      <c r="A25" s="32" t="s">
        <v>22</v>
      </c>
    </row>
    <row r="26" spans="1:4" x14ac:dyDescent="0.2">
      <c r="A26" s="84" t="s">
        <v>1</v>
      </c>
      <c r="B26" s="85"/>
      <c r="C26" s="85"/>
      <c r="D26" s="85"/>
    </row>
    <row r="27" spans="1:4" x14ac:dyDescent="0.2">
      <c r="A27" s="86" t="s">
        <v>2</v>
      </c>
      <c r="B27" s="87"/>
      <c r="C27" s="87"/>
      <c r="D27" s="87"/>
    </row>
    <row r="28" spans="1:4" x14ac:dyDescent="0.2">
      <c r="A28" s="88" t="s">
        <v>3</v>
      </c>
      <c r="B28" s="89"/>
      <c r="C28" s="89"/>
      <c r="D28" s="89"/>
    </row>
    <row r="29" spans="1:4" ht="7.5" customHeight="1" x14ac:dyDescent="0.2"/>
    <row r="44" spans="1:4" ht="7.5" customHeight="1" x14ac:dyDescent="0.2"/>
    <row r="45" spans="1:4" x14ac:dyDescent="0.2">
      <c r="A45" s="90" t="s">
        <v>20</v>
      </c>
      <c r="B45" s="91"/>
      <c r="C45" s="91"/>
      <c r="D45" s="91"/>
    </row>
    <row r="46" spans="1:4" ht="13.5" customHeight="1" thickBot="1" x14ac:dyDescent="0.25">
      <c r="A46" s="82" t="s">
        <v>21</v>
      </c>
      <c r="B46" s="83"/>
      <c r="C46" s="83"/>
      <c r="D46" s="83"/>
    </row>
    <row r="47" spans="1:4" x14ac:dyDescent="0.2">
      <c r="A47" t="s">
        <v>23</v>
      </c>
    </row>
  </sheetData>
  <mergeCells count="15"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  <mergeCell ref="A46:D46"/>
    <mergeCell ref="A26:D26"/>
    <mergeCell ref="A27:D27"/>
    <mergeCell ref="A28:D28"/>
    <mergeCell ref="A45:D45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50"/>
  <sheetViews>
    <sheetView workbookViewId="0"/>
  </sheetViews>
  <sheetFormatPr defaultRowHeight="12.75" x14ac:dyDescent="0.2"/>
  <cols>
    <col min="1" max="1" width="29.85546875" style="3" customWidth="1"/>
    <col min="2" max="2" width="19.85546875" style="3" customWidth="1"/>
    <col min="3" max="3" width="22" style="3" customWidth="1"/>
    <col min="4" max="4" width="3.5703125" style="3" customWidth="1"/>
  </cols>
  <sheetData>
    <row r="1" spans="1:4" ht="12.75" customHeight="1" thickBot="1" x14ac:dyDescent="0.25">
      <c r="A1" s="33" t="s">
        <v>24</v>
      </c>
      <c r="B1" s="1"/>
      <c r="C1" s="1"/>
      <c r="D1" s="1"/>
    </row>
    <row r="2" spans="1:4" x14ac:dyDescent="0.2">
      <c r="A2" s="84" t="s">
        <v>1</v>
      </c>
      <c r="B2" s="85"/>
      <c r="C2" s="85"/>
      <c r="D2" s="85"/>
    </row>
    <row r="3" spans="1:4" x14ac:dyDescent="0.2">
      <c r="A3" s="86" t="s">
        <v>25</v>
      </c>
      <c r="B3" s="87"/>
      <c r="C3" s="87"/>
      <c r="D3" s="87"/>
    </row>
    <row r="4" spans="1:4" x14ac:dyDescent="0.2">
      <c r="A4" s="88" t="s">
        <v>3</v>
      </c>
      <c r="B4" s="89"/>
      <c r="C4" s="89"/>
      <c r="D4" s="89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4" t="s">
        <v>27</v>
      </c>
      <c r="D6" s="95"/>
    </row>
    <row r="7" spans="1:4" ht="13.5" customHeight="1" thickBot="1" x14ac:dyDescent="0.25">
      <c r="A7" s="27" t="s">
        <v>28</v>
      </c>
      <c r="B7" s="27" t="s">
        <v>7</v>
      </c>
      <c r="C7" s="98" t="s">
        <v>29</v>
      </c>
      <c r="D7" s="99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30</v>
      </c>
      <c r="B9" s="40">
        <f t="shared" ref="B9:B17" si="0">+C9/$C$19</f>
        <v>0.20790841837894003</v>
      </c>
      <c r="C9" s="47">
        <v>64415417</v>
      </c>
      <c r="D9" s="11"/>
    </row>
    <row r="10" spans="1:4" x14ac:dyDescent="0.2">
      <c r="A10" s="6" t="s">
        <v>31</v>
      </c>
      <c r="B10" s="40">
        <f t="shared" si="0"/>
        <v>0.25167308145167455</v>
      </c>
      <c r="C10" s="48">
        <v>77974844</v>
      </c>
      <c r="D10" s="11"/>
    </row>
    <row r="11" spans="1:4" x14ac:dyDescent="0.2">
      <c r="A11" s="7" t="s">
        <v>32</v>
      </c>
      <c r="B11" s="40">
        <f t="shared" si="0"/>
        <v>0.11341619513306053</v>
      </c>
      <c r="C11" s="47">
        <v>35139277</v>
      </c>
      <c r="D11" s="11"/>
    </row>
    <row r="12" spans="1:4" x14ac:dyDescent="0.2">
      <c r="A12" s="6" t="s">
        <v>33</v>
      </c>
      <c r="B12" s="40">
        <f t="shared" si="0"/>
        <v>3.2639483488018046E-2</v>
      </c>
      <c r="C12" s="48">
        <v>10112558</v>
      </c>
      <c r="D12" s="11"/>
    </row>
    <row r="13" spans="1:4" x14ac:dyDescent="0.2">
      <c r="A13" s="7" t="s">
        <v>34</v>
      </c>
      <c r="B13" s="40">
        <f t="shared" si="0"/>
        <v>5.5092653319644788E-2</v>
      </c>
      <c r="C13" s="47">
        <v>17069132</v>
      </c>
      <c r="D13" s="11"/>
    </row>
    <row r="14" spans="1:4" x14ac:dyDescent="0.2">
      <c r="A14" s="6" t="s">
        <v>35</v>
      </c>
      <c r="B14" s="40">
        <f t="shared" si="0"/>
        <v>8.1537751909201137E-2</v>
      </c>
      <c r="C14" s="48">
        <v>25262509</v>
      </c>
      <c r="D14" s="11"/>
    </row>
    <row r="15" spans="1:4" x14ac:dyDescent="0.2">
      <c r="A15" s="7" t="s">
        <v>36</v>
      </c>
      <c r="B15" s="40">
        <f t="shared" si="0"/>
        <v>3.3095329790354532E-2</v>
      </c>
      <c r="C15" s="47">
        <v>10253791</v>
      </c>
      <c r="D15" s="11"/>
    </row>
    <row r="16" spans="1:4" x14ac:dyDescent="0.2">
      <c r="A16" s="6" t="s">
        <v>37</v>
      </c>
      <c r="B16" s="40">
        <f t="shared" si="0"/>
        <v>0.1042114584861073</v>
      </c>
      <c r="C16" s="48">
        <v>32287411</v>
      </c>
      <c r="D16" s="11"/>
    </row>
    <row r="17" spans="1:4" x14ac:dyDescent="0.2">
      <c r="A17" s="7" t="s">
        <v>38</v>
      </c>
      <c r="B17" s="43">
        <f t="shared" si="0"/>
        <v>0.12042562804299911</v>
      </c>
      <c r="C17" s="49">
        <v>37310981</v>
      </c>
      <c r="D17" s="11"/>
    </row>
    <row r="18" spans="1:4" x14ac:dyDescent="0.2">
      <c r="A18" s="7"/>
      <c r="B18" s="22"/>
      <c r="C18" s="47"/>
      <c r="D18" s="11"/>
    </row>
    <row r="19" spans="1:4" s="24" customFormat="1" ht="13.5" customHeight="1" thickBot="1" x14ac:dyDescent="0.25">
      <c r="A19" s="38" t="s">
        <v>39</v>
      </c>
      <c r="B19" s="45">
        <f>SUM(B9:B18)</f>
        <v>1</v>
      </c>
      <c r="C19" s="50">
        <f>SUM(C9:C18)</f>
        <v>309825920</v>
      </c>
      <c r="D19" s="10" t="s">
        <v>16</v>
      </c>
    </row>
    <row r="20" spans="1:4" x14ac:dyDescent="0.2">
      <c r="A20" s="92" t="s">
        <v>40</v>
      </c>
      <c r="B20" s="87"/>
      <c r="C20" s="87"/>
      <c r="D20" s="87"/>
    </row>
    <row r="21" spans="1:4" ht="7.5" customHeight="1" x14ac:dyDescent="0.2">
      <c r="A21" s="8"/>
      <c r="B21" s="8"/>
      <c r="C21" s="8"/>
      <c r="D21" s="8"/>
    </row>
    <row r="22" spans="1:4" ht="22.5" customHeight="1" x14ac:dyDescent="0.2">
      <c r="A22" s="92" t="s">
        <v>41</v>
      </c>
      <c r="B22" s="87"/>
      <c r="C22" s="87"/>
      <c r="D22" s="87"/>
    </row>
    <row r="23" spans="1:4" ht="13.5" customHeight="1" thickBot="1" x14ac:dyDescent="0.25">
      <c r="A23" s="82" t="s">
        <v>21</v>
      </c>
      <c r="B23" s="83"/>
      <c r="C23" s="83"/>
      <c r="D23" s="83"/>
    </row>
    <row r="26" spans="1:4" ht="13.5" customHeight="1" thickBot="1" x14ac:dyDescent="0.25">
      <c r="A26" s="32" t="s">
        <v>42</v>
      </c>
    </row>
    <row r="27" spans="1:4" x14ac:dyDescent="0.2">
      <c r="A27" s="84" t="s">
        <v>1</v>
      </c>
      <c r="B27" s="85"/>
      <c r="C27" s="85"/>
      <c r="D27" s="85"/>
    </row>
    <row r="28" spans="1:4" x14ac:dyDescent="0.2">
      <c r="A28" s="86" t="s">
        <v>25</v>
      </c>
      <c r="B28" s="87"/>
      <c r="C28" s="87"/>
      <c r="D28" s="87"/>
    </row>
    <row r="29" spans="1:4" x14ac:dyDescent="0.2">
      <c r="A29" s="88" t="s">
        <v>3</v>
      </c>
      <c r="B29" s="89"/>
      <c r="C29" s="89"/>
      <c r="D29" s="89"/>
    </row>
    <row r="30" spans="1:4" ht="8.25" customHeight="1" x14ac:dyDescent="0.2"/>
    <row r="47" spans="1:4" x14ac:dyDescent="0.2">
      <c r="A47" s="8"/>
      <c r="B47" s="8"/>
      <c r="C47" s="8"/>
      <c r="D47" s="8"/>
    </row>
    <row r="48" spans="1:4" x14ac:dyDescent="0.2">
      <c r="A48" s="92" t="s">
        <v>41</v>
      </c>
      <c r="B48" s="87"/>
      <c r="C48" s="87"/>
      <c r="D48" s="87"/>
    </row>
    <row r="49" spans="1:4" ht="13.5" customHeight="1" thickBot="1" x14ac:dyDescent="0.25">
      <c r="A49" s="82" t="s">
        <v>21</v>
      </c>
      <c r="B49" s="83"/>
      <c r="C49" s="83"/>
      <c r="D49" s="83"/>
    </row>
    <row r="50" spans="1:4" x14ac:dyDescent="0.2">
      <c r="A50" t="s">
        <v>23</v>
      </c>
    </row>
  </sheetData>
  <mergeCells count="13">
    <mergeCell ref="A2:D2"/>
    <mergeCell ref="A3:D3"/>
    <mergeCell ref="A4:D4"/>
    <mergeCell ref="A23:D23"/>
    <mergeCell ref="A22:D22"/>
    <mergeCell ref="A20:D20"/>
    <mergeCell ref="C6:D6"/>
    <mergeCell ref="C7:D7"/>
    <mergeCell ref="A49:D49"/>
    <mergeCell ref="A27:D27"/>
    <mergeCell ref="A28:D28"/>
    <mergeCell ref="A29:D29"/>
    <mergeCell ref="A48:D48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45"/>
  <sheetViews>
    <sheetView workbookViewId="0"/>
  </sheetViews>
  <sheetFormatPr defaultRowHeight="12.75" x14ac:dyDescent="0.2"/>
  <cols>
    <col min="1" max="1" width="30.42578125" style="3" customWidth="1"/>
    <col min="2" max="2" width="18.85546875" style="3" customWidth="1"/>
    <col min="3" max="3" width="23.42578125" style="3" customWidth="1"/>
    <col min="4" max="4" width="2.7109375" style="3" customWidth="1"/>
  </cols>
  <sheetData>
    <row r="1" spans="1:4" ht="12.75" customHeight="1" thickBot="1" x14ac:dyDescent="0.25">
      <c r="A1" s="33" t="s">
        <v>43</v>
      </c>
      <c r="B1" s="1"/>
      <c r="C1" s="1"/>
      <c r="D1" s="1"/>
    </row>
    <row r="2" spans="1:4" x14ac:dyDescent="0.2">
      <c r="A2" s="84" t="s">
        <v>1</v>
      </c>
      <c r="B2" s="85"/>
      <c r="C2" s="85"/>
      <c r="D2" s="85"/>
    </row>
    <row r="3" spans="1:4" x14ac:dyDescent="0.2">
      <c r="A3" s="86" t="s">
        <v>44</v>
      </c>
      <c r="B3" s="87"/>
      <c r="C3" s="87"/>
      <c r="D3" s="87"/>
    </row>
    <row r="4" spans="1:4" x14ac:dyDescent="0.2">
      <c r="A4" s="88" t="s">
        <v>3</v>
      </c>
      <c r="B4" s="89"/>
      <c r="C4" s="89"/>
      <c r="D4" s="89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4" t="s">
        <v>27</v>
      </c>
      <c r="D6" s="95"/>
    </row>
    <row r="7" spans="1:4" ht="13.5" customHeight="1" thickBot="1" x14ac:dyDescent="0.25">
      <c r="A7" s="28" t="s">
        <v>45</v>
      </c>
      <c r="B7" s="28" t="s">
        <v>7</v>
      </c>
      <c r="C7" s="96" t="s">
        <v>46</v>
      </c>
      <c r="D7" s="97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47</v>
      </c>
      <c r="B9" s="40">
        <f>+C9/$C$15</f>
        <v>0.74050453235158631</v>
      </c>
      <c r="C9" s="47">
        <v>229427498</v>
      </c>
      <c r="D9" s="11"/>
    </row>
    <row r="10" spans="1:4" x14ac:dyDescent="0.2">
      <c r="A10" s="6" t="s">
        <v>48</v>
      </c>
      <c r="B10" s="40">
        <f>+C10/$C$15</f>
        <v>0.13751976593824042</v>
      </c>
      <c r="C10" s="48">
        <v>42607188</v>
      </c>
      <c r="D10" s="11"/>
    </row>
    <row r="11" spans="1:4" x14ac:dyDescent="0.2">
      <c r="A11" s="7" t="s">
        <v>49</v>
      </c>
      <c r="B11" s="40">
        <f>+C11/$C$15</f>
        <v>5.9303224210550232E-2</v>
      </c>
      <c r="C11" s="47">
        <v>18373676</v>
      </c>
      <c r="D11" s="11"/>
    </row>
    <row r="12" spans="1:4" x14ac:dyDescent="0.2">
      <c r="A12" s="6" t="s">
        <v>50</v>
      </c>
      <c r="B12" s="40">
        <f>+C12/$C$15</f>
        <v>3.5738888470015676E-2</v>
      </c>
      <c r="C12" s="48">
        <v>11072834</v>
      </c>
      <c r="D12" s="11"/>
    </row>
    <row r="13" spans="1:4" x14ac:dyDescent="0.2">
      <c r="A13" s="7" t="s">
        <v>51</v>
      </c>
      <c r="B13" s="43">
        <f>+C13/$C$15</f>
        <v>2.6933589029607335E-2</v>
      </c>
      <c r="C13" s="49">
        <v>8344724</v>
      </c>
      <c r="D13" s="11"/>
    </row>
    <row r="14" spans="1:4" ht="7.5" customHeight="1" x14ac:dyDescent="0.2">
      <c r="A14" s="7"/>
      <c r="B14" s="22"/>
      <c r="C14" s="51"/>
      <c r="D14" s="11"/>
    </row>
    <row r="15" spans="1:4" s="24" customFormat="1" ht="13.5" customHeight="1" thickBot="1" x14ac:dyDescent="0.25">
      <c r="A15" s="38" t="s">
        <v>39</v>
      </c>
      <c r="B15" s="45">
        <f>SUM(B9:B14)</f>
        <v>1</v>
      </c>
      <c r="C15" s="50">
        <f>SUM(C9:C14)</f>
        <v>309825920</v>
      </c>
      <c r="D15" s="10" t="s">
        <v>16</v>
      </c>
    </row>
    <row r="16" spans="1:4" ht="7.5" customHeight="1" x14ac:dyDescent="0.2"/>
    <row r="17" spans="1:4" x14ac:dyDescent="0.2">
      <c r="A17" s="92" t="s">
        <v>52</v>
      </c>
      <c r="B17" s="87"/>
      <c r="C17" s="87"/>
      <c r="D17" s="87"/>
    </row>
    <row r="18" spans="1:4" ht="7.5" customHeight="1" x14ac:dyDescent="0.2">
      <c r="A18" s="34"/>
      <c r="B18" s="34"/>
      <c r="C18" s="34"/>
      <c r="D18" s="34"/>
    </row>
    <row r="19" spans="1:4" x14ac:dyDescent="0.2">
      <c r="A19" s="90" t="s">
        <v>20</v>
      </c>
      <c r="B19" s="91"/>
      <c r="C19" s="91"/>
      <c r="D19" s="91"/>
    </row>
    <row r="20" spans="1:4" ht="13.5" customHeight="1" thickBot="1" x14ac:dyDescent="0.25">
      <c r="A20" s="82" t="s">
        <v>21</v>
      </c>
      <c r="B20" s="83"/>
      <c r="C20" s="83"/>
      <c r="D20" s="83"/>
    </row>
    <row r="23" spans="1:4" ht="13.5" customHeight="1" thickBot="1" x14ac:dyDescent="0.25">
      <c r="A23" s="32" t="s">
        <v>53</v>
      </c>
    </row>
    <row r="24" spans="1:4" x14ac:dyDescent="0.2">
      <c r="A24" s="84" t="s">
        <v>1</v>
      </c>
      <c r="B24" s="85"/>
      <c r="C24" s="85"/>
      <c r="D24" s="85"/>
    </row>
    <row r="25" spans="1:4" x14ac:dyDescent="0.2">
      <c r="A25" s="86" t="s">
        <v>44</v>
      </c>
      <c r="B25" s="87"/>
      <c r="C25" s="87"/>
      <c r="D25" s="87"/>
    </row>
    <row r="26" spans="1:4" x14ac:dyDescent="0.2">
      <c r="A26" s="88" t="s">
        <v>3</v>
      </c>
      <c r="B26" s="89"/>
      <c r="C26" s="89"/>
      <c r="D26" s="89"/>
    </row>
    <row r="27" spans="1:4" ht="8.25" customHeight="1" x14ac:dyDescent="0.2"/>
    <row r="42" spans="1:4" ht="8.25" customHeight="1" x14ac:dyDescent="0.2"/>
    <row r="43" spans="1:4" x14ac:dyDescent="0.2">
      <c r="A43" s="90" t="s">
        <v>20</v>
      </c>
      <c r="B43" s="91"/>
      <c r="C43" s="91"/>
      <c r="D43" s="91"/>
    </row>
    <row r="44" spans="1:4" ht="13.5" customHeight="1" thickBot="1" x14ac:dyDescent="0.25">
      <c r="A44" s="82" t="s">
        <v>21</v>
      </c>
      <c r="B44" s="83"/>
      <c r="C44" s="83"/>
      <c r="D44" s="83"/>
    </row>
    <row r="45" spans="1:4" x14ac:dyDescent="0.2">
      <c r="A45" t="s">
        <v>23</v>
      </c>
    </row>
  </sheetData>
  <mergeCells count="13">
    <mergeCell ref="A20:D20"/>
    <mergeCell ref="C6:D6"/>
    <mergeCell ref="C7:D7"/>
    <mergeCell ref="A2:D2"/>
    <mergeCell ref="A3:D3"/>
    <mergeCell ref="A4:D4"/>
    <mergeCell ref="A19:D19"/>
    <mergeCell ref="A17:D17"/>
    <mergeCell ref="A44:D44"/>
    <mergeCell ref="A24:D24"/>
    <mergeCell ref="A25:D25"/>
    <mergeCell ref="A26:D26"/>
    <mergeCell ref="A43:D43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62"/>
  <sheetViews>
    <sheetView zoomScaleNormal="100" workbookViewId="0">
      <selection activeCell="C23" sqref="C23"/>
    </sheetView>
  </sheetViews>
  <sheetFormatPr defaultRowHeight="12.75" x14ac:dyDescent="0.2"/>
  <cols>
    <col min="1" max="1" width="18.7109375" style="3" customWidth="1"/>
    <col min="2" max="2" width="17" style="3" customWidth="1"/>
    <col min="3" max="3" width="20.7109375" style="3" customWidth="1"/>
    <col min="4" max="4" width="18.85546875" style="3" customWidth="1"/>
  </cols>
  <sheetData>
    <row r="1" spans="1:4" ht="12.75" customHeight="1" thickBot="1" x14ac:dyDescent="0.25">
      <c r="A1" s="33" t="s">
        <v>54</v>
      </c>
      <c r="B1" s="1"/>
      <c r="C1" s="1"/>
      <c r="D1" s="1"/>
    </row>
    <row r="2" spans="1:4" x14ac:dyDescent="0.2">
      <c r="A2" s="84" t="s">
        <v>1</v>
      </c>
      <c r="B2" s="85"/>
      <c r="C2" s="85"/>
      <c r="D2" s="85"/>
    </row>
    <row r="3" spans="1:4" x14ac:dyDescent="0.2">
      <c r="A3" s="86" t="s">
        <v>55</v>
      </c>
      <c r="B3" s="87"/>
      <c r="C3" s="87"/>
      <c r="D3" s="87"/>
    </row>
    <row r="4" spans="1:4" x14ac:dyDescent="0.2">
      <c r="A4" s="88" t="s">
        <v>3</v>
      </c>
      <c r="B4" s="89"/>
      <c r="C4" s="89"/>
      <c r="D4" s="89"/>
    </row>
    <row r="5" spans="1:4" ht="7.5" customHeight="1" thickBot="1" x14ac:dyDescent="0.25">
      <c r="B5" s="12"/>
    </row>
    <row r="6" spans="1:4" x14ac:dyDescent="0.2">
      <c r="A6" s="15"/>
      <c r="B6" s="15" t="s">
        <v>56</v>
      </c>
      <c r="C6" s="15" t="s">
        <v>57</v>
      </c>
      <c r="D6" s="15" t="s">
        <v>58</v>
      </c>
    </row>
    <row r="7" spans="1:4" ht="13.5" customHeight="1" thickBot="1" x14ac:dyDescent="0.25">
      <c r="A7" s="16" t="s">
        <v>59</v>
      </c>
      <c r="B7" s="16" t="s">
        <v>60</v>
      </c>
      <c r="C7" s="16" t="s">
        <v>61</v>
      </c>
      <c r="D7" s="16" t="s">
        <v>62</v>
      </c>
    </row>
    <row r="8" spans="1:4" ht="7.5" customHeight="1" x14ac:dyDescent="0.2">
      <c r="A8" s="4"/>
      <c r="B8" s="5"/>
      <c r="C8" s="5"/>
      <c r="D8" s="9"/>
    </row>
    <row r="9" spans="1:4" x14ac:dyDescent="0.2">
      <c r="A9" s="30" t="s">
        <v>63</v>
      </c>
      <c r="B9" s="52">
        <v>6788405</v>
      </c>
      <c r="C9" s="40">
        <f t="shared" ref="C9:C23" si="0">+B9/$B$25</f>
        <v>4.7948365036756604E-2</v>
      </c>
      <c r="D9" s="53">
        <v>5.0867000000000002E-2</v>
      </c>
    </row>
    <row r="10" spans="1:4" x14ac:dyDescent="0.2">
      <c r="A10" s="31" t="s">
        <v>64</v>
      </c>
      <c r="B10" s="54">
        <v>7981873</v>
      </c>
      <c r="C10" s="40">
        <f t="shared" si="0"/>
        <v>5.6378156618680168E-2</v>
      </c>
      <c r="D10" s="55">
        <v>5.8984000000000002E-2</v>
      </c>
    </row>
    <row r="11" spans="1:4" x14ac:dyDescent="0.2">
      <c r="A11" s="30" t="s">
        <v>65</v>
      </c>
      <c r="B11" s="52">
        <v>7452448</v>
      </c>
      <c r="C11" s="40">
        <f t="shared" si="0"/>
        <v>5.2638682742330002E-2</v>
      </c>
      <c r="D11" s="53">
        <v>3.9910000000000001E-2</v>
      </c>
    </row>
    <row r="12" spans="1:4" x14ac:dyDescent="0.2">
      <c r="A12" s="31" t="s">
        <v>66</v>
      </c>
      <c r="B12" s="54">
        <v>3638156</v>
      </c>
      <c r="C12" s="40">
        <f t="shared" si="0"/>
        <v>2.5697292950062095E-2</v>
      </c>
      <c r="D12" s="55">
        <v>2.0959999999999999E-2</v>
      </c>
    </row>
    <row r="13" spans="1:4" x14ac:dyDescent="0.2">
      <c r="A13" s="30" t="s">
        <v>67</v>
      </c>
      <c r="B13" s="52">
        <v>7598634</v>
      </c>
      <c r="C13" s="40">
        <f t="shared" si="0"/>
        <v>5.3671234526035207E-2</v>
      </c>
      <c r="D13" s="53">
        <v>4.2478000000000002E-2</v>
      </c>
    </row>
    <row r="14" spans="1:4" x14ac:dyDescent="0.2">
      <c r="A14" s="31" t="s">
        <v>68</v>
      </c>
      <c r="B14" s="54">
        <v>7059555</v>
      </c>
      <c r="C14" s="40">
        <f t="shared" si="0"/>
        <v>4.9863571801779694E-2</v>
      </c>
      <c r="D14" s="55">
        <v>3.9780999999999997E-2</v>
      </c>
    </row>
    <row r="15" spans="1:4" x14ac:dyDescent="0.2">
      <c r="A15" s="30" t="s">
        <v>69</v>
      </c>
      <c r="B15" s="52">
        <v>10138631</v>
      </c>
      <c r="C15" s="40">
        <f t="shared" si="0"/>
        <v>7.1611929482842687E-2</v>
      </c>
      <c r="D15" s="53">
        <v>7.0712999999999998E-2</v>
      </c>
    </row>
    <row r="16" spans="1:4" x14ac:dyDescent="0.2">
      <c r="A16" s="31" t="s">
        <v>70</v>
      </c>
      <c r="B16" s="54">
        <v>12444971</v>
      </c>
      <c r="C16" s="40">
        <f t="shared" si="0"/>
        <v>8.7902241009463922E-2</v>
      </c>
      <c r="D16" s="55">
        <v>9.0076000000000003E-2</v>
      </c>
    </row>
    <row r="17" spans="1:4" x14ac:dyDescent="0.2">
      <c r="A17" s="30" t="s">
        <v>71</v>
      </c>
      <c r="B17" s="52">
        <v>19480613</v>
      </c>
      <c r="C17" s="40">
        <f t="shared" si="0"/>
        <v>0.13759690873832459</v>
      </c>
      <c r="D17" s="53">
        <v>0.168792</v>
      </c>
    </row>
    <row r="18" spans="1:4" x14ac:dyDescent="0.2">
      <c r="A18" s="31" t="s">
        <v>72</v>
      </c>
      <c r="B18" s="54">
        <v>20720212</v>
      </c>
      <c r="C18" s="40">
        <f t="shared" si="0"/>
        <v>0.14635253621653169</v>
      </c>
      <c r="D18" s="55">
        <v>0.16139899999999999</v>
      </c>
    </row>
    <row r="19" spans="1:4" x14ac:dyDescent="0.2">
      <c r="A19" s="30" t="s">
        <v>73</v>
      </c>
      <c r="B19" s="52">
        <v>8173625</v>
      </c>
      <c r="C19" s="40">
        <f t="shared" si="0"/>
        <v>5.7732553548817393E-2</v>
      </c>
      <c r="D19" s="53">
        <v>5.5893999999999999E-2</v>
      </c>
    </row>
    <row r="20" spans="1:4" x14ac:dyDescent="0.2">
      <c r="A20" s="31" t="s">
        <v>74</v>
      </c>
      <c r="B20" s="54">
        <v>8395697</v>
      </c>
      <c r="C20" s="40">
        <f t="shared" si="0"/>
        <v>5.930110894886241E-2</v>
      </c>
      <c r="D20" s="55">
        <v>6.3800999999999997E-2</v>
      </c>
    </row>
    <row r="21" spans="1:4" x14ac:dyDescent="0.2">
      <c r="A21" s="30" t="s">
        <v>75</v>
      </c>
      <c r="B21" s="52">
        <f>3684419+1</f>
        <v>3684420</v>
      </c>
      <c r="C21" s="40">
        <f t="shared" si="0"/>
        <v>2.6024068261797401E-2</v>
      </c>
      <c r="D21" s="53">
        <v>2.0209000000000001E-2</v>
      </c>
    </row>
    <row r="22" spans="1:4" x14ac:dyDescent="0.2">
      <c r="A22" s="31" t="s">
        <v>76</v>
      </c>
      <c r="B22" s="54">
        <v>11561901</v>
      </c>
      <c r="C22" s="40">
        <f t="shared" si="0"/>
        <v>8.1664875573399243E-2</v>
      </c>
      <c r="D22" s="55">
        <v>7.7035999999999993E-2</v>
      </c>
    </row>
    <row r="23" spans="1:4" x14ac:dyDescent="0.2">
      <c r="A23" s="30" t="s">
        <v>77</v>
      </c>
      <c r="B23" s="56">
        <v>6458262</v>
      </c>
      <c r="C23" s="43">
        <f t="shared" si="0"/>
        <v>4.5616474544316936E-2</v>
      </c>
      <c r="D23" s="57">
        <v>3.9100000000000003E-2</v>
      </c>
    </row>
    <row r="24" spans="1:4" ht="7.5" customHeight="1" x14ac:dyDescent="0.2">
      <c r="A24" s="7"/>
      <c r="C24" s="22"/>
      <c r="D24" s="53"/>
    </row>
    <row r="25" spans="1:4" s="24" customFormat="1" ht="13.5" customHeight="1" thickBot="1" x14ac:dyDescent="0.25">
      <c r="A25" s="38" t="s">
        <v>78</v>
      </c>
      <c r="B25" s="58">
        <f>SUM(B9:B23)</f>
        <v>141577403</v>
      </c>
      <c r="C25" s="45">
        <f>SUM(C9:C23)</f>
        <v>0.99999999999999989</v>
      </c>
      <c r="D25" s="59">
        <f>SUM(D9:D23)</f>
        <v>1</v>
      </c>
    </row>
    <row r="26" spans="1:4" ht="7.5" customHeight="1" x14ac:dyDescent="0.2">
      <c r="B26" s="52"/>
      <c r="C26" s="2"/>
      <c r="D26" s="60"/>
    </row>
    <row r="27" spans="1:4" s="14" customFormat="1" ht="11.25" customHeight="1" x14ac:dyDescent="0.2">
      <c r="A27" s="92" t="s">
        <v>79</v>
      </c>
      <c r="B27" s="93"/>
      <c r="C27" s="93"/>
      <c r="D27" s="93"/>
    </row>
    <row r="28" spans="1:4" x14ac:dyDescent="0.2">
      <c r="A28" s="92" t="s">
        <v>80</v>
      </c>
      <c r="B28" s="87"/>
      <c r="C28" s="87"/>
      <c r="D28" s="87"/>
    </row>
    <row r="29" spans="1:4" s="8" customFormat="1" ht="7.5" customHeight="1" x14ac:dyDescent="0.2"/>
    <row r="30" spans="1:4" x14ac:dyDescent="0.2">
      <c r="A30" s="90" t="s">
        <v>81</v>
      </c>
      <c r="B30" s="91"/>
      <c r="C30" s="91"/>
      <c r="D30" s="91"/>
    </row>
    <row r="31" spans="1:4" ht="13.5" customHeight="1" thickBot="1" x14ac:dyDescent="0.25">
      <c r="A31" s="82" t="s">
        <v>82</v>
      </c>
      <c r="B31" s="83"/>
      <c r="C31" s="83"/>
      <c r="D31" s="83"/>
    </row>
    <row r="32" spans="1:4" ht="12.75" customHeight="1" x14ac:dyDescent="0.2"/>
    <row r="34" spans="1:4" ht="13.5" customHeight="1" thickBot="1" x14ac:dyDescent="0.25">
      <c r="A34" s="32" t="s">
        <v>83</v>
      </c>
    </row>
    <row r="35" spans="1:4" x14ac:dyDescent="0.2">
      <c r="A35" s="84" t="s">
        <v>1</v>
      </c>
      <c r="B35" s="85"/>
      <c r="C35" s="85"/>
      <c r="D35" s="85"/>
    </row>
    <row r="36" spans="1:4" x14ac:dyDescent="0.2">
      <c r="A36" s="86" t="s">
        <v>55</v>
      </c>
      <c r="B36" s="87"/>
      <c r="C36" s="87"/>
      <c r="D36" s="87"/>
    </row>
    <row r="37" spans="1:4" x14ac:dyDescent="0.2">
      <c r="A37" s="88" t="s">
        <v>3</v>
      </c>
      <c r="B37" s="89"/>
      <c r="C37" s="89"/>
      <c r="D37" s="89"/>
    </row>
    <row r="38" spans="1:4" ht="8.25" customHeight="1" x14ac:dyDescent="0.2"/>
    <row r="59" spans="1:4" ht="8.25" customHeight="1" x14ac:dyDescent="0.2"/>
    <row r="60" spans="1:4" x14ac:dyDescent="0.2">
      <c r="A60" s="90" t="s">
        <v>81</v>
      </c>
      <c r="B60" s="91"/>
      <c r="C60" s="91"/>
      <c r="D60" s="91"/>
    </row>
    <row r="61" spans="1:4" ht="13.5" customHeight="1" thickBot="1" x14ac:dyDescent="0.25">
      <c r="A61" s="82" t="s">
        <v>82</v>
      </c>
      <c r="B61" s="83"/>
      <c r="C61" s="83"/>
      <c r="D61" s="83"/>
    </row>
    <row r="62" spans="1:4" x14ac:dyDescent="0.2">
      <c r="A62" t="s">
        <v>23</v>
      </c>
    </row>
  </sheetData>
  <mergeCells count="12">
    <mergeCell ref="A28:D28"/>
    <mergeCell ref="A30:D30"/>
    <mergeCell ref="A31:D31"/>
    <mergeCell ref="A2:D2"/>
    <mergeCell ref="A3:D3"/>
    <mergeCell ref="A4:D4"/>
    <mergeCell ref="A27:D27"/>
    <mergeCell ref="A61:D61"/>
    <mergeCell ref="A35:D35"/>
    <mergeCell ref="A36:D36"/>
    <mergeCell ref="A37:D37"/>
    <mergeCell ref="A60:D60"/>
  </mergeCells>
  <phoneticPr fontId="7" type="noConversion"/>
  <printOptions horizontalCentered="1"/>
  <pageMargins left="0.75" right="0.75" top="1" bottom="1" header="0.5" footer="0.5"/>
  <pageSetup scale="84" orientation="portrait" horizont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34"/>
  <sheetViews>
    <sheetView workbookViewId="0"/>
  </sheetViews>
  <sheetFormatPr defaultRowHeight="12.75" x14ac:dyDescent="0.2"/>
  <cols>
    <col min="1" max="1" width="17.42578125" style="3" customWidth="1"/>
    <col min="2" max="3" width="10.28515625" style="3" customWidth="1"/>
    <col min="4" max="4" width="12.28515625" style="3" bestFit="1" customWidth="1"/>
    <col min="5" max="5" width="11.28515625" style="3" bestFit="1" customWidth="1"/>
    <col min="6" max="6" width="11.140625" style="3" bestFit="1" customWidth="1"/>
    <col min="7" max="7" width="12.28515625" style="3" bestFit="1" customWidth="1"/>
    <col min="8" max="8" width="11" style="3" bestFit="1" customWidth="1"/>
    <col min="9" max="9" width="10.42578125" style="3" customWidth="1"/>
    <col min="10" max="10" width="3.7109375" style="3" customWidth="1"/>
  </cols>
  <sheetData>
    <row r="1" spans="1:11" ht="12.75" customHeight="1" thickBot="1" x14ac:dyDescent="0.25">
      <c r="A1" s="33" t="s">
        <v>84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">
      <c r="A2" s="84" t="s">
        <v>85</v>
      </c>
      <c r="B2" s="85"/>
      <c r="C2" s="85"/>
      <c r="D2" s="85"/>
      <c r="E2" s="85"/>
      <c r="F2" s="85"/>
      <c r="G2" s="85"/>
      <c r="H2" s="85"/>
      <c r="I2" s="85"/>
      <c r="J2" s="85"/>
    </row>
    <row r="3" spans="1:11" x14ac:dyDescent="0.2">
      <c r="A3" s="86" t="s">
        <v>86</v>
      </c>
      <c r="B3" s="87"/>
      <c r="C3" s="87"/>
      <c r="D3" s="87"/>
      <c r="E3" s="87"/>
      <c r="F3" s="87"/>
      <c r="G3" s="87"/>
      <c r="H3" s="87"/>
      <c r="I3" s="87"/>
      <c r="J3" s="87"/>
    </row>
    <row r="4" spans="1:11" x14ac:dyDescent="0.2">
      <c r="A4" s="88" t="s">
        <v>3</v>
      </c>
      <c r="B4" s="89"/>
      <c r="C4" s="89"/>
      <c r="D4" s="89"/>
      <c r="E4" s="89"/>
      <c r="F4" s="89"/>
      <c r="G4" s="89"/>
      <c r="H4" s="89"/>
      <c r="I4" s="89"/>
      <c r="J4" s="89"/>
    </row>
    <row r="5" spans="1:11" ht="7.5" customHeight="1" thickBo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1" x14ac:dyDescent="0.2">
      <c r="A6" s="18"/>
      <c r="B6" s="18"/>
      <c r="C6" s="18"/>
      <c r="D6" s="18"/>
      <c r="E6" s="15" t="s">
        <v>78</v>
      </c>
      <c r="F6" s="15"/>
      <c r="G6" s="15"/>
      <c r="H6" s="36" t="s">
        <v>87</v>
      </c>
      <c r="I6" s="101" t="s">
        <v>88</v>
      </c>
      <c r="J6" s="95"/>
      <c r="K6" s="24"/>
    </row>
    <row r="7" spans="1:11" x14ac:dyDescent="0.2">
      <c r="A7" s="19"/>
      <c r="B7" s="19" t="s">
        <v>78</v>
      </c>
      <c r="C7" s="19"/>
      <c r="D7" s="19" t="s">
        <v>89</v>
      </c>
      <c r="E7" s="19" t="s">
        <v>90</v>
      </c>
      <c r="F7" s="19"/>
      <c r="G7" s="19" t="s">
        <v>90</v>
      </c>
      <c r="H7" s="37" t="s">
        <v>91</v>
      </c>
      <c r="I7" s="102" t="s">
        <v>91</v>
      </c>
      <c r="J7" s="97"/>
      <c r="K7" s="24"/>
    </row>
    <row r="8" spans="1:11" x14ac:dyDescent="0.2">
      <c r="A8" s="19"/>
      <c r="B8" s="19" t="s">
        <v>89</v>
      </c>
      <c r="C8" s="19" t="s">
        <v>89</v>
      </c>
      <c r="D8" s="19" t="s">
        <v>92</v>
      </c>
      <c r="E8" s="19" t="s">
        <v>93</v>
      </c>
      <c r="F8" s="19" t="s">
        <v>94</v>
      </c>
      <c r="G8" s="19" t="s">
        <v>92</v>
      </c>
      <c r="H8" s="37" t="s">
        <v>95</v>
      </c>
      <c r="I8" s="102" t="s">
        <v>95</v>
      </c>
      <c r="J8" s="97"/>
      <c r="K8" s="24"/>
    </row>
    <row r="9" spans="1:11" ht="13.5" customHeight="1" thickBot="1" x14ac:dyDescent="0.25">
      <c r="A9" s="19" t="s">
        <v>59</v>
      </c>
      <c r="B9" s="19" t="s">
        <v>96</v>
      </c>
      <c r="C9" s="19" t="s">
        <v>91</v>
      </c>
      <c r="D9" s="19" t="s">
        <v>97</v>
      </c>
      <c r="E9" s="19" t="s">
        <v>96</v>
      </c>
      <c r="F9" s="19" t="s">
        <v>91</v>
      </c>
      <c r="G9" s="19" t="s">
        <v>97</v>
      </c>
      <c r="H9" s="37" t="s">
        <v>98</v>
      </c>
      <c r="I9" s="103" t="s">
        <v>98</v>
      </c>
      <c r="J9" s="99"/>
      <c r="K9" s="24"/>
    </row>
    <row r="10" spans="1:11" ht="7.5" customHeight="1" x14ac:dyDescent="0.2">
      <c r="A10" s="20"/>
      <c r="B10" s="21"/>
      <c r="C10" s="21"/>
      <c r="D10" s="21"/>
      <c r="E10" s="21"/>
      <c r="F10" s="21"/>
      <c r="G10" s="21"/>
      <c r="H10" s="21"/>
      <c r="I10" s="24"/>
      <c r="J10" s="25"/>
      <c r="K10" s="24"/>
    </row>
    <row r="11" spans="1:11" x14ac:dyDescent="0.2">
      <c r="A11" s="30" t="s">
        <v>63</v>
      </c>
      <c r="B11" s="61">
        <v>71137.5</v>
      </c>
      <c r="C11" s="62">
        <f t="shared" ref="C11:C25" si="0">+B11/24</f>
        <v>2964.0625</v>
      </c>
      <c r="D11" s="63">
        <f t="shared" ref="D11:D25" si="1">+C11/H11</f>
        <v>0.77098627067316161</v>
      </c>
      <c r="E11" s="61">
        <v>528267</v>
      </c>
      <c r="F11" s="62">
        <f t="shared" ref="F11:F25" si="2">+E11/600</f>
        <v>880.44500000000005</v>
      </c>
      <c r="G11" s="64">
        <f t="shared" ref="G11:G25" si="3">+F11/H11</f>
        <v>0.22901372932683836</v>
      </c>
      <c r="H11" s="65">
        <f t="shared" ref="H11:H25" si="4">+C11+F11</f>
        <v>3844.5075000000002</v>
      </c>
      <c r="I11" s="100">
        <f t="shared" ref="I11:I25" si="5">+H11/$H$27</f>
        <v>5.0867106387947433E-2</v>
      </c>
      <c r="J11" s="97"/>
    </row>
    <row r="12" spans="1:11" x14ac:dyDescent="0.2">
      <c r="A12" s="31" t="s">
        <v>64</v>
      </c>
      <c r="B12" s="66">
        <v>66794.5</v>
      </c>
      <c r="C12" s="62">
        <f t="shared" si="0"/>
        <v>2783.1041666666665</v>
      </c>
      <c r="D12" s="63">
        <f t="shared" si="1"/>
        <v>0.62429772406049011</v>
      </c>
      <c r="E12" s="66">
        <v>1004923</v>
      </c>
      <c r="F12" s="62">
        <f t="shared" si="2"/>
        <v>1674.8716666666667</v>
      </c>
      <c r="G12" s="64">
        <f t="shared" si="3"/>
        <v>0.37570227593950994</v>
      </c>
      <c r="H12" s="65">
        <f t="shared" si="4"/>
        <v>4457.975833333333</v>
      </c>
      <c r="I12" s="100">
        <f t="shared" si="5"/>
        <v>5.8983974147290709E-2</v>
      </c>
      <c r="J12" s="97"/>
    </row>
    <row r="13" spans="1:11" x14ac:dyDescent="0.2">
      <c r="A13" s="30" t="s">
        <v>65</v>
      </c>
      <c r="B13" s="61">
        <v>61937</v>
      </c>
      <c r="C13" s="62">
        <f t="shared" si="0"/>
        <v>2580.7083333333335</v>
      </c>
      <c r="D13" s="63">
        <f t="shared" si="1"/>
        <v>0.85556992778827923</v>
      </c>
      <c r="E13" s="61">
        <v>261392</v>
      </c>
      <c r="F13" s="62">
        <f t="shared" si="2"/>
        <v>435.65333333333331</v>
      </c>
      <c r="G13" s="64">
        <f t="shared" si="3"/>
        <v>0.14443007221172086</v>
      </c>
      <c r="H13" s="65">
        <f t="shared" si="4"/>
        <v>3016.3616666666667</v>
      </c>
      <c r="I13" s="100">
        <f t="shared" si="5"/>
        <v>3.9909816745801574E-2</v>
      </c>
      <c r="J13" s="97"/>
    </row>
    <row r="14" spans="1:11" x14ac:dyDescent="0.2">
      <c r="A14" s="31" t="s">
        <v>66</v>
      </c>
      <c r="B14" s="66">
        <v>23373</v>
      </c>
      <c r="C14" s="62">
        <f t="shared" si="0"/>
        <v>973.875</v>
      </c>
      <c r="D14" s="63">
        <f t="shared" si="1"/>
        <v>0.61476056610681629</v>
      </c>
      <c r="E14" s="66">
        <v>366167</v>
      </c>
      <c r="F14" s="62">
        <f t="shared" si="2"/>
        <v>610.27833333333331</v>
      </c>
      <c r="G14" s="64">
        <f t="shared" si="3"/>
        <v>0.38523943389318377</v>
      </c>
      <c r="H14" s="65">
        <f t="shared" si="4"/>
        <v>1584.1533333333332</v>
      </c>
      <c r="I14" s="100">
        <f t="shared" si="5"/>
        <v>2.0960108971432155E-2</v>
      </c>
      <c r="J14" s="97"/>
    </row>
    <row r="15" spans="1:11" x14ac:dyDescent="0.2">
      <c r="A15" s="30" t="s">
        <v>67</v>
      </c>
      <c r="B15" s="61">
        <v>64670.95</v>
      </c>
      <c r="C15" s="62">
        <f t="shared" si="0"/>
        <v>2694.6229166666667</v>
      </c>
      <c r="D15" s="63">
        <f t="shared" si="1"/>
        <v>0.83932448025786499</v>
      </c>
      <c r="E15" s="61">
        <v>309506</v>
      </c>
      <c r="F15" s="62">
        <f t="shared" si="2"/>
        <v>515.84333333333336</v>
      </c>
      <c r="G15" s="64">
        <f t="shared" si="3"/>
        <v>0.16067551974213506</v>
      </c>
      <c r="H15" s="65">
        <f t="shared" si="4"/>
        <v>3210.4662499999999</v>
      </c>
      <c r="I15" s="100">
        <f t="shared" si="5"/>
        <v>4.2478036079696718E-2</v>
      </c>
      <c r="J15" s="97"/>
    </row>
    <row r="16" spans="1:11" x14ac:dyDescent="0.2">
      <c r="A16" s="31" t="s">
        <v>68</v>
      </c>
      <c r="B16" s="66">
        <v>50326.75</v>
      </c>
      <c r="C16" s="62">
        <f t="shared" si="0"/>
        <v>2096.9479166666665</v>
      </c>
      <c r="D16" s="63">
        <f t="shared" si="1"/>
        <v>0.69743481792283479</v>
      </c>
      <c r="E16" s="66">
        <v>545826</v>
      </c>
      <c r="F16" s="62">
        <f t="shared" si="2"/>
        <v>909.71</v>
      </c>
      <c r="G16" s="64">
        <f t="shared" si="3"/>
        <v>0.30256518207716515</v>
      </c>
      <c r="H16" s="65">
        <f t="shared" si="4"/>
        <v>3006.6579166666666</v>
      </c>
      <c r="I16" s="100">
        <f t="shared" si="5"/>
        <v>3.9781425350125521E-2</v>
      </c>
      <c r="J16" s="97"/>
    </row>
    <row r="17" spans="1:10" x14ac:dyDescent="0.2">
      <c r="A17" s="30" t="s">
        <v>69</v>
      </c>
      <c r="B17" s="61">
        <v>97748</v>
      </c>
      <c r="C17" s="62">
        <f t="shared" si="0"/>
        <v>4072.8333333333335</v>
      </c>
      <c r="D17" s="63">
        <f t="shared" si="1"/>
        <v>0.76206638899595724</v>
      </c>
      <c r="E17" s="61">
        <v>762976</v>
      </c>
      <c r="F17" s="62">
        <f t="shared" si="2"/>
        <v>1271.6266666666668</v>
      </c>
      <c r="G17" s="64">
        <f t="shared" si="3"/>
        <v>0.23793361100404284</v>
      </c>
      <c r="H17" s="65">
        <f t="shared" si="4"/>
        <v>5344.46</v>
      </c>
      <c r="I17" s="100">
        <f t="shared" si="5"/>
        <v>7.0713144767211272E-2</v>
      </c>
      <c r="J17" s="97"/>
    </row>
    <row r="18" spans="1:10" x14ac:dyDescent="0.2">
      <c r="A18" s="31" t="s">
        <v>70</v>
      </c>
      <c r="B18" s="66">
        <v>126738.75</v>
      </c>
      <c r="C18" s="62">
        <f t="shared" si="0"/>
        <v>5280.78125</v>
      </c>
      <c r="D18" s="63">
        <f t="shared" si="1"/>
        <v>0.77568740113698009</v>
      </c>
      <c r="E18" s="66">
        <v>916255</v>
      </c>
      <c r="F18" s="62">
        <f t="shared" si="2"/>
        <v>1527.0916666666667</v>
      </c>
      <c r="G18" s="64">
        <f t="shared" si="3"/>
        <v>0.2243125988630198</v>
      </c>
      <c r="H18" s="65">
        <f t="shared" si="4"/>
        <v>6807.8729166666672</v>
      </c>
      <c r="I18" s="100">
        <f t="shared" si="5"/>
        <v>9.0075723854800463E-2</v>
      </c>
      <c r="J18" s="97"/>
    </row>
    <row r="19" spans="1:10" x14ac:dyDescent="0.2">
      <c r="A19" s="30" t="s">
        <v>71</v>
      </c>
      <c r="B19" s="61">
        <v>244420.25</v>
      </c>
      <c r="C19" s="62">
        <f t="shared" si="0"/>
        <v>10184.177083333334</v>
      </c>
      <c r="D19" s="63">
        <f t="shared" si="1"/>
        <v>0.79830627422298717</v>
      </c>
      <c r="E19" s="61">
        <v>1543832</v>
      </c>
      <c r="F19" s="62">
        <f t="shared" si="2"/>
        <v>2573.0533333333333</v>
      </c>
      <c r="G19" s="64">
        <f t="shared" si="3"/>
        <v>0.20169372577701278</v>
      </c>
      <c r="H19" s="65">
        <f t="shared" si="4"/>
        <v>12757.230416666667</v>
      </c>
      <c r="I19" s="100">
        <f t="shared" si="5"/>
        <v>0.16879233473211908</v>
      </c>
      <c r="J19" s="97"/>
    </row>
    <row r="20" spans="1:10" x14ac:dyDescent="0.2">
      <c r="A20" s="31" t="s">
        <v>72</v>
      </c>
      <c r="B20" s="66">
        <v>223244</v>
      </c>
      <c r="C20" s="62">
        <f t="shared" si="0"/>
        <v>9301.8333333333339</v>
      </c>
      <c r="D20" s="63">
        <f t="shared" si="1"/>
        <v>0.76254369415946543</v>
      </c>
      <c r="E20" s="66">
        <v>1737956</v>
      </c>
      <c r="F20" s="62">
        <f t="shared" si="2"/>
        <v>2896.5933333333332</v>
      </c>
      <c r="G20" s="64">
        <f t="shared" si="3"/>
        <v>0.23745630584053462</v>
      </c>
      <c r="H20" s="65">
        <f t="shared" si="4"/>
        <v>12198.426666666666</v>
      </c>
      <c r="I20" s="100">
        <f t="shared" si="5"/>
        <v>0.16139874015563976</v>
      </c>
      <c r="J20" s="97"/>
    </row>
    <row r="21" spans="1:10" x14ac:dyDescent="0.2">
      <c r="A21" s="30" t="s">
        <v>73</v>
      </c>
      <c r="B21" s="61">
        <v>73486</v>
      </c>
      <c r="C21" s="62">
        <f t="shared" si="0"/>
        <v>3061.9166666666665</v>
      </c>
      <c r="D21" s="63">
        <f t="shared" si="1"/>
        <v>0.7248086436532738</v>
      </c>
      <c r="E21" s="61">
        <v>697519</v>
      </c>
      <c r="F21" s="62">
        <f t="shared" si="2"/>
        <v>1162.5316666666668</v>
      </c>
      <c r="G21" s="64">
        <f t="shared" si="3"/>
        <v>0.27519135634672615</v>
      </c>
      <c r="H21" s="65">
        <f t="shared" si="4"/>
        <v>4224.4483333333337</v>
      </c>
      <c r="I21" s="100">
        <f t="shared" si="5"/>
        <v>5.5894145817651258E-2</v>
      </c>
      <c r="J21" s="97"/>
    </row>
    <row r="22" spans="1:10" x14ac:dyDescent="0.2">
      <c r="A22" s="31" t="s">
        <v>74</v>
      </c>
      <c r="B22" s="66">
        <v>81783</v>
      </c>
      <c r="C22" s="62">
        <f t="shared" si="0"/>
        <v>3407.625</v>
      </c>
      <c r="D22" s="63">
        <f t="shared" si="1"/>
        <v>0.70667314152991112</v>
      </c>
      <c r="E22" s="66">
        <v>848665</v>
      </c>
      <c r="F22" s="62">
        <f t="shared" si="2"/>
        <v>1414.4416666666666</v>
      </c>
      <c r="G22" s="64">
        <f t="shared" si="3"/>
        <v>0.29332685847008888</v>
      </c>
      <c r="H22" s="65">
        <f t="shared" si="4"/>
        <v>4822.0666666666666</v>
      </c>
      <c r="I22" s="100">
        <f t="shared" si="5"/>
        <v>6.3801300463871738E-2</v>
      </c>
      <c r="J22" s="97"/>
    </row>
    <row r="23" spans="1:10" x14ac:dyDescent="0.2">
      <c r="A23" s="30" t="s">
        <v>75</v>
      </c>
      <c r="B23" s="61">
        <v>27699</v>
      </c>
      <c r="C23" s="62">
        <f t="shared" si="0"/>
        <v>1154.125</v>
      </c>
      <c r="D23" s="63">
        <f t="shared" si="1"/>
        <v>0.75563637792130844</v>
      </c>
      <c r="E23" s="61">
        <v>223938</v>
      </c>
      <c r="F23" s="62">
        <f t="shared" si="2"/>
        <v>373.23</v>
      </c>
      <c r="G23" s="64">
        <f t="shared" si="3"/>
        <v>0.24436362207869161</v>
      </c>
      <c r="H23" s="65">
        <f t="shared" si="4"/>
        <v>1527.355</v>
      </c>
      <c r="I23" s="100">
        <f t="shared" si="5"/>
        <v>2.0208603904964016E-2</v>
      </c>
      <c r="J23" s="97"/>
    </row>
    <row r="24" spans="1:10" x14ac:dyDescent="0.2">
      <c r="A24" s="31" t="s">
        <v>76</v>
      </c>
      <c r="B24" s="66">
        <v>95015</v>
      </c>
      <c r="C24" s="62">
        <f t="shared" si="0"/>
        <v>3958.9583333333335</v>
      </c>
      <c r="D24" s="63">
        <f t="shared" si="1"/>
        <v>0.67996195104245327</v>
      </c>
      <c r="E24" s="66">
        <v>1118019</v>
      </c>
      <c r="F24" s="62">
        <f t="shared" si="2"/>
        <v>1863.365</v>
      </c>
      <c r="G24" s="64">
        <f t="shared" si="3"/>
        <v>0.32003804895754673</v>
      </c>
      <c r="H24" s="65">
        <f t="shared" si="4"/>
        <v>5822.3233333333337</v>
      </c>
      <c r="I24" s="100">
        <f t="shared" si="5"/>
        <v>7.7035807687121274E-2</v>
      </c>
      <c r="J24" s="97"/>
    </row>
    <row r="25" spans="1:10" x14ac:dyDescent="0.2">
      <c r="A25" s="30" t="s">
        <v>77</v>
      </c>
      <c r="B25" s="67">
        <v>60066.7</v>
      </c>
      <c r="C25" s="68">
        <f t="shared" si="0"/>
        <v>2502.7791666666667</v>
      </c>
      <c r="D25" s="69">
        <f t="shared" si="1"/>
        <v>0.84692525414088415</v>
      </c>
      <c r="E25" s="67">
        <v>271414</v>
      </c>
      <c r="F25" s="68">
        <f t="shared" si="2"/>
        <v>452.35666666666668</v>
      </c>
      <c r="G25" s="70">
        <f t="shared" si="3"/>
        <v>0.1530747458591159</v>
      </c>
      <c r="H25" s="71">
        <f t="shared" si="4"/>
        <v>2955.1358333333333</v>
      </c>
      <c r="I25" s="104">
        <f t="shared" si="5"/>
        <v>3.9099730934327045E-2</v>
      </c>
      <c r="J25" s="105"/>
    </row>
    <row r="26" spans="1:10" ht="7.5" customHeight="1" x14ac:dyDescent="0.2">
      <c r="A26" s="7"/>
      <c r="B26" s="72"/>
      <c r="C26" s="39"/>
      <c r="D26" s="22"/>
      <c r="E26" s="61"/>
      <c r="F26" s="39"/>
      <c r="G26" s="22"/>
      <c r="H26" s="39"/>
      <c r="I26" s="22"/>
      <c r="J26" s="23"/>
    </row>
    <row r="27" spans="1:10" s="24" customFormat="1" ht="13.5" customHeight="1" thickBot="1" x14ac:dyDescent="0.25">
      <c r="A27" s="38" t="s">
        <v>78</v>
      </c>
      <c r="B27" s="73">
        <f>SUM(B11:B26)</f>
        <v>1368440.4</v>
      </c>
      <c r="C27" s="74">
        <f>SUM(C11:C26)</f>
        <v>57018.350000000006</v>
      </c>
      <c r="D27" s="45">
        <f>+C27/H27</f>
        <v>0.75441613145902886</v>
      </c>
      <c r="E27" s="75">
        <f>SUM(E11:E26)+1</f>
        <v>11136656</v>
      </c>
      <c r="F27" s="74">
        <f>SUM(F11:F26)</f>
        <v>18561.091666666667</v>
      </c>
      <c r="G27" s="76">
        <f>+F27/H27</f>
        <v>0.2455838685409712</v>
      </c>
      <c r="H27" s="74">
        <f>SUM(H11:H26)</f>
        <v>75579.441666666666</v>
      </c>
      <c r="I27" s="77">
        <f>SUM(I11:I26)</f>
        <v>1</v>
      </c>
      <c r="J27" s="29" t="s">
        <v>16</v>
      </c>
    </row>
    <row r="28" spans="1:10" ht="7.5" customHeight="1" x14ac:dyDescent="0.2">
      <c r="B28" s="78"/>
      <c r="C28" s="79"/>
      <c r="D28" s="2"/>
      <c r="E28" s="80"/>
      <c r="F28" s="79"/>
      <c r="G28" s="2"/>
      <c r="H28" s="79"/>
      <c r="I28" s="60"/>
      <c r="J28" s="13"/>
    </row>
    <row r="29" spans="1:10" x14ac:dyDescent="0.2">
      <c r="A29" s="92" t="s">
        <v>99</v>
      </c>
      <c r="B29" s="87"/>
      <c r="C29" s="87"/>
      <c r="D29" s="87"/>
      <c r="E29" s="87"/>
      <c r="F29" s="87"/>
      <c r="G29" s="87"/>
      <c r="H29" s="87"/>
      <c r="I29" s="87"/>
      <c r="J29" s="87"/>
    </row>
    <row r="30" spans="1:10" s="14" customFormat="1" ht="11.25" customHeight="1" x14ac:dyDescent="0.2">
      <c r="A30" s="92" t="s">
        <v>100</v>
      </c>
      <c r="B30" s="93"/>
      <c r="C30" s="93"/>
      <c r="D30" s="93"/>
      <c r="E30" s="93"/>
      <c r="F30" s="93"/>
      <c r="G30" s="93"/>
      <c r="H30" s="93"/>
      <c r="I30" s="93"/>
      <c r="J30" s="93"/>
    </row>
    <row r="31" spans="1:10" ht="7.5" customHeight="1" x14ac:dyDescent="0.2">
      <c r="A31" s="8"/>
      <c r="B31" s="8"/>
      <c r="C31" s="8"/>
      <c r="D31" s="8"/>
      <c r="E31" s="8"/>
      <c r="F31" s="8"/>
      <c r="G31" s="81"/>
      <c r="H31" s="8"/>
      <c r="I31" s="8"/>
      <c r="J31" s="8"/>
    </row>
    <row r="32" spans="1:10" s="14" customFormat="1" ht="11.25" customHeight="1" x14ac:dyDescent="0.2">
      <c r="A32" s="90" t="s">
        <v>101</v>
      </c>
      <c r="B32" s="91"/>
      <c r="C32" s="91"/>
      <c r="D32" s="91"/>
      <c r="E32" s="91"/>
      <c r="F32" s="91"/>
      <c r="G32" s="91"/>
      <c r="H32" s="91"/>
      <c r="I32" s="91"/>
      <c r="J32" s="91"/>
    </row>
    <row r="33" spans="1:10" s="14" customFormat="1" ht="12" customHeight="1" thickBot="1" x14ac:dyDescent="0.25">
      <c r="A33" s="82" t="s">
        <v>102</v>
      </c>
      <c r="B33" s="83"/>
      <c r="C33" s="83"/>
      <c r="D33" s="83"/>
      <c r="E33" s="83"/>
      <c r="F33" s="83"/>
      <c r="G33" s="83"/>
      <c r="H33" s="83"/>
      <c r="I33" s="83"/>
      <c r="J33" s="83"/>
    </row>
    <row r="34" spans="1:10" x14ac:dyDescent="0.2">
      <c r="A34" t="s">
        <v>103</v>
      </c>
    </row>
  </sheetData>
  <mergeCells count="26"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</mergeCells>
  <phoneticPr fontId="7" type="noConversion"/>
  <printOptions horizontalCentered="1"/>
  <pageMargins left="0.75" right="0.75" top="1" bottom="1" header="0.5" footer="0.5"/>
  <pageSetup scale="82" orientation="portrait" horizont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29"/>
  <sheetViews>
    <sheetView workbookViewId="0"/>
  </sheetViews>
  <sheetFormatPr defaultRowHeight="12.75" x14ac:dyDescent="0.2"/>
  <sheetData>
    <row r="1" spans="1:11" ht="13.5" customHeight="1" thickBot="1" x14ac:dyDescent="0.25">
      <c r="A1" s="33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06" t="s">
        <v>85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x14ac:dyDescent="0.2">
      <c r="A3" s="86" t="s">
        <v>86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 x14ac:dyDescent="0.2">
      <c r="A4" s="88" t="s">
        <v>3</v>
      </c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1" ht="8.25" customHeight="1" x14ac:dyDescent="0.2"/>
    <row r="27" spans="1:11" ht="6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s="14" customFormat="1" ht="11.25" customHeight="1" x14ac:dyDescent="0.2">
      <c r="A28" s="92" t="s">
        <v>101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</row>
    <row r="29" spans="1:11" s="14" customFormat="1" ht="12" customHeight="1" thickBot="1" x14ac:dyDescent="0.25">
      <c r="A29" s="82" t="s">
        <v>102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</row>
  </sheetData>
  <mergeCells count="5">
    <mergeCell ref="A28:K28"/>
    <mergeCell ref="A29:K29"/>
    <mergeCell ref="A2:K2"/>
    <mergeCell ref="A3:K3"/>
    <mergeCell ref="A4:K4"/>
  </mergeCells>
  <phoneticPr fontId="7" type="noConversion"/>
  <printOptions horizontalCentered="1"/>
  <pageMargins left="0.75" right="0.75" top="1" bottom="1" header="0.5" footer="0.5"/>
  <pageSetup scale="90" orientation="portrait" horizont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xbany</cp:lastModifiedBy>
  <cp:lastPrinted>2001-07-25T21:27:09Z</cp:lastPrinted>
  <dcterms:created xsi:type="dcterms:W3CDTF">2001-07-18T13:59:10Z</dcterms:created>
  <dcterms:modified xsi:type="dcterms:W3CDTF">2020-11-21T12:10:38Z</dcterms:modified>
</cp:coreProperties>
</file>