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inventory\SEEDED\xlsx\"/>
    </mc:Choice>
  </mc:AlternateContent>
  <xr:revisionPtr revIDLastSave="0" documentId="13_ncr:1_{2B29F273-5BCA-4A04-9A34-5773B9E1B285}" xr6:coauthVersionLast="46" xr6:coauthVersionMax="46" xr10:uidLastSave="{00000000-0000-0000-0000-000000000000}"/>
  <bookViews>
    <workbookView xWindow="2340" yWindow="0" windowWidth="21750" windowHeight="15750" activeTab="2" xr2:uid="{00000000-000D-0000-FFFF-FFFF00000000}"/>
  </bookViews>
  <sheets>
    <sheet name="Errors" sheetId="1" r:id="rId1"/>
    <sheet name="Valuing Ending Inventory" sheetId="2" r:id="rId2"/>
    <sheet name="NetIncome and Cash Flow" sheetId="3" r:id="rId3"/>
    <sheet name="Sheet3" sheetId="4" r:id="rId4"/>
  </sheets>
  <definedNames>
    <definedName name="_xlnm.Print_Area" localSheetId="2">'NetIncome and Cash Flow'!$A$1:$I$57</definedName>
    <definedName name="_xlnm.Print_Area" localSheetId="1">'Valuing Ending Inventory'!$A$1:$K$133</definedName>
  </definedNames>
  <calcPr calcId="181029"/>
</workbook>
</file>

<file path=xl/calcChain.xml><?xml version="1.0" encoding="utf-8"?>
<calcChain xmlns="http://schemas.openxmlformats.org/spreadsheetml/2006/main">
  <c r="B51" i="3" l="1"/>
  <c r="C50" i="3"/>
  <c r="B50" i="3"/>
  <c r="F47" i="3"/>
  <c r="F51" i="3" s="1"/>
  <c r="G46" i="3"/>
  <c r="F46" i="3"/>
  <c r="E46" i="3"/>
  <c r="D46" i="3"/>
  <c r="C46" i="3"/>
  <c r="B46" i="3"/>
  <c r="G45" i="3"/>
  <c r="G47" i="3" s="1"/>
  <c r="G51" i="3" s="1"/>
  <c r="F45" i="3"/>
  <c r="E45" i="3"/>
  <c r="E47" i="3" s="1"/>
  <c r="E51" i="3" s="1"/>
  <c r="D45" i="3"/>
  <c r="D47" i="3" s="1"/>
  <c r="D51" i="3" s="1"/>
  <c r="C45" i="3"/>
  <c r="C47" i="3" s="1"/>
  <c r="C51" i="3" s="1"/>
  <c r="B45" i="3"/>
  <c r="B47" i="3" s="1"/>
  <c r="G32" i="3"/>
  <c r="F32" i="3"/>
  <c r="E32" i="3"/>
  <c r="D32" i="3"/>
  <c r="C32" i="3"/>
  <c r="B32" i="3"/>
  <c r="B26" i="3"/>
  <c r="C25" i="3"/>
  <c r="C26" i="3" s="1"/>
  <c r="B25" i="3"/>
  <c r="B34" i="3" s="1"/>
  <c r="B35" i="3" s="1"/>
  <c r="F24" i="3"/>
  <c r="C24" i="3"/>
  <c r="B24" i="3"/>
  <c r="G22" i="3"/>
  <c r="G24" i="3" s="1"/>
  <c r="F22" i="3"/>
  <c r="F50" i="3" s="1"/>
  <c r="E22" i="3"/>
  <c r="E24" i="3" s="1"/>
  <c r="D22" i="3"/>
  <c r="C22" i="3"/>
  <c r="B22" i="3"/>
  <c r="D131" i="2"/>
  <c r="E131" i="2" s="1"/>
  <c r="C131" i="2"/>
  <c r="C132" i="2" s="1"/>
  <c r="B131" i="2"/>
  <c r="D130" i="2"/>
  <c r="C130" i="2"/>
  <c r="E130" i="2" s="1"/>
  <c r="B130" i="2"/>
  <c r="C126" i="2"/>
  <c r="E126" i="2" s="1"/>
  <c r="C125" i="2"/>
  <c r="E125" i="2" s="1"/>
  <c r="E127" i="2" s="1"/>
  <c r="K127" i="2" s="1"/>
  <c r="F123" i="2"/>
  <c r="D123" i="2"/>
  <c r="D125" i="2" s="1"/>
  <c r="C123" i="2"/>
  <c r="B123" i="2"/>
  <c r="D122" i="2"/>
  <c r="D126" i="2" s="1"/>
  <c r="C122" i="2"/>
  <c r="F122" i="2" s="1"/>
  <c r="F121" i="2"/>
  <c r="I120" i="2"/>
  <c r="D117" i="2"/>
  <c r="C117" i="2"/>
  <c r="E117" i="2" s="1"/>
  <c r="K126" i="2" s="1"/>
  <c r="K128" i="2" s="1"/>
  <c r="F115" i="2"/>
  <c r="F114" i="2"/>
  <c r="D106" i="2"/>
  <c r="E106" i="2" s="1"/>
  <c r="C106" i="2"/>
  <c r="B106" i="2"/>
  <c r="B105" i="2"/>
  <c r="D101" i="2"/>
  <c r="E101" i="2" s="1"/>
  <c r="C101" i="2"/>
  <c r="D100" i="2"/>
  <c r="C100" i="2"/>
  <c r="F98" i="2"/>
  <c r="C105" i="2" s="1"/>
  <c r="D98" i="2"/>
  <c r="D105" i="2" s="1"/>
  <c r="C98" i="2"/>
  <c r="B98" i="2"/>
  <c r="C97" i="2"/>
  <c r="F97" i="2" s="1"/>
  <c r="D93" i="2"/>
  <c r="C93" i="2"/>
  <c r="E93" i="2" s="1"/>
  <c r="E92" i="2"/>
  <c r="D92" i="2"/>
  <c r="C92" i="2"/>
  <c r="F90" i="2"/>
  <c r="F89" i="2"/>
  <c r="D78" i="2"/>
  <c r="C78" i="2"/>
  <c r="E78" i="2" s="1"/>
  <c r="C76" i="2"/>
  <c r="D74" i="2"/>
  <c r="C74" i="2"/>
  <c r="E74" i="2" s="1"/>
  <c r="C72" i="2"/>
  <c r="C63" i="2"/>
  <c r="D62" i="2"/>
  <c r="E62" i="2" s="1"/>
  <c r="D61" i="2"/>
  <c r="E61" i="2" s="1"/>
  <c r="E57" i="2"/>
  <c r="C57" i="2"/>
  <c r="F56" i="2"/>
  <c r="F55" i="2"/>
  <c r="F54" i="2"/>
  <c r="F53" i="2"/>
  <c r="F57" i="2" s="1"/>
  <c r="E46" i="2"/>
  <c r="D46" i="2"/>
  <c r="D45" i="2"/>
  <c r="E41" i="2"/>
  <c r="C41" i="2"/>
  <c r="F40" i="2"/>
  <c r="C46" i="2" s="1"/>
  <c r="F39" i="2"/>
  <c r="C45" i="2" s="1"/>
  <c r="F38" i="2"/>
  <c r="F37" i="2"/>
  <c r="C14" i="2"/>
  <c r="E13" i="2"/>
  <c r="E12" i="2"/>
  <c r="C10" i="2"/>
  <c r="I8" i="2" s="1"/>
  <c r="I9" i="2"/>
  <c r="I94" i="2" s="1"/>
  <c r="E9" i="2"/>
  <c r="E8" i="2"/>
  <c r="E10" i="2" s="1"/>
  <c r="K8" i="2" s="1"/>
  <c r="F31" i="1"/>
  <c r="F35" i="1" s="1"/>
  <c r="F36" i="1" s="1"/>
  <c r="F38" i="1" s="1"/>
  <c r="D31" i="1"/>
  <c r="D35" i="1" s="1"/>
  <c r="D36" i="1" s="1"/>
  <c r="D38" i="1" s="1"/>
  <c r="F29" i="1"/>
  <c r="D29" i="1"/>
  <c r="F27" i="1"/>
  <c r="D27" i="1"/>
  <c r="B27" i="1"/>
  <c r="B29" i="1" s="1"/>
  <c r="B31" i="1" s="1"/>
  <c r="B35" i="1" s="1"/>
  <c r="B36" i="1" s="1"/>
  <c r="B38" i="1" s="1"/>
  <c r="F26" i="1"/>
  <c r="D26" i="1"/>
  <c r="F25" i="1"/>
  <c r="D25" i="1"/>
  <c r="B16" i="1"/>
  <c r="B17" i="1" s="1"/>
  <c r="B19" i="1" s="1"/>
  <c r="F12" i="1"/>
  <c r="F16" i="1" s="1"/>
  <c r="F17" i="1" s="1"/>
  <c r="F19" i="1" s="1"/>
  <c r="D12" i="1"/>
  <c r="D16" i="1" s="1"/>
  <c r="D17" i="1" s="1"/>
  <c r="D19" i="1" s="1"/>
  <c r="F10" i="1"/>
  <c r="D10" i="1"/>
  <c r="B10" i="1"/>
  <c r="B12" i="1" s="1"/>
  <c r="F39" i="1" l="1"/>
  <c r="F40" i="1" s="1"/>
  <c r="B39" i="1"/>
  <c r="B40" i="1" s="1"/>
  <c r="E45" i="2"/>
  <c r="E47" i="2" s="1"/>
  <c r="K41" i="2" s="1"/>
  <c r="C47" i="2"/>
  <c r="D20" i="1"/>
  <c r="D21" i="1" s="1"/>
  <c r="K54" i="2"/>
  <c r="J8" i="2"/>
  <c r="K93" i="2"/>
  <c r="K120" i="2"/>
  <c r="E71" i="2"/>
  <c r="K73" i="2"/>
  <c r="K38" i="2"/>
  <c r="K26" i="2"/>
  <c r="K10" i="2"/>
  <c r="F21" i="1"/>
  <c r="F20" i="1"/>
  <c r="B20" i="1"/>
  <c r="B21" i="1" s="1"/>
  <c r="D39" i="1"/>
  <c r="D40" i="1"/>
  <c r="E63" i="2"/>
  <c r="K57" i="2" s="1"/>
  <c r="I39" i="2"/>
  <c r="F41" i="2"/>
  <c r="E35" i="3"/>
  <c r="C71" i="2"/>
  <c r="C73" i="2" s="1"/>
  <c r="C75" i="2" s="1"/>
  <c r="C77" i="2" s="1"/>
  <c r="C79" i="2" s="1"/>
  <c r="I38" i="2"/>
  <c r="I10" i="2"/>
  <c r="I54" i="2"/>
  <c r="I56" i="2" s="1"/>
  <c r="I26" i="2"/>
  <c r="E94" i="2"/>
  <c r="K99" i="2" s="1"/>
  <c r="K101" i="2" s="1"/>
  <c r="G35" i="3"/>
  <c r="I73" i="2"/>
  <c r="C107" i="2"/>
  <c r="E105" i="2"/>
  <c r="E107" i="2" s="1"/>
  <c r="K96" i="2" s="1"/>
  <c r="D50" i="3"/>
  <c r="D25" i="3"/>
  <c r="D34" i="3" s="1"/>
  <c r="D35" i="3" s="1"/>
  <c r="D24" i="3"/>
  <c r="E132" i="2"/>
  <c r="K123" i="2" s="1"/>
  <c r="E26" i="3"/>
  <c r="E14" i="2"/>
  <c r="K9" i="2" s="1"/>
  <c r="I93" i="2"/>
  <c r="I95" i="2" s="1"/>
  <c r="E100" i="2"/>
  <c r="E102" i="2" s="1"/>
  <c r="K100" i="2" s="1"/>
  <c r="I121" i="2"/>
  <c r="I122" i="2" s="1"/>
  <c r="I74" i="2"/>
  <c r="I27" i="2"/>
  <c r="I55" i="2"/>
  <c r="E25" i="3"/>
  <c r="E34" i="3" s="1"/>
  <c r="C34" i="3"/>
  <c r="C35" i="3" s="1"/>
  <c r="E50" i="3"/>
  <c r="F25" i="3"/>
  <c r="F34" i="3" s="1"/>
  <c r="F35" i="3" s="1"/>
  <c r="G25" i="3"/>
  <c r="G34" i="3" s="1"/>
  <c r="G50" i="3"/>
  <c r="G26" i="3" l="1"/>
  <c r="E27" i="2"/>
  <c r="D27" i="2" s="1"/>
  <c r="D29" i="2" s="1"/>
  <c r="J10" i="2"/>
  <c r="J26" i="2"/>
  <c r="C27" i="2"/>
  <c r="I11" i="2"/>
  <c r="I12" i="2"/>
  <c r="J38" i="2"/>
  <c r="K121" i="2"/>
  <c r="J121" i="2" s="1"/>
  <c r="K74" i="2"/>
  <c r="J74" i="2" s="1"/>
  <c r="K39" i="2"/>
  <c r="J39" i="2" s="1"/>
  <c r="K94" i="2"/>
  <c r="J94" i="2" s="1"/>
  <c r="K55" i="2"/>
  <c r="J55" i="2" s="1"/>
  <c r="K27" i="2"/>
  <c r="J27" i="2" s="1"/>
  <c r="J9" i="2"/>
  <c r="I75" i="2"/>
  <c r="I40" i="2"/>
  <c r="K75" i="2"/>
  <c r="J73" i="2"/>
  <c r="J120" i="2"/>
  <c r="K122" i="2"/>
  <c r="D26" i="3"/>
  <c r="F26" i="3"/>
  <c r="J93" i="2"/>
  <c r="I28" i="2"/>
  <c r="K56" i="2"/>
  <c r="J54" i="2"/>
  <c r="D71" i="2"/>
  <c r="D72" i="2" s="1"/>
  <c r="E72" i="2" s="1"/>
  <c r="F72" i="2" s="1"/>
  <c r="E73" i="2"/>
  <c r="K124" i="2" l="1"/>
  <c r="J122" i="2"/>
  <c r="I123" i="2"/>
  <c r="I29" i="2"/>
  <c r="I96" i="2"/>
  <c r="I57" i="2"/>
  <c r="C29" i="2"/>
  <c r="E29" i="2" s="1"/>
  <c r="K29" i="2" s="1"/>
  <c r="J29" i="2" s="1"/>
  <c r="I76" i="2"/>
  <c r="I77" i="2" s="1"/>
  <c r="I41" i="2"/>
  <c r="J41" i="2" s="1"/>
  <c r="I30" i="2"/>
  <c r="K95" i="2"/>
  <c r="J75" i="2"/>
  <c r="K28" i="2"/>
  <c r="J56" i="2"/>
  <c r="K58" i="2"/>
  <c r="D73" i="2"/>
  <c r="E75" i="2"/>
  <c r="K40" i="2"/>
  <c r="I42" i="2" l="1"/>
  <c r="J96" i="2"/>
  <c r="I97" i="2"/>
  <c r="K42" i="2"/>
  <c r="J40" i="2"/>
  <c r="I58" i="2"/>
  <c r="J57" i="2"/>
  <c r="D75" i="2"/>
  <c r="D76" i="2" s="1"/>
  <c r="E76" i="2" s="1"/>
  <c r="F76" i="2" s="1"/>
  <c r="F79" i="2" s="1"/>
  <c r="K97" i="2"/>
  <c r="J95" i="2"/>
  <c r="J123" i="2"/>
  <c r="I124" i="2"/>
  <c r="J58" i="2"/>
  <c r="K30" i="2"/>
  <c r="J30" i="2" s="1"/>
  <c r="J28" i="2"/>
  <c r="J124" i="2"/>
  <c r="E77" i="2" l="1"/>
  <c r="J42" i="2"/>
  <c r="J97" i="2"/>
  <c r="E79" i="2" l="1"/>
  <c r="D77" i="2"/>
  <c r="K76" i="2" l="1"/>
  <c r="D79" i="2"/>
  <c r="J76" i="2" l="1"/>
  <c r="K77" i="2"/>
  <c r="J7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0" authorId="0" shapeId="0" xr:uid="{00000000-0006-0000-0000-000001000000}">
      <text>
        <r>
          <rPr>
            <sz val="10"/>
            <rFont val="Arial"/>
          </rPr>
          <t>reference:B8,B9
mrs:(B8,+,10.0000)  (B9,+,10.0000)  
Rotate:True</t>
        </r>
      </text>
    </comment>
    <comment ref="D10" authorId="0" shapeId="0" xr:uid="{00000000-0006-0000-0000-000002000000}">
      <text>
        <r>
          <rPr>
            <sz val="10"/>
            <rFont val="Arial"/>
          </rPr>
          <t>reference:D8,D9
mrs:(D8,+,10.0000)  (D9,+,10.0000)  
Rotate:True</t>
        </r>
      </text>
    </comment>
    <comment ref="F10" authorId="0" shapeId="0" xr:uid="{00000000-0006-0000-0000-000003000000}">
      <text>
        <r>
          <rPr>
            <sz val="10"/>
            <rFont val="Arial"/>
          </rPr>
          <t>reference:F8,F9
mrs:(F8,+,10.0000)  (F9,+,10.0000)  
Rotate:True</t>
        </r>
      </text>
    </comment>
    <comment ref="B12" authorId="0" shapeId="0" xr:uid="{00000000-0006-0000-0000-000004000000}">
      <text>
        <r>
          <rPr>
            <sz val="10"/>
            <rFont val="Arial"/>
          </rPr>
          <t>reference:B10,B11
mrs:(B10,+,10.0000)  (B11,+,10.0000)  
Rotate:True</t>
        </r>
      </text>
    </comment>
    <comment ref="D12" authorId="0" shapeId="0" xr:uid="{00000000-0006-0000-0000-000005000000}">
      <text>
        <r>
          <rPr>
            <sz val="10"/>
            <rFont val="Arial"/>
          </rPr>
          <t>reference:D10,D11
mrs:(D10,+,10.0000)  (D11,+,10.0000)  
Rotate:True</t>
        </r>
      </text>
    </comment>
    <comment ref="F12" authorId="0" shapeId="0" xr:uid="{00000000-0006-0000-0000-000006000000}">
      <text>
        <r>
          <rPr>
            <sz val="10"/>
            <rFont val="Arial"/>
          </rPr>
          <t>reference:F10,F11
mrs:(F10,+,10.0000)  (F11,+,10.0000)  
Rotate:True</t>
        </r>
      </text>
    </comment>
    <comment ref="B16" authorId="0" shapeId="0" xr:uid="{00000000-0006-0000-0000-000007000000}">
      <text>
        <r>
          <rPr>
            <sz val="10"/>
            <rFont val="Arial"/>
          </rPr>
          <t>reference:B12
mrs:(B12,+,-10.0000)  
Rotate:True</t>
        </r>
      </text>
    </comment>
    <comment ref="D16" authorId="0" shapeId="0" xr:uid="{00000000-0006-0000-0000-000008000000}">
      <text>
        <r>
          <rPr>
            <sz val="10"/>
            <rFont val="Arial"/>
          </rPr>
          <t>reference:D12
mrs:(D12,+,-10.0000)  
Rotate:True</t>
        </r>
      </text>
    </comment>
    <comment ref="F16" authorId="0" shapeId="0" xr:uid="{00000000-0006-0000-0000-000009000000}">
      <text>
        <r>
          <rPr>
            <sz val="10"/>
            <rFont val="Arial"/>
          </rPr>
          <t>reference:F12
mrs:(F12,+,-10.0000)  
Rotate:True</t>
        </r>
      </text>
    </comment>
    <comment ref="B17" authorId="0" shapeId="0" xr:uid="{00000000-0006-0000-0000-00000A000000}">
      <text>
        <r>
          <rPr>
            <sz val="10"/>
            <rFont val="Arial"/>
          </rPr>
          <t>reference:B15,B16
mrs:(B15,+,10.0000)  (B16,+,10.0000)  
Rotate:True</t>
        </r>
      </text>
    </comment>
    <comment ref="D17" authorId="0" shapeId="0" xr:uid="{00000000-0006-0000-0000-00000B000000}">
      <text>
        <r>
          <rPr>
            <sz val="10"/>
            <rFont val="Arial"/>
          </rPr>
          <t>reference:D15,D16
mrs:(D15,+,10.0000)  (D16,+,10.0000)  
Rotate:True</t>
        </r>
      </text>
    </comment>
    <comment ref="F17" authorId="0" shapeId="0" xr:uid="{00000000-0006-0000-0000-00000C000000}">
      <text>
        <r>
          <rPr>
            <sz val="10"/>
            <rFont val="Arial"/>
          </rPr>
          <t>reference:F15,F16
mrs:(F15,+,10.0000)  (F16,+,10.0000)  
Rotate:True</t>
        </r>
      </text>
    </comment>
    <comment ref="B19" authorId="0" shapeId="0" xr:uid="{00000000-0006-0000-0000-00000D000000}">
      <text>
        <r>
          <rPr>
            <sz val="10"/>
            <rFont val="Arial"/>
          </rPr>
          <t>reference:B17,B18
mrs:(B17,+,10.0000)  (B18,+,10.0000)  
Rotate:True</t>
        </r>
      </text>
    </comment>
    <comment ref="D19" authorId="0" shapeId="0" xr:uid="{00000000-0006-0000-0000-00000E000000}">
      <text>
        <r>
          <rPr>
            <sz val="10"/>
            <rFont val="Arial"/>
          </rPr>
          <t>reference:D17,D18
mrs:(D17,+,10.0000)  (D18,+,10.0000)  
Rotate:True</t>
        </r>
      </text>
    </comment>
    <comment ref="F19" authorId="0" shapeId="0" xr:uid="{00000000-0006-0000-0000-00000F000000}">
      <text>
        <r>
          <rPr>
            <sz val="10"/>
            <rFont val="Arial"/>
          </rPr>
          <t>reference:F17,F18
mrs:(F17,+,10.0000)  (F18,+,10.0000)  
Rotate:True</t>
        </r>
      </text>
    </comment>
    <comment ref="B20" authorId="0" shapeId="0" xr:uid="{00000000-0006-0000-0000-000010000000}">
      <text>
        <r>
          <rPr>
            <sz val="10"/>
            <rFont val="Arial"/>
          </rPr>
          <t>reference:B19
mrs:(B19,+,-4.0000)  
Rotate:True</t>
        </r>
      </text>
    </comment>
    <comment ref="D20" authorId="0" shapeId="0" xr:uid="{00000000-0006-0000-0000-000011000000}">
      <text>
        <r>
          <rPr>
            <sz val="10"/>
            <rFont val="Arial"/>
          </rPr>
          <t>reference:D19
mrs:(D19,+,-4.0000)  
Rotate:True</t>
        </r>
      </text>
    </comment>
    <comment ref="F20" authorId="0" shapeId="0" xr:uid="{00000000-0006-0000-0000-000012000000}">
      <text>
        <r>
          <rPr>
            <sz val="10"/>
            <rFont val="Arial"/>
          </rPr>
          <t>reference:F19
mrs:(F19,+,-4.0000)  
Rotate:True</t>
        </r>
      </text>
    </comment>
    <comment ref="B21" authorId="0" shapeId="0" xr:uid="{00000000-0006-0000-0000-000013000000}">
      <text>
        <r>
          <rPr>
            <sz val="10"/>
            <rFont val="Arial"/>
          </rPr>
          <t>reference:B19,B20
mrs:(B19,+,10.0000)  (B20,+,10.0000)  
Rotate:True</t>
        </r>
      </text>
    </comment>
    <comment ref="D21" authorId="0" shapeId="0" xr:uid="{00000000-0006-0000-0000-000014000000}">
      <text>
        <r>
          <rPr>
            <sz val="10"/>
            <rFont val="Arial"/>
          </rPr>
          <t>reference:D19,D20
mrs:(D19,+,10.0000)  (D20,+,10.0000)  
Rotate:True</t>
        </r>
      </text>
    </comment>
    <comment ref="F21" authorId="0" shapeId="0" xr:uid="{00000000-0006-0000-0000-000015000000}">
      <text>
        <r>
          <rPr>
            <sz val="10"/>
            <rFont val="Arial"/>
          </rPr>
          <t>reference:F19,F20
mrs:(F19,+,10.0000)  (F20,+,10.0000)  
Rotate:True</t>
        </r>
      </text>
    </comment>
    <comment ref="D25" authorId="0" shapeId="0" xr:uid="{00000000-0006-0000-0000-000016000000}">
      <text>
        <r>
          <rPr>
            <sz val="10"/>
            <rFont val="Arial"/>
          </rPr>
          <t>reference:D6
mrs:(D6,+,10.0000)  
Rotate:True</t>
        </r>
      </text>
    </comment>
    <comment ref="F25" authorId="0" shapeId="0" xr:uid="{00000000-0006-0000-0000-000017000000}">
      <text>
        <r>
          <rPr>
            <sz val="10"/>
            <rFont val="Arial"/>
          </rPr>
          <t>reference:F6
mrs:(F6,+,10.0000)  
Rotate:True</t>
        </r>
      </text>
    </comment>
    <comment ref="D26" authorId="0" shapeId="0" xr:uid="{00000000-0006-0000-0000-000018000000}">
      <text>
        <r>
          <rPr>
            <sz val="10"/>
            <rFont val="Arial"/>
          </rPr>
          <t>reference:D7
mrs:(D7,+,10.0000)  
Rotate:True</t>
        </r>
      </text>
    </comment>
    <comment ref="F26" authorId="0" shapeId="0" xr:uid="{00000000-0006-0000-0000-000019000000}">
      <text>
        <r>
          <rPr>
            <sz val="10"/>
            <rFont val="Arial"/>
          </rPr>
          <t>reference:F7
mrs:(F7,+,10.0000)  
Rotate:True</t>
        </r>
      </text>
    </comment>
    <comment ref="B27" authorId="0" shapeId="0" xr:uid="{00000000-0006-0000-0000-00001A000000}">
      <text>
        <r>
          <rPr>
            <sz val="10"/>
            <rFont val="Arial"/>
          </rPr>
          <t>reference:B11
mrs:(B11,+,-10.0000)  
Rotate:True</t>
        </r>
      </text>
    </comment>
    <comment ref="D27" authorId="0" shapeId="0" xr:uid="{00000000-0006-0000-0000-00001B000000}">
      <text>
        <r>
          <rPr>
            <sz val="10"/>
            <rFont val="Arial"/>
          </rPr>
          <t>reference:D11
mrs:(D11,+,-10.0000)  
Rotate:True</t>
        </r>
      </text>
    </comment>
    <comment ref="F27" authorId="0" shapeId="0" xr:uid="{00000000-0006-0000-0000-00001C000000}">
      <text>
        <r>
          <rPr>
            <sz val="10"/>
            <rFont val="Arial"/>
          </rPr>
          <t>reference:F11
mrs:(F11,+,-10.0000)  
Rotate:True</t>
        </r>
      </text>
    </comment>
    <comment ref="B29" authorId="0" shapeId="0" xr:uid="{00000000-0006-0000-0000-00001D000000}">
      <text>
        <r>
          <rPr>
            <sz val="10"/>
            <rFont val="Arial"/>
          </rPr>
          <t>reference:B27,B28
mrs:(B27,+,10.0000)  (B28,+,10.0000)  
Rotate:True</t>
        </r>
      </text>
    </comment>
    <comment ref="D29" authorId="0" shapeId="0" xr:uid="{00000000-0006-0000-0000-00001E000000}">
      <text>
        <r>
          <rPr>
            <sz val="10"/>
            <rFont val="Arial"/>
          </rPr>
          <t>reference:D27,D28
mrs:(D27,+,10.0000)  (D28,+,10.0000)  
Rotate:True</t>
        </r>
      </text>
    </comment>
    <comment ref="F29" authorId="0" shapeId="0" xr:uid="{00000000-0006-0000-0000-00001F000000}">
      <text>
        <r>
          <rPr>
            <sz val="10"/>
            <rFont val="Arial"/>
          </rPr>
          <t>reference:F27,F28
mrs:(F27,+,10.0000)  (F28,+,10.0000)  
Rotate:True</t>
        </r>
      </text>
    </comment>
    <comment ref="B31" authorId="0" shapeId="0" xr:uid="{00000000-0006-0000-0000-000020000000}">
      <text>
        <r>
          <rPr>
            <sz val="10"/>
            <rFont val="Arial"/>
          </rPr>
          <t>reference:B29,B30
mrs:(B29,+,10.0000)  (B30,+,10.0000)  
Rotate:True</t>
        </r>
      </text>
    </comment>
    <comment ref="D31" authorId="0" shapeId="0" xr:uid="{00000000-0006-0000-0000-000021000000}">
      <text>
        <r>
          <rPr>
            <sz val="10"/>
            <rFont val="Arial"/>
          </rPr>
          <t>reference:D29,D30
mrs:(D29,+,10.0000)  (D30,+,10.0000)  
Rotate:True</t>
        </r>
      </text>
    </comment>
    <comment ref="F31" authorId="0" shapeId="0" xr:uid="{00000000-0006-0000-0000-000022000000}">
      <text>
        <r>
          <rPr>
            <sz val="10"/>
            <rFont val="Arial"/>
          </rPr>
          <t>reference:F29,F30
mrs:(F29,+,10.0000)  (F30,+,10.0000)  
Rotate:True</t>
        </r>
      </text>
    </comment>
    <comment ref="B35" authorId="0" shapeId="0" xr:uid="{00000000-0006-0000-0000-000023000000}">
      <text>
        <r>
          <rPr>
            <sz val="10"/>
            <rFont val="Arial"/>
          </rPr>
          <t>reference:B31
mrs:(B31,+,-10.0000)  
Rotate:True</t>
        </r>
      </text>
    </comment>
    <comment ref="D35" authorId="0" shapeId="0" xr:uid="{00000000-0006-0000-0000-000024000000}">
      <text>
        <r>
          <rPr>
            <sz val="10"/>
            <rFont val="Arial"/>
          </rPr>
          <t>reference:D31
mrs:(D31,+,-10.0000)  
Rotate:True</t>
        </r>
      </text>
    </comment>
    <comment ref="F35" authorId="0" shapeId="0" xr:uid="{00000000-0006-0000-0000-000025000000}">
      <text>
        <r>
          <rPr>
            <sz val="10"/>
            <rFont val="Arial"/>
          </rPr>
          <t>reference:F31
mrs:(F31,+,-10.0000)  
Rotate:True</t>
        </r>
      </text>
    </comment>
    <comment ref="B36" authorId="0" shapeId="0" xr:uid="{00000000-0006-0000-0000-000026000000}">
      <text>
        <r>
          <rPr>
            <sz val="10"/>
            <rFont val="Arial"/>
          </rPr>
          <t>reference:B34,B35
mrs:(B34,+,10.0000)  (B35,+,10.0000)  
Rotate:True</t>
        </r>
      </text>
    </comment>
    <comment ref="D36" authorId="0" shapeId="0" xr:uid="{00000000-0006-0000-0000-000027000000}">
      <text>
        <r>
          <rPr>
            <sz val="10"/>
            <rFont val="Arial"/>
          </rPr>
          <t>reference:D34,D35
mrs:(D34,+,10.0000)  (D35,+,10.0000)  
Rotate:True</t>
        </r>
      </text>
    </comment>
    <comment ref="F36" authorId="0" shapeId="0" xr:uid="{00000000-0006-0000-0000-000028000000}">
      <text>
        <r>
          <rPr>
            <sz val="10"/>
            <rFont val="Arial"/>
          </rPr>
          <t>reference:F34,F35
mrs:(F34,+,10.0000)  (F35,+,10.0000)  
Rotate:True</t>
        </r>
      </text>
    </comment>
    <comment ref="B38" authorId="0" shapeId="0" xr:uid="{00000000-0006-0000-0000-000029000000}">
      <text>
        <r>
          <rPr>
            <sz val="10"/>
            <rFont val="Arial"/>
          </rPr>
          <t>reference:B36,B37
mrs:(B36,+,10.0000)  (B37,+,10.0000)  
Rotate:True</t>
        </r>
      </text>
    </comment>
    <comment ref="D38" authorId="0" shapeId="0" xr:uid="{00000000-0006-0000-0000-00002A000000}">
      <text>
        <r>
          <rPr>
            <sz val="10"/>
            <rFont val="Arial"/>
          </rPr>
          <t>reference:D36,D37
mrs:(D36,+,10.0000)  (D37,+,10.0000)  
Rotate:True</t>
        </r>
      </text>
    </comment>
    <comment ref="F38" authorId="0" shapeId="0" xr:uid="{00000000-0006-0000-0000-00002B000000}">
      <text>
        <r>
          <rPr>
            <sz val="10"/>
            <rFont val="Arial"/>
          </rPr>
          <t>reference:F36,F37
mrs:(F36,+,10.0000)  (F37,+,10.0000)  
Rotate:True</t>
        </r>
      </text>
    </comment>
    <comment ref="B39" authorId="0" shapeId="0" xr:uid="{00000000-0006-0000-0000-00002C000000}">
      <text>
        <r>
          <rPr>
            <sz val="10"/>
            <rFont val="Arial"/>
          </rPr>
          <t>reference:B38
mrs:(B38,+,-4.0000)  
Rotate:True</t>
        </r>
      </text>
    </comment>
    <comment ref="D39" authorId="0" shapeId="0" xr:uid="{00000000-0006-0000-0000-00002D000000}">
      <text>
        <r>
          <rPr>
            <sz val="10"/>
            <rFont val="Arial"/>
          </rPr>
          <t>reference:D38
mrs:(D38,+,-4.0000)  
Rotate:True</t>
        </r>
      </text>
    </comment>
    <comment ref="F39" authorId="0" shapeId="0" xr:uid="{00000000-0006-0000-0000-00002E000000}">
      <text>
        <r>
          <rPr>
            <sz val="10"/>
            <rFont val="Arial"/>
          </rPr>
          <t>reference:F38
mrs:(F38,+,-4.0000)  
Rotate:True</t>
        </r>
      </text>
    </comment>
    <comment ref="B40" authorId="0" shapeId="0" xr:uid="{00000000-0006-0000-0000-00002F000000}">
      <text>
        <r>
          <rPr>
            <sz val="10"/>
            <rFont val="Arial"/>
          </rPr>
          <t>reference:B38,B39
mrs:(B38,+,10.0000)  (B39,+,10.0000)  
Rotate:True</t>
        </r>
      </text>
    </comment>
    <comment ref="D40" authorId="0" shapeId="0" xr:uid="{00000000-0006-0000-0000-000030000000}">
      <text>
        <r>
          <rPr>
            <sz val="10"/>
            <rFont val="Arial"/>
          </rPr>
          <t>reference:D38,D39
mrs:(D38,+,10.0000)  (D39,+,10.0000)  
Rotate:True</t>
        </r>
      </text>
    </comment>
    <comment ref="F40" authorId="0" shapeId="0" xr:uid="{00000000-0006-0000-0000-000031000000}">
      <text>
        <r>
          <rPr>
            <sz val="10"/>
            <rFont val="Arial"/>
          </rPr>
          <t>reference:F38,F39
mrs:(F38,+,10.0000)  (F39,+,10.0000)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8" authorId="0" shapeId="0" xr:uid="{00000000-0006-0000-0100-000001000000}">
      <text>
        <r>
          <rPr>
            <sz val="10"/>
            <rFont val="Arial"/>
          </rPr>
          <t>reference:C8,D8
mrs:
Rotate:True</t>
        </r>
      </text>
    </comment>
    <comment ref="I8" authorId="0" shapeId="0" xr:uid="{00000000-0006-0000-0100-000002000000}">
      <text>
        <r>
          <rPr>
            <sz val="10"/>
            <rFont val="Arial"/>
          </rPr>
          <t>reference:C10
mrs:(C10,+,10.0000)  
Rotate:True</t>
        </r>
      </text>
    </comment>
    <comment ref="J8" authorId="0" shapeId="0" xr:uid="{00000000-0006-0000-0100-000003000000}">
      <text>
        <r>
          <rPr>
            <sz val="10"/>
            <rFont val="Arial"/>
          </rPr>
          <t>reference:I8,K8
mrs:
Rotate:True</t>
        </r>
      </text>
    </comment>
    <comment ref="K8" authorId="0" shapeId="0" xr:uid="{00000000-0006-0000-0100-000004000000}">
      <text>
        <r>
          <rPr>
            <sz val="10"/>
            <rFont val="Arial"/>
          </rPr>
          <t>reference:E10
mrs:(E10,+,10.0000)  
Rotate:True</t>
        </r>
      </text>
    </comment>
    <comment ref="E9" authorId="0" shapeId="0" xr:uid="{00000000-0006-0000-0100-000005000000}">
      <text>
        <r>
          <rPr>
            <sz val="10"/>
            <rFont val="Arial"/>
          </rPr>
          <t>reference:C9,D9
mrs:
Rotate:True</t>
        </r>
      </text>
    </comment>
    <comment ref="I9" authorId="0" shapeId="0" xr:uid="{00000000-0006-0000-0100-000006000000}">
      <text>
        <r>
          <rPr>
            <sz val="10"/>
            <rFont val="Arial"/>
          </rPr>
          <t>reference:C14
mrs:(C14,+,10.0000)  
Rotate:True</t>
        </r>
      </text>
    </comment>
    <comment ref="J9" authorId="0" shapeId="0" xr:uid="{00000000-0006-0000-0100-000007000000}">
      <text>
        <r>
          <rPr>
            <sz val="10"/>
            <rFont val="Arial"/>
          </rPr>
          <t>reference:I9,K9
mrs:
Rotate:True</t>
        </r>
      </text>
    </comment>
    <comment ref="K9" authorId="0" shapeId="0" xr:uid="{00000000-0006-0000-0100-000008000000}">
      <text>
        <r>
          <rPr>
            <sz val="10"/>
            <rFont val="Arial"/>
          </rPr>
          <t>reference:E14
mrs:(E14,+,10.0000)  
Rotate:True</t>
        </r>
      </text>
    </comment>
    <comment ref="C10" authorId="0" shapeId="0" xr:uid="{00000000-0006-0000-0100-000009000000}">
      <text>
        <r>
          <rPr>
            <sz val="10"/>
            <rFont val="Arial"/>
          </rPr>
          <t>reference:C8,C9
mrs:(C8,+,10.0000)  (C9,+,10.0000)  
Rotate:True</t>
        </r>
      </text>
    </comment>
    <comment ref="E10" authorId="0" shapeId="0" xr:uid="{00000000-0006-0000-0100-00000A000000}">
      <text>
        <r>
          <rPr>
            <sz val="10"/>
            <rFont val="Arial"/>
          </rPr>
          <t>reference:E8,E9
mrs:(E8,+,10.0000)  (E9,+,10.0000)  
Rotate:True</t>
        </r>
      </text>
    </comment>
    <comment ref="I10" authorId="0" shapeId="0" xr:uid="{00000000-0006-0000-0100-00000B000000}">
      <text>
        <r>
          <rPr>
            <sz val="10"/>
            <rFont val="Arial"/>
          </rPr>
          <t>reference:I8,I9
mrs:(I8,+,10.0000)  (I9,+,10.0000)  
Rotate:True</t>
        </r>
      </text>
    </comment>
    <comment ref="J10" authorId="0" shapeId="0" xr:uid="{00000000-0006-0000-0100-00000C000000}">
      <text>
        <r>
          <rPr>
            <sz val="10"/>
            <rFont val="Arial"/>
          </rPr>
          <t>reference:I10,K10
mrs:
Rotate:True</t>
        </r>
      </text>
    </comment>
    <comment ref="K10" authorId="0" shapeId="0" xr:uid="{00000000-0006-0000-0100-00000D000000}">
      <text>
        <r>
          <rPr>
            <sz val="10"/>
            <rFont val="Arial"/>
          </rPr>
          <t>reference:K8,K9
mrs:(K8,+,10.0000)  (K9,+,10.0000)  
Rotate:True</t>
        </r>
      </text>
    </comment>
    <comment ref="I11" authorId="0" shapeId="0" xr:uid="{00000000-0006-0000-0100-00000E000000}">
      <text>
        <r>
          <rPr>
            <sz val="10"/>
            <rFont val="Arial"/>
          </rPr>
          <t>reference:I10,C17,C18
mrs:(I10,+,-10.0000)  (C17,+,-10.0000)  (C18,+,-10.0000)  
Rotate:True</t>
        </r>
      </text>
    </comment>
    <comment ref="E12" authorId="0" shapeId="0" xr:uid="{00000000-0006-0000-0100-00000F000000}">
      <text>
        <r>
          <rPr>
            <sz val="10"/>
            <rFont val="Arial"/>
          </rPr>
          <t>reference:C12,D12
mrs:
Rotate:True</t>
        </r>
      </text>
    </comment>
    <comment ref="I12" authorId="0" shapeId="0" xr:uid="{00000000-0006-0000-0100-000010000000}">
      <text>
        <r>
          <rPr>
            <sz val="10"/>
            <rFont val="Arial"/>
          </rPr>
          <t>reference:I10,I11
mrs:(I10,+,10.0000)  (I11,+,10.0000)  
Rotate:True</t>
        </r>
      </text>
    </comment>
    <comment ref="E13" authorId="0" shapeId="0" xr:uid="{00000000-0006-0000-0100-000011000000}">
      <text>
        <r>
          <rPr>
            <sz val="10"/>
            <rFont val="Arial"/>
          </rPr>
          <t>reference:C13,D13
mrs:
Rotate:True</t>
        </r>
      </text>
    </comment>
    <comment ref="C14" authorId="0" shapeId="0" xr:uid="{00000000-0006-0000-0100-000012000000}">
      <text>
        <r>
          <rPr>
            <sz val="10"/>
            <rFont val="Arial"/>
          </rPr>
          <t>reference:C12,C13
mrs:(C12,+,10.0000)  (C13,+,10.0000)  
Rotate:True</t>
        </r>
      </text>
    </comment>
    <comment ref="E14" authorId="0" shapeId="0" xr:uid="{00000000-0006-0000-0100-000013000000}">
      <text>
        <r>
          <rPr>
            <sz val="10"/>
            <rFont val="Arial"/>
          </rPr>
          <t>reference:E12,E13
mrs:(E12,+,10.0000)  (E13,+,10.0000)  
Rotate:True</t>
        </r>
      </text>
    </comment>
    <comment ref="J26" authorId="0" shapeId="0" xr:uid="{00000000-0006-0000-0100-000014000000}">
      <text>
        <r>
          <rPr>
            <sz val="10"/>
            <rFont val="Arial"/>
          </rPr>
          <t>reference:I26,K26
mrs:
Rotate:True</t>
        </r>
      </text>
    </comment>
    <comment ref="C27" authorId="0" shapeId="0" xr:uid="{00000000-0006-0000-0100-000015000000}">
      <text>
        <r>
          <rPr>
            <sz val="10"/>
            <rFont val="Arial"/>
          </rPr>
          <t>reference:I10
mrs:
Rotate:True</t>
        </r>
      </text>
    </comment>
    <comment ref="D27" authorId="0" shapeId="0" xr:uid="{00000000-0006-0000-0100-000016000000}">
      <text>
        <r>
          <rPr>
            <sz val="10"/>
            <rFont val="Arial"/>
          </rPr>
          <t>reference:C27,E27
mrs:
Rotate:True</t>
        </r>
      </text>
    </comment>
    <comment ref="E27" authorId="0" shapeId="0" xr:uid="{00000000-0006-0000-0100-000017000000}">
      <text>
        <r>
          <rPr>
            <sz val="10"/>
            <rFont val="Arial"/>
          </rPr>
          <t>reference:K10
mrs:
Rotate:True</t>
        </r>
      </text>
    </comment>
    <comment ref="J27" authorId="0" shapeId="0" xr:uid="{00000000-0006-0000-0100-000018000000}">
      <text>
        <r>
          <rPr>
            <sz val="10"/>
            <rFont val="Arial"/>
          </rPr>
          <t>reference:I27,K27
mrs:
Rotate:True</t>
        </r>
      </text>
    </comment>
    <comment ref="I28" authorId="0" shapeId="0" xr:uid="{00000000-0006-0000-0100-000019000000}">
      <text>
        <r>
          <rPr>
            <sz val="10"/>
            <rFont val="Arial"/>
          </rPr>
          <t>reference:I26,I27
mrs:(I26,+,10.0000)  (I27,+,10.0000)  
Rotate:True</t>
        </r>
      </text>
    </comment>
    <comment ref="J28" authorId="0" shapeId="0" xr:uid="{00000000-0006-0000-0100-00001A000000}">
      <text>
        <r>
          <rPr>
            <sz val="10"/>
            <rFont val="Arial"/>
          </rPr>
          <t>reference:I28,K28
mrs:
Rotate:True</t>
        </r>
      </text>
    </comment>
    <comment ref="K28" authorId="0" shapeId="0" xr:uid="{00000000-0006-0000-0100-00001B000000}">
      <text>
        <r>
          <rPr>
            <sz val="10"/>
            <rFont val="Arial"/>
          </rPr>
          <t>reference:K26,K27
mrs:(K26,+,10.0000)  (K27,+,10.0000)  
Rotate:True</t>
        </r>
      </text>
    </comment>
    <comment ref="C29" authorId="0" shapeId="0" xr:uid="{00000000-0006-0000-0100-00001C000000}">
      <text>
        <r>
          <rPr>
            <sz val="10"/>
            <rFont val="Arial"/>
          </rPr>
          <t>reference:I11
mrs:(I11,+,-10.0000)  
Rotate:True</t>
        </r>
      </text>
    </comment>
    <comment ref="D29" authorId="0" shapeId="0" xr:uid="{00000000-0006-0000-0100-00001D000000}">
      <text>
        <r>
          <rPr>
            <sz val="10"/>
            <rFont val="Arial"/>
          </rPr>
          <t>reference:D27
mrs:(D27,+,10.0000)  
Rotate:True</t>
        </r>
      </text>
    </comment>
    <comment ref="E29" authorId="0" shapeId="0" xr:uid="{00000000-0006-0000-0100-00001E000000}">
      <text>
        <r>
          <rPr>
            <sz val="10"/>
            <rFont val="Arial"/>
          </rPr>
          <t>reference:C29,D29
mrs:
Rotate:True</t>
        </r>
      </text>
    </comment>
    <comment ref="J29" authorId="0" shapeId="0" xr:uid="{00000000-0006-0000-0100-00001F000000}">
      <text>
        <r>
          <rPr>
            <sz val="10"/>
            <rFont val="Arial"/>
          </rPr>
          <t>reference:I29,K29
mrs:
Rotate:True</t>
        </r>
      </text>
    </comment>
    <comment ref="K29" authorId="0" shapeId="0" xr:uid="{00000000-0006-0000-0100-000020000000}">
      <text>
        <r>
          <rPr>
            <sz val="10"/>
            <rFont val="Arial"/>
          </rPr>
          <t>reference:E29
mrs:
Rotate:True</t>
        </r>
      </text>
    </comment>
    <comment ref="I30" authorId="0" shapeId="0" xr:uid="{00000000-0006-0000-0100-000021000000}">
      <text>
        <r>
          <rPr>
            <sz val="10"/>
            <rFont val="Arial"/>
          </rPr>
          <t>reference:I28,I29
mrs:(I28,+,10.0000)  (I29,+,10.0000)  
Rotate:True</t>
        </r>
      </text>
    </comment>
    <comment ref="J30" authorId="0" shapeId="0" xr:uid="{00000000-0006-0000-0100-000022000000}">
      <text>
        <r>
          <rPr>
            <sz val="10"/>
            <rFont val="Arial"/>
          </rPr>
          <t>reference:I30,K30
mrs:
Rotate:True</t>
        </r>
      </text>
    </comment>
    <comment ref="K30" authorId="0" shapeId="0" xr:uid="{00000000-0006-0000-0100-000023000000}">
      <text>
        <r>
          <rPr>
            <sz val="10"/>
            <rFont val="Arial"/>
          </rPr>
          <t>reference:K28,K29
mrs:(K28,+,10.0000)  (K29,+,10.0000)  
Rotate:True</t>
        </r>
      </text>
    </comment>
    <comment ref="F37" authorId="0" shapeId="0" xr:uid="{00000000-0006-0000-0100-000024000000}">
      <text>
        <r>
          <rPr>
            <sz val="10"/>
            <rFont val="Arial"/>
          </rPr>
          <t>reference:C37,E37
mrs:(C37,+,10.0000)  (E37,+,10.0000)  
Rotate:True</t>
        </r>
      </text>
    </comment>
    <comment ref="F38" authorId="0" shapeId="0" xr:uid="{00000000-0006-0000-0100-000025000000}">
      <text>
        <r>
          <rPr>
            <sz val="10"/>
            <rFont val="Arial"/>
          </rPr>
          <t>reference:C38,E38
mrs:(C38,+,10.0000)  (E38,+,10.0000)  
Rotate:True</t>
        </r>
      </text>
    </comment>
    <comment ref="J38" authorId="0" shapeId="0" xr:uid="{00000000-0006-0000-0100-000026000000}">
      <text>
        <r>
          <rPr>
            <sz val="10"/>
            <rFont val="Arial"/>
          </rPr>
          <t>reference:I38,K38
mrs:
Rotate:True</t>
        </r>
      </text>
    </comment>
    <comment ref="F39" authorId="0" shapeId="0" xr:uid="{00000000-0006-0000-0100-000027000000}">
      <text>
        <r>
          <rPr>
            <sz val="10"/>
            <rFont val="Arial"/>
          </rPr>
          <t>reference:C39,E39
mrs:(C39,+,10.0000)  (E39,+,10.0000)  
Rotate:True</t>
        </r>
      </text>
    </comment>
    <comment ref="J39" authorId="0" shapeId="0" xr:uid="{00000000-0006-0000-0100-000028000000}">
      <text>
        <r>
          <rPr>
            <sz val="10"/>
            <rFont val="Arial"/>
          </rPr>
          <t>reference:I39,K39
mrs:
Rotate:True</t>
        </r>
      </text>
    </comment>
    <comment ref="F40" authorId="0" shapeId="0" xr:uid="{00000000-0006-0000-0100-000029000000}">
      <text>
        <r>
          <rPr>
            <sz val="10"/>
            <rFont val="Arial"/>
          </rPr>
          <t>reference:C40,E40
mrs:(C40,+,10.0000)  (E40,+,10.0000)  
Rotate:True</t>
        </r>
      </text>
    </comment>
    <comment ref="I40" authorId="0" shapeId="0" xr:uid="{00000000-0006-0000-0100-00002A000000}">
      <text>
        <r>
          <rPr>
            <sz val="10"/>
            <rFont val="Arial"/>
          </rPr>
          <t>reference:I38,I39
mrs:(I38,+,10.0000)  (I39,+,10.0000)  
Rotate:True</t>
        </r>
      </text>
    </comment>
    <comment ref="J40" authorId="0" shapeId="0" xr:uid="{00000000-0006-0000-0100-00002B000000}">
      <text>
        <r>
          <rPr>
            <sz val="10"/>
            <rFont val="Arial"/>
          </rPr>
          <t>reference:I40,K40
mrs:
Rotate:True</t>
        </r>
      </text>
    </comment>
    <comment ref="K40" authorId="0" shapeId="0" xr:uid="{00000000-0006-0000-0100-00002C000000}">
      <text>
        <r>
          <rPr>
            <sz val="10"/>
            <rFont val="Arial"/>
          </rPr>
          <t>reference:K38,K39
mrs:(K38,+,10.0000)  (K39,+,10.0000)  
Rotate:True</t>
        </r>
      </text>
    </comment>
    <comment ref="C41" authorId="0" shapeId="0" xr:uid="{00000000-0006-0000-0100-00002D000000}">
      <text>
        <r>
          <rPr>
            <sz val="10"/>
            <rFont val="Arial"/>
          </rPr>
          <t>reference:C37,C38,C39,C40
mrs:(C37,+,10.0000)  (C38,+,10.0000)  (C39,+,10.0000)  (C40,+,10.0000)  
Rotate:True</t>
        </r>
      </text>
    </comment>
    <comment ref="E41" authorId="0" shapeId="0" xr:uid="{00000000-0006-0000-0100-00002E000000}">
      <text>
        <r>
          <rPr>
            <sz val="10"/>
            <rFont val="Arial"/>
          </rPr>
          <t>reference:E37,E38,E39,E40
mrs:(E37,+,10.0000)  (E38,+,10.0000)  (E39,+,10.0000)  (E40,+,10.0000)  
Rotate:True</t>
        </r>
      </text>
    </comment>
    <comment ref="F41" authorId="0" shapeId="0" xr:uid="{00000000-0006-0000-0100-00002F000000}">
      <text>
        <r>
          <rPr>
            <sz val="10"/>
            <rFont val="Arial"/>
          </rPr>
          <t>reference:F37,F38,F39,F40
mrs:(F37,+,10.0000)  (F38,+,10.0000)  (F39,+,10.0000)  (F40,+,10.0000)  
Rotate:True</t>
        </r>
      </text>
    </comment>
    <comment ref="J41" authorId="0" shapeId="0" xr:uid="{00000000-0006-0000-0100-000030000000}">
      <text>
        <r>
          <rPr>
            <sz val="10"/>
            <rFont val="Arial"/>
          </rPr>
          <t>reference:I41,K41
mrs:
Rotate:True</t>
        </r>
      </text>
    </comment>
    <comment ref="K41" authorId="0" shapeId="0" xr:uid="{00000000-0006-0000-0100-000031000000}">
      <text>
        <r>
          <rPr>
            <sz val="10"/>
            <rFont val="Arial"/>
          </rPr>
          <t>reference:E47
mrs:(E47,+,-10.0000)  
Rotate:True</t>
        </r>
      </text>
    </comment>
    <comment ref="I42" authorId="0" shapeId="0" xr:uid="{00000000-0006-0000-0100-000032000000}">
      <text>
        <r>
          <rPr>
            <sz val="10"/>
            <rFont val="Arial"/>
          </rPr>
          <t>reference:I40,I41
mrs:(I40,+,10.0000)  (I41,+,10.0000)  
Rotate:True</t>
        </r>
      </text>
    </comment>
    <comment ref="J42" authorId="0" shapeId="0" xr:uid="{00000000-0006-0000-0100-000033000000}">
      <text>
        <r>
          <rPr>
            <sz val="10"/>
            <rFont val="Arial"/>
          </rPr>
          <t>reference:I42,K42
mrs:
Rotate:True</t>
        </r>
      </text>
    </comment>
    <comment ref="K42" authorId="0" shapeId="0" xr:uid="{00000000-0006-0000-0100-000034000000}">
      <text>
        <r>
          <rPr>
            <sz val="10"/>
            <rFont val="Arial"/>
          </rPr>
          <t>reference:K40,K41
mrs:(K40,+,10.0000)  (K41,+,10.0000)  
Rotate:True</t>
        </r>
      </text>
    </comment>
    <comment ref="C45" authorId="0" shapeId="0" xr:uid="{00000000-0006-0000-0100-000035000000}">
      <text>
        <r>
          <rPr>
            <sz val="10"/>
            <rFont val="Arial"/>
          </rPr>
          <t>reference:F39
mrs:(F39,+,10.0000)  
Rotate:True</t>
        </r>
      </text>
    </comment>
    <comment ref="D45" authorId="0" shapeId="0" xr:uid="{00000000-0006-0000-0100-000036000000}">
      <text>
        <r>
          <rPr>
            <sz val="10"/>
            <rFont val="Arial"/>
          </rPr>
          <t>reference:D39
mrs:(D39,+,10.0000)  
Rotate:True</t>
        </r>
      </text>
    </comment>
    <comment ref="E45" authorId="0" shapeId="0" xr:uid="{00000000-0006-0000-0100-000037000000}">
      <text>
        <r>
          <rPr>
            <sz val="10"/>
            <rFont val="Arial"/>
          </rPr>
          <t>reference:C45,D45
mrs:
Rotate:True</t>
        </r>
      </text>
    </comment>
    <comment ref="C46" authorId="0" shapeId="0" xr:uid="{00000000-0006-0000-0100-000038000000}">
      <text>
        <r>
          <rPr>
            <sz val="10"/>
            <rFont val="Arial"/>
          </rPr>
          <t>reference:F40
mrs:(F40,+,10.0000)  
Rotate:True</t>
        </r>
      </text>
    </comment>
    <comment ref="D46" authorId="0" shapeId="0" xr:uid="{00000000-0006-0000-0100-000039000000}">
      <text>
        <r>
          <rPr>
            <sz val="10"/>
            <rFont val="Arial"/>
          </rPr>
          <t>reference:D40
mrs:(D40,+,10.0000)  
Rotate:True</t>
        </r>
      </text>
    </comment>
    <comment ref="E46" authorId="0" shapeId="0" xr:uid="{00000000-0006-0000-0100-00003A000000}">
      <text>
        <r>
          <rPr>
            <sz val="10"/>
            <rFont val="Arial"/>
          </rPr>
          <t>reference:C46,D46
mrs:
Rotate:True</t>
        </r>
      </text>
    </comment>
    <comment ref="C47" authorId="0" shapeId="0" xr:uid="{00000000-0006-0000-0100-00003B000000}">
      <text>
        <r>
          <rPr>
            <sz val="10"/>
            <rFont val="Arial"/>
          </rPr>
          <t>reference:C45,C46
mrs:(C45,+,10.0000)  (C46,+,10.0000)  
Rotate:True</t>
        </r>
      </text>
    </comment>
    <comment ref="E47" authorId="0" shapeId="0" xr:uid="{00000000-0006-0000-0100-00003C000000}">
      <text>
        <r>
          <rPr>
            <sz val="10"/>
            <rFont val="Arial"/>
          </rPr>
          <t>reference:E45,E46
mrs:(E45,+,10.0000)  (E46,+,10.0000)  
Rotate:True</t>
        </r>
      </text>
    </comment>
    <comment ref="F53" authorId="0" shapeId="0" xr:uid="{00000000-0006-0000-0100-00003D000000}">
      <text>
        <r>
          <rPr>
            <sz val="10"/>
            <rFont val="Arial"/>
          </rPr>
          <t>reference:C53,E53
mrs:(C53,+,10.0000)  (E53,+,10.0000)  
Rotate:True</t>
        </r>
      </text>
    </comment>
    <comment ref="F54" authorId="0" shapeId="0" xr:uid="{00000000-0006-0000-0100-00003E000000}">
      <text>
        <r>
          <rPr>
            <sz val="10"/>
            <rFont val="Arial"/>
          </rPr>
          <t>reference:C54,E54
mrs:(C54,+,10.0000)  (E54,+,10.0000)  
Rotate:True</t>
        </r>
      </text>
    </comment>
    <comment ref="J54" authorId="0" shapeId="0" xr:uid="{00000000-0006-0000-0100-00003F000000}">
      <text>
        <r>
          <rPr>
            <sz val="10"/>
            <rFont val="Arial"/>
          </rPr>
          <t>reference:I54,K54
mrs:
Rotate:True</t>
        </r>
      </text>
    </comment>
    <comment ref="F55" authorId="0" shapeId="0" xr:uid="{00000000-0006-0000-0100-000040000000}">
      <text>
        <r>
          <rPr>
            <sz val="10"/>
            <rFont val="Arial"/>
          </rPr>
          <t>reference:C55,E55
mrs:(C55,+,10.0000)  (E55,+,10.0000)  
Rotate:True</t>
        </r>
      </text>
    </comment>
    <comment ref="J55" authorId="0" shapeId="0" xr:uid="{00000000-0006-0000-0100-000041000000}">
      <text>
        <r>
          <rPr>
            <sz val="10"/>
            <rFont val="Arial"/>
          </rPr>
          <t>reference:I55,K55
mrs:
Rotate:True</t>
        </r>
      </text>
    </comment>
    <comment ref="F56" authorId="0" shapeId="0" xr:uid="{00000000-0006-0000-0100-000042000000}">
      <text>
        <r>
          <rPr>
            <sz val="10"/>
            <rFont val="Arial"/>
          </rPr>
          <t>reference:C56,E56
mrs:(C56,+,10.0000)  (E56,+,10.0000)  
Rotate:True</t>
        </r>
      </text>
    </comment>
    <comment ref="I56" authorId="0" shapeId="0" xr:uid="{00000000-0006-0000-0100-000043000000}">
      <text>
        <r>
          <rPr>
            <sz val="10"/>
            <rFont val="Arial"/>
          </rPr>
          <t>reference:I54,I55
mrs:(I54,+,10.0000)  (I55,+,10.0000)  
Rotate:True</t>
        </r>
      </text>
    </comment>
    <comment ref="J56" authorId="0" shapeId="0" xr:uid="{00000000-0006-0000-0100-000044000000}">
      <text>
        <r>
          <rPr>
            <sz val="10"/>
            <rFont val="Arial"/>
          </rPr>
          <t>reference:I56,K56
mrs:
Rotate:True</t>
        </r>
      </text>
    </comment>
    <comment ref="K56" authorId="0" shapeId="0" xr:uid="{00000000-0006-0000-0100-000045000000}">
      <text>
        <r>
          <rPr>
            <sz val="10"/>
            <rFont val="Arial"/>
          </rPr>
          <t>reference:K54,K55
mrs:(K54,+,10.0000)  (K55,+,10.0000)  
Rotate:True</t>
        </r>
      </text>
    </comment>
    <comment ref="C57" authorId="0" shapeId="0" xr:uid="{00000000-0006-0000-0100-000046000000}">
      <text>
        <r>
          <rPr>
            <sz val="10"/>
            <rFont val="Arial"/>
          </rPr>
          <t>reference:C53,C54,C55,C56
mrs:(C53,+,10.0000)  (C54,+,10.0000)  (C55,+,10.0000)  (C56,+,10.0000)  
Rotate:True</t>
        </r>
      </text>
    </comment>
    <comment ref="E57" authorId="0" shapeId="0" xr:uid="{00000000-0006-0000-0100-000047000000}">
      <text>
        <r>
          <rPr>
            <sz val="10"/>
            <rFont val="Arial"/>
          </rPr>
          <t>reference:E53,E54,E55,E56
mrs:(E53,+,10.0000)  (E54,+,10.0000)  (E55,+,10.0000)  (E56,+,10.0000)  
Rotate:True</t>
        </r>
      </text>
    </comment>
    <comment ref="F57" authorId="0" shapeId="0" xr:uid="{00000000-0006-0000-0100-000048000000}">
      <text>
        <r>
          <rPr>
            <sz val="10"/>
            <rFont val="Arial"/>
          </rPr>
          <t>reference:F53,F54,F55,F56
mrs:(F53,+,10.0000)  (F54,+,10.0000)  (F55,+,10.0000)  (F56,+,10.0000)  
Rotate:True</t>
        </r>
      </text>
    </comment>
    <comment ref="J57" authorId="0" shapeId="0" xr:uid="{00000000-0006-0000-0100-000049000000}">
      <text>
        <r>
          <rPr>
            <sz val="10"/>
            <rFont val="Arial"/>
          </rPr>
          <t>reference:I57,K57
mrs:
Rotate:True</t>
        </r>
      </text>
    </comment>
    <comment ref="K57" authorId="0" shapeId="0" xr:uid="{00000000-0006-0000-0100-00004A000000}">
      <text>
        <r>
          <rPr>
            <sz val="10"/>
            <rFont val="Arial"/>
          </rPr>
          <t>reference:E63
mrs:(E63,+,-10.0000)  
Rotate:True</t>
        </r>
      </text>
    </comment>
    <comment ref="I58" authorId="0" shapeId="0" xr:uid="{00000000-0006-0000-0100-00004B000000}">
      <text>
        <r>
          <rPr>
            <sz val="10"/>
            <rFont val="Arial"/>
          </rPr>
          <t>reference:I56,I57
mrs:(I56,+,10.0000)  (I57,+,10.0000)  
Rotate:True</t>
        </r>
      </text>
    </comment>
    <comment ref="J58" authorId="0" shapeId="0" xr:uid="{00000000-0006-0000-0100-00004C000000}">
      <text>
        <r>
          <rPr>
            <sz val="10"/>
            <rFont val="Arial"/>
          </rPr>
          <t>reference:I58,K58
mrs:
Rotate:True</t>
        </r>
      </text>
    </comment>
    <comment ref="K58" authorId="0" shapeId="0" xr:uid="{00000000-0006-0000-0100-00004D000000}">
      <text>
        <r>
          <rPr>
            <sz val="10"/>
            <rFont val="Arial"/>
          </rPr>
          <t>reference:K56,K57
mrs:(K56,+,10.0000)  (K57,+,10.0000)  
Rotate:True</t>
        </r>
      </text>
    </comment>
    <comment ref="D61" authorId="0" shapeId="0" xr:uid="{00000000-0006-0000-0100-00004E000000}">
      <text>
        <r>
          <rPr>
            <sz val="10"/>
            <rFont val="Arial"/>
          </rPr>
          <t>reference:D53
mrs:(D53,+,10.0000)  
Rotate:True</t>
        </r>
      </text>
    </comment>
    <comment ref="E61" authorId="0" shapeId="0" xr:uid="{00000000-0006-0000-0100-00004F000000}">
      <text>
        <r>
          <rPr>
            <sz val="10"/>
            <rFont val="Arial"/>
          </rPr>
          <t>reference:C61,D61
mrs:
Rotate:True</t>
        </r>
      </text>
    </comment>
    <comment ref="D62" authorId="0" shapeId="0" xr:uid="{00000000-0006-0000-0100-000050000000}">
      <text>
        <r>
          <rPr>
            <sz val="10"/>
            <rFont val="Arial"/>
          </rPr>
          <t>reference:D54
mrs:(D54,+,10.0000)  
Rotate:True</t>
        </r>
      </text>
    </comment>
    <comment ref="E62" authorId="0" shapeId="0" xr:uid="{00000000-0006-0000-0100-000051000000}">
      <text>
        <r>
          <rPr>
            <sz val="10"/>
            <rFont val="Arial"/>
          </rPr>
          <t>reference:C62,D62
mrs:
Rotate:True</t>
        </r>
      </text>
    </comment>
    <comment ref="C63" authorId="0" shapeId="0" xr:uid="{00000000-0006-0000-0100-000052000000}">
      <text>
        <r>
          <rPr>
            <sz val="10"/>
            <rFont val="Arial"/>
          </rPr>
          <t>reference:C61,C62
mrs:(C61,+,10.0000)  (C62,+,10.0000)  
Rotate:True</t>
        </r>
      </text>
    </comment>
    <comment ref="E63" authorId="0" shapeId="0" xr:uid="{00000000-0006-0000-0100-000053000000}">
      <text>
        <r>
          <rPr>
            <sz val="10"/>
            <rFont val="Arial"/>
          </rPr>
          <t>reference:E61,E62
mrs:(E61,+,10.0000)  (E62,+,10.0000)  
Rotate:True</t>
        </r>
      </text>
    </comment>
    <comment ref="C71" authorId="0" shapeId="0" xr:uid="{00000000-0006-0000-0100-000054000000}">
      <text>
        <r>
          <rPr>
            <sz val="10"/>
            <rFont val="Arial"/>
          </rPr>
          <t>reference:I8
mrs:(I8,+,10.0000)  
Rotate:True</t>
        </r>
      </text>
    </comment>
    <comment ref="D71" authorId="0" shapeId="0" xr:uid="{00000000-0006-0000-0100-000055000000}">
      <text>
        <r>
          <rPr>
            <sz val="10"/>
            <rFont val="Arial"/>
          </rPr>
          <t>reference:C71,E71
mrs:
Rotate:True</t>
        </r>
      </text>
    </comment>
    <comment ref="E71" authorId="0" shapeId="0" xr:uid="{00000000-0006-0000-0100-000056000000}">
      <text>
        <r>
          <rPr>
            <sz val="10"/>
            <rFont val="Arial"/>
          </rPr>
          <t>reference:K8
mrs:(K8,+,10.0000)  
Rotate:True</t>
        </r>
      </text>
    </comment>
    <comment ref="C72" authorId="0" shapeId="0" xr:uid="{00000000-0006-0000-0100-000057000000}">
      <text>
        <r>
          <rPr>
            <sz val="10"/>
            <rFont val="Arial"/>
          </rPr>
          <t>reference:C17
mrs:(C17,+,10.0000)  
Rotate:True</t>
        </r>
      </text>
    </comment>
    <comment ref="D72" authorId="0" shapeId="0" xr:uid="{00000000-0006-0000-0100-000058000000}">
      <text>
        <r>
          <rPr>
            <sz val="10"/>
            <rFont val="Arial"/>
          </rPr>
          <t>reference:D71
mrs:(D71,+,10.0000)  
Rotate:True</t>
        </r>
      </text>
    </comment>
    <comment ref="E72" authorId="0" shapeId="0" xr:uid="{00000000-0006-0000-0100-000059000000}">
      <text>
        <r>
          <rPr>
            <sz val="10"/>
            <rFont val="Arial"/>
          </rPr>
          <t>reference:C72,D72
mrs:
Rotate:True</t>
        </r>
      </text>
    </comment>
    <comment ref="F72" authorId="0" shapeId="0" xr:uid="{00000000-0006-0000-0100-00005A000000}">
      <text>
        <r>
          <rPr>
            <sz val="10"/>
            <rFont val="Arial"/>
          </rPr>
          <t>reference:E72
mrs:(E72,+,-10.0000)  
Rotate:True</t>
        </r>
      </text>
    </comment>
    <comment ref="C73" authorId="0" shapeId="0" xr:uid="{00000000-0006-0000-0100-00005B000000}">
      <text>
        <r>
          <rPr>
            <sz val="10"/>
            <rFont val="Arial"/>
          </rPr>
          <t>reference:C71,C72
mrs:(C71,+,10.0000)  (C72,+,10.0000)  
Rotate:True</t>
        </r>
      </text>
    </comment>
    <comment ref="D73" authorId="0" shapeId="0" xr:uid="{00000000-0006-0000-0100-00005C000000}">
      <text>
        <r>
          <rPr>
            <sz val="10"/>
            <rFont val="Arial"/>
          </rPr>
          <t>reference:C73,E73
mrs:
Rotate:True</t>
        </r>
      </text>
    </comment>
    <comment ref="E73" authorId="0" shapeId="0" xr:uid="{00000000-0006-0000-0100-00005D000000}">
      <text>
        <r>
          <rPr>
            <sz val="10"/>
            <rFont val="Arial"/>
          </rPr>
          <t>reference:E71,E72
mrs:(E71,+,10.0000)  (E72,+,10.0000)  
Rotate:True</t>
        </r>
      </text>
    </comment>
    <comment ref="J73" authorId="0" shapeId="0" xr:uid="{00000000-0006-0000-0100-00005E000000}">
      <text>
        <r>
          <rPr>
            <sz val="10"/>
            <rFont val="Arial"/>
          </rPr>
          <t>reference:I73,K73
mrs:
Rotate:True</t>
        </r>
      </text>
    </comment>
    <comment ref="C74" authorId="0" shapeId="0" xr:uid="{00000000-0006-0000-0100-00005F000000}">
      <text>
        <r>
          <rPr>
            <sz val="10"/>
            <rFont val="Arial"/>
          </rPr>
          <t>reference:C55
mrs:(C55,+,10.0000)  
Rotate:True</t>
        </r>
      </text>
    </comment>
    <comment ref="D74" authorId="0" shapeId="0" xr:uid="{00000000-0006-0000-0100-000060000000}">
      <text>
        <r>
          <rPr>
            <sz val="10"/>
            <rFont val="Arial"/>
          </rPr>
          <t>reference:D55
mrs:(D55,+,10.0000)  
Rotate:True</t>
        </r>
      </text>
    </comment>
    <comment ref="E74" authorId="0" shapeId="0" xr:uid="{00000000-0006-0000-0100-000061000000}">
      <text>
        <r>
          <rPr>
            <sz val="10"/>
            <rFont val="Arial"/>
          </rPr>
          <t>reference:C74,D74
mrs:
Rotate:True</t>
        </r>
      </text>
    </comment>
    <comment ref="J74" authorId="0" shapeId="0" xr:uid="{00000000-0006-0000-0100-000062000000}">
      <text>
        <r>
          <rPr>
            <sz val="10"/>
            <rFont val="Arial"/>
          </rPr>
          <t>reference:I74,K74
mrs:
Rotate:True</t>
        </r>
      </text>
    </comment>
    <comment ref="C75" authorId="0" shapeId="0" xr:uid="{00000000-0006-0000-0100-000063000000}">
      <text>
        <r>
          <rPr>
            <sz val="10"/>
            <rFont val="Arial"/>
          </rPr>
          <t>reference:C73,C74
mrs:(C73,+,10.0000)  (C74,+,10.0000)  
Rotate:True</t>
        </r>
      </text>
    </comment>
    <comment ref="D75" authorId="0" shapeId="0" xr:uid="{00000000-0006-0000-0100-000064000000}">
      <text>
        <r>
          <rPr>
            <sz val="10"/>
            <rFont val="Arial"/>
          </rPr>
          <t>reference:C75,E75
mrs:
Rotate:True</t>
        </r>
      </text>
    </comment>
    <comment ref="E75" authorId="0" shapeId="0" xr:uid="{00000000-0006-0000-0100-000065000000}">
      <text>
        <r>
          <rPr>
            <sz val="10"/>
            <rFont val="Arial"/>
          </rPr>
          <t>reference:E73,E74
mrs:(E73,+,10.0000)  (E74,+,10.0000)  
Rotate:True</t>
        </r>
      </text>
    </comment>
    <comment ref="I75" authorId="0" shapeId="0" xr:uid="{00000000-0006-0000-0100-000066000000}">
      <text>
        <r>
          <rPr>
            <sz val="10"/>
            <rFont val="Arial"/>
          </rPr>
          <t>reference:I73,I74
mrs:(I73,+,10.0000)  (I74,+,10.0000)  
Rotate:True</t>
        </r>
      </text>
    </comment>
    <comment ref="J75" authorId="0" shapeId="0" xr:uid="{00000000-0006-0000-0100-000067000000}">
      <text>
        <r>
          <rPr>
            <sz val="10"/>
            <rFont val="Arial"/>
          </rPr>
          <t>reference:I75,K75
mrs:
Rotate:True</t>
        </r>
      </text>
    </comment>
    <comment ref="K75" authorId="0" shapeId="0" xr:uid="{00000000-0006-0000-0100-000068000000}">
      <text>
        <r>
          <rPr>
            <sz val="10"/>
            <rFont val="Arial"/>
          </rPr>
          <t>reference:K73,K74
mrs:(K73,+,10.0000)  (K74,+,10.0000)  
Rotate:True</t>
        </r>
      </text>
    </comment>
    <comment ref="C76" authorId="0" shapeId="0" xr:uid="{00000000-0006-0000-0100-000069000000}">
      <text>
        <r>
          <rPr>
            <sz val="10"/>
            <rFont val="Arial"/>
          </rPr>
          <t>reference:C18
mrs:(C18,+,10.0000)  
Rotate:True</t>
        </r>
      </text>
    </comment>
    <comment ref="D76" authorId="0" shapeId="0" xr:uid="{00000000-0006-0000-0100-00006A000000}">
      <text>
        <r>
          <rPr>
            <sz val="10"/>
            <rFont val="Arial"/>
          </rPr>
          <t>reference:D75
mrs:(D75,+,10.0000)  
Rotate:True</t>
        </r>
      </text>
    </comment>
    <comment ref="E76" authorId="0" shapeId="0" xr:uid="{00000000-0006-0000-0100-00006B000000}">
      <text>
        <r>
          <rPr>
            <sz val="10"/>
            <rFont val="Arial"/>
          </rPr>
          <t>reference:C76,D76
mrs:
Rotate:True</t>
        </r>
      </text>
    </comment>
    <comment ref="F76" authorId="0" shapeId="0" xr:uid="{00000000-0006-0000-0100-00006C000000}">
      <text>
        <r>
          <rPr>
            <sz val="10"/>
            <rFont val="Arial"/>
          </rPr>
          <t>reference:E76
mrs:(E76,+,-10.0000)  
Rotate:True</t>
        </r>
      </text>
    </comment>
    <comment ref="J76" authorId="0" shapeId="0" xr:uid="{00000000-0006-0000-0100-00006D000000}">
      <text>
        <r>
          <rPr>
            <sz val="10"/>
            <rFont val="Arial"/>
          </rPr>
          <t>reference:I76,K76
mrs:
Rotate:True</t>
        </r>
      </text>
    </comment>
    <comment ref="K76" authorId="0" shapeId="0" xr:uid="{00000000-0006-0000-0100-00006E000000}">
      <text>
        <r>
          <rPr>
            <sz val="10"/>
            <rFont val="Arial"/>
          </rPr>
          <t>reference:E79
mrs:(E79,+,-10.0000)  
Rotate:True</t>
        </r>
      </text>
    </comment>
    <comment ref="C77" authorId="0" shapeId="0" xr:uid="{00000000-0006-0000-0100-00006F000000}">
      <text>
        <r>
          <rPr>
            <sz val="10"/>
            <rFont val="Arial"/>
          </rPr>
          <t>reference:C75,C76
mrs:(C75,+,10.0000)  (C76,+,10.0000)  
Rotate:True</t>
        </r>
      </text>
    </comment>
    <comment ref="D77" authorId="0" shapeId="0" xr:uid="{00000000-0006-0000-0100-000070000000}">
      <text>
        <r>
          <rPr>
            <sz val="10"/>
            <rFont val="Arial"/>
          </rPr>
          <t>reference:C77,E77
mrs:
Rotate:True</t>
        </r>
      </text>
    </comment>
    <comment ref="E77" authorId="0" shapeId="0" xr:uid="{00000000-0006-0000-0100-000071000000}">
      <text>
        <r>
          <rPr>
            <sz val="10"/>
            <rFont val="Arial"/>
          </rPr>
          <t>reference:E75,E76
mrs:(E75,+,10.0000)  (E76,+,10.0000)  
Rotate:True</t>
        </r>
      </text>
    </comment>
    <comment ref="I77" authorId="0" shapeId="0" xr:uid="{00000000-0006-0000-0100-000072000000}">
      <text>
        <r>
          <rPr>
            <sz val="10"/>
            <rFont val="Arial"/>
          </rPr>
          <t>reference:I75,I76
mrs:(I75,+,10.0000)  (I76,+,10.0000)  
Rotate:True</t>
        </r>
      </text>
    </comment>
    <comment ref="J77" authorId="0" shapeId="0" xr:uid="{00000000-0006-0000-0100-000073000000}">
      <text>
        <r>
          <rPr>
            <sz val="10"/>
            <rFont val="Arial"/>
          </rPr>
          <t>reference:I77,K77
mrs:
Rotate:True</t>
        </r>
      </text>
    </comment>
    <comment ref="K77" authorId="0" shapeId="0" xr:uid="{00000000-0006-0000-0100-000074000000}">
      <text>
        <r>
          <rPr>
            <sz val="10"/>
            <rFont val="Arial"/>
          </rPr>
          <t>reference:K75,K76
mrs:(K75,+,10.0000)  (K76,+,10.0000)  
Rotate:True</t>
        </r>
      </text>
    </comment>
    <comment ref="C78" authorId="0" shapeId="0" xr:uid="{00000000-0006-0000-0100-000075000000}">
      <text>
        <r>
          <rPr>
            <sz val="10"/>
            <rFont val="Arial"/>
          </rPr>
          <t>reference:C13
mrs:(C13,+,10.0000)  
Rotate:True</t>
        </r>
      </text>
    </comment>
    <comment ref="D78" authorId="0" shapeId="0" xr:uid="{00000000-0006-0000-0100-000076000000}">
      <text>
        <r>
          <rPr>
            <sz val="10"/>
            <rFont val="Arial"/>
          </rPr>
          <t>reference:D13
mrs:(D13,+,10.0000)  
Rotate:True</t>
        </r>
      </text>
    </comment>
    <comment ref="E78" authorId="0" shapeId="0" xr:uid="{00000000-0006-0000-0100-000077000000}">
      <text>
        <r>
          <rPr>
            <sz val="10"/>
            <rFont val="Arial"/>
          </rPr>
          <t>reference:C78,D78
mrs:
Rotate:True</t>
        </r>
      </text>
    </comment>
    <comment ref="C79" authorId="0" shapeId="0" xr:uid="{00000000-0006-0000-0100-000078000000}">
      <text>
        <r>
          <rPr>
            <sz val="10"/>
            <rFont val="Arial"/>
          </rPr>
          <t>reference:C77,C78
mrs:(C77,+,10.0000)  (C78,+,10.0000)  
Rotate:True</t>
        </r>
      </text>
    </comment>
    <comment ref="D79" authorId="0" shapeId="0" xr:uid="{00000000-0006-0000-0100-000079000000}">
      <text>
        <r>
          <rPr>
            <sz val="10"/>
            <rFont val="Arial"/>
          </rPr>
          <t>reference:C79,E79
mrs:
Rotate:True</t>
        </r>
      </text>
    </comment>
    <comment ref="E79" authorId="0" shapeId="0" xr:uid="{00000000-0006-0000-0100-00007A000000}">
      <text>
        <r>
          <rPr>
            <sz val="10"/>
            <rFont val="Arial"/>
          </rPr>
          <t>reference:E77,E78
mrs:(E77,+,10.0000)  (E78,+,10.0000)  
Rotate:True</t>
        </r>
      </text>
    </comment>
    <comment ref="F79" authorId="0" shapeId="0" xr:uid="{00000000-0006-0000-0100-00007B000000}">
      <text>
        <r>
          <rPr>
            <sz val="10"/>
            <rFont val="Arial"/>
          </rPr>
          <t>reference:F72,F73,F74,F75,F76
mrs:(F72,+,10.0000)  (F73,+,10.0000)  (F74,+,10.0000)  (F75,+,10.0000)  (F76,+,10.0000)  
Rotate:True</t>
        </r>
      </text>
    </comment>
    <comment ref="F89" authorId="0" shapeId="0" xr:uid="{00000000-0006-0000-0100-00007C000000}">
      <text>
        <r>
          <rPr>
            <sz val="10"/>
            <rFont val="Arial"/>
          </rPr>
          <t>reference:C89,E89
mrs:(C89,+,10.0000)  (E89,+,10.0000)  
Rotate:True</t>
        </r>
      </text>
    </comment>
    <comment ref="F90" authorId="0" shapeId="0" xr:uid="{00000000-0006-0000-0100-00007D000000}">
      <text>
        <r>
          <rPr>
            <sz val="10"/>
            <rFont val="Arial"/>
          </rPr>
          <t>reference:C90,E90
mrs:(C90,+,10.0000)  (E90,+,10.0000)  
Rotate:True</t>
        </r>
      </text>
    </comment>
    <comment ref="C92" authorId="0" shapeId="0" xr:uid="{00000000-0006-0000-0100-00007E000000}">
      <text>
        <r>
          <rPr>
            <sz val="10"/>
            <rFont val="Arial"/>
          </rPr>
          <t>reference:E89
mrs:(E89,+,-10.0000)  
Rotate:True</t>
        </r>
      </text>
    </comment>
    <comment ref="D92" authorId="0" shapeId="0" xr:uid="{00000000-0006-0000-0100-00007F000000}">
      <text>
        <r>
          <rPr>
            <sz val="10"/>
            <rFont val="Arial"/>
          </rPr>
          <t>reference:D89
mrs:(D89,+,10.0000)  
Rotate:True</t>
        </r>
      </text>
    </comment>
    <comment ref="E92" authorId="0" shapeId="0" xr:uid="{00000000-0006-0000-0100-000080000000}">
      <text>
        <r>
          <rPr>
            <sz val="10"/>
            <rFont val="Arial"/>
          </rPr>
          <t>reference:C92,D92
mrs:
Rotate:True</t>
        </r>
      </text>
    </comment>
    <comment ref="C93" authorId="0" shapeId="0" xr:uid="{00000000-0006-0000-0100-000081000000}">
      <text>
        <r>
          <rPr>
            <sz val="10"/>
            <rFont val="Arial"/>
          </rPr>
          <t>reference:E90
mrs:(E90,+,-10.0000)  
Rotate:True</t>
        </r>
      </text>
    </comment>
    <comment ref="D93" authorId="0" shapeId="0" xr:uid="{00000000-0006-0000-0100-000082000000}">
      <text>
        <r>
          <rPr>
            <sz val="10"/>
            <rFont val="Arial"/>
          </rPr>
          <t>reference:D90
mrs:(D90,+,10.0000)  
Rotate:True</t>
        </r>
      </text>
    </comment>
    <comment ref="E93" authorId="0" shapeId="0" xr:uid="{00000000-0006-0000-0100-000083000000}">
      <text>
        <r>
          <rPr>
            <sz val="10"/>
            <rFont val="Arial"/>
          </rPr>
          <t>reference:C93,D93
mrs:
Rotate:True</t>
        </r>
      </text>
    </comment>
    <comment ref="J93" authorId="0" shapeId="0" xr:uid="{00000000-0006-0000-0100-000084000000}">
      <text>
        <r>
          <rPr>
            <sz val="10"/>
            <rFont val="Arial"/>
          </rPr>
          <t>reference:I93,K93
mrs:
Rotate:True</t>
        </r>
      </text>
    </comment>
    <comment ref="E94" authorId="0" shapeId="0" xr:uid="{00000000-0006-0000-0100-000085000000}">
      <text>
        <r>
          <rPr>
            <sz val="10"/>
            <rFont val="Arial"/>
          </rPr>
          <t>reference:E92,E93
mrs:(E92,+,10.0000)  (E93,+,10.0000)  
Rotate:True</t>
        </r>
      </text>
    </comment>
    <comment ref="J94" authorId="0" shapeId="0" xr:uid="{00000000-0006-0000-0100-000086000000}">
      <text>
        <r>
          <rPr>
            <sz val="10"/>
            <rFont val="Arial"/>
          </rPr>
          <t>reference:I94,K94
mrs:
Rotate:True</t>
        </r>
      </text>
    </comment>
    <comment ref="I95" authorId="0" shapeId="0" xr:uid="{00000000-0006-0000-0100-000087000000}">
      <text>
        <r>
          <rPr>
            <sz val="10"/>
            <rFont val="Arial"/>
          </rPr>
          <t>reference:I93,I94
mrs:(I93,+,10.0000)  (I94,+,10.0000)  
Rotate:True</t>
        </r>
      </text>
    </comment>
    <comment ref="J95" authorId="0" shapeId="0" xr:uid="{00000000-0006-0000-0100-000088000000}">
      <text>
        <r>
          <rPr>
            <sz val="10"/>
            <rFont val="Arial"/>
          </rPr>
          <t>reference:I95,K95
mrs:
Rotate:True</t>
        </r>
      </text>
    </comment>
    <comment ref="K95" authorId="0" shapeId="0" xr:uid="{00000000-0006-0000-0100-000089000000}">
      <text>
        <r>
          <rPr>
            <sz val="10"/>
            <rFont val="Arial"/>
          </rPr>
          <t>reference:K93,K94
mrs:(K93,+,10.0000)  (K94,+,10.0000)  
Rotate:True</t>
        </r>
      </text>
    </comment>
    <comment ref="J96" authorId="0" shapeId="0" xr:uid="{00000000-0006-0000-0100-00008A000000}">
      <text>
        <r>
          <rPr>
            <sz val="10"/>
            <rFont val="Arial"/>
          </rPr>
          <t>reference:I96,K96
mrs:
Rotate:True</t>
        </r>
      </text>
    </comment>
    <comment ref="K96" authorId="0" shapeId="0" xr:uid="{00000000-0006-0000-0100-00008B000000}">
      <text>
        <r>
          <rPr>
            <sz val="10"/>
            <rFont val="Arial"/>
          </rPr>
          <t>reference:E107
mrs:(E107,+,-10.0000)  
Rotate:True</t>
        </r>
      </text>
    </comment>
    <comment ref="C97" authorId="0" shapeId="0" xr:uid="{00000000-0006-0000-0100-00008C000000}">
      <text>
        <r>
          <rPr>
            <sz val="10"/>
            <rFont val="Arial"/>
          </rPr>
          <t>reference:F90
mrs:(F90,+,10.0000)  
Rotate:True</t>
        </r>
      </text>
    </comment>
    <comment ref="F97" authorId="0" shapeId="0" xr:uid="{00000000-0006-0000-0100-00008D000000}">
      <text>
        <r>
          <rPr>
            <sz val="10"/>
            <rFont val="Arial"/>
          </rPr>
          <t>reference:C97,E97
mrs:(C97,+,10.0000)  (E97,+,10.0000)  
Rotate:True</t>
        </r>
      </text>
    </comment>
    <comment ref="I97" authorId="0" shapeId="0" xr:uid="{00000000-0006-0000-0100-00008E000000}">
      <text>
        <r>
          <rPr>
            <sz val="10"/>
            <rFont val="Arial"/>
          </rPr>
          <t>reference:I95,I96
mrs:(I95,+,10.0000)  (I96,+,10.0000)  
Rotate:True</t>
        </r>
      </text>
    </comment>
    <comment ref="J97" authorId="0" shapeId="0" xr:uid="{00000000-0006-0000-0100-00008F000000}">
      <text>
        <r>
          <rPr>
            <sz val="10"/>
            <rFont val="Arial"/>
          </rPr>
          <t>reference:I97,K97
mrs:
Rotate:True</t>
        </r>
      </text>
    </comment>
    <comment ref="K97" authorId="0" shapeId="0" xr:uid="{00000000-0006-0000-0100-000090000000}">
      <text>
        <r>
          <rPr>
            <sz val="10"/>
            <rFont val="Arial"/>
          </rPr>
          <t>reference:K95,K96
mrs:(K95,+,10.0000)  (K96,+,10.0000)  
Rotate:True</t>
        </r>
      </text>
    </comment>
    <comment ref="B98" authorId="0" shapeId="0" xr:uid="{00000000-0006-0000-0100-000091000000}">
      <text>
        <r>
          <rPr>
            <sz val="10"/>
            <rFont val="Arial"/>
          </rPr>
          <t>reference:B12
mrs:(B12,+,10.0000)  
Rotate:True</t>
        </r>
      </text>
    </comment>
    <comment ref="C98" authorId="0" shapeId="0" xr:uid="{00000000-0006-0000-0100-000092000000}">
      <text>
        <r>
          <rPr>
            <sz val="10"/>
            <rFont val="Arial"/>
          </rPr>
          <t>reference:C12
mrs:(C12,+,10.0000)  
Rotate:True</t>
        </r>
      </text>
    </comment>
    <comment ref="D98" authorId="0" shapeId="0" xr:uid="{00000000-0006-0000-0100-000093000000}">
      <text>
        <r>
          <rPr>
            <sz val="10"/>
            <rFont val="Arial"/>
          </rPr>
          <t>reference:D12
mrs:(D12,+,10.0000)  
Rotate:True</t>
        </r>
      </text>
    </comment>
    <comment ref="F98" authorId="0" shapeId="0" xr:uid="{00000000-0006-0000-0100-000094000000}">
      <text>
        <r>
          <rPr>
            <sz val="10"/>
            <rFont val="Arial"/>
          </rPr>
          <t>reference:C98,E98
mrs:(C98,+,10.0000)  (E98,+,10.0000)  
Rotate:True</t>
        </r>
      </text>
    </comment>
    <comment ref="K99" authorId="0" shapeId="0" xr:uid="{00000000-0006-0000-0100-000095000000}">
      <text>
        <r>
          <rPr>
            <sz val="10"/>
            <rFont val="Arial"/>
          </rPr>
          <t>reference:E94
mrs:(E94,+,10.0000)  
Rotate:True</t>
        </r>
      </text>
    </comment>
    <comment ref="C100" authorId="0" shapeId="0" xr:uid="{00000000-0006-0000-0100-000096000000}">
      <text>
        <r>
          <rPr>
            <sz val="10"/>
            <rFont val="Arial"/>
          </rPr>
          <t>reference:E97
mrs:(E97,+,-10.0000)  
Rotate:True</t>
        </r>
      </text>
    </comment>
    <comment ref="D100" authorId="0" shapeId="0" xr:uid="{00000000-0006-0000-0100-000097000000}">
      <text>
        <r>
          <rPr>
            <sz val="10"/>
            <rFont val="Arial"/>
          </rPr>
          <t>reference:D97
mrs:(D97,+,10.0000)  
Rotate:True</t>
        </r>
      </text>
    </comment>
    <comment ref="E100" authorId="0" shapeId="0" xr:uid="{00000000-0006-0000-0100-000098000000}">
      <text>
        <r>
          <rPr>
            <sz val="10"/>
            <rFont val="Arial"/>
          </rPr>
          <t>reference:C100,D100
mrs:
Rotate:True</t>
        </r>
      </text>
    </comment>
    <comment ref="K100" authorId="0" shapeId="0" xr:uid="{00000000-0006-0000-0100-000099000000}">
      <text>
        <r>
          <rPr>
            <sz val="10"/>
            <rFont val="Arial"/>
          </rPr>
          <t>reference:E102
mrs:(E102,+,10.0000)  
Rotate:True</t>
        </r>
      </text>
    </comment>
    <comment ref="C101" authorId="0" shapeId="0" xr:uid="{00000000-0006-0000-0100-00009A000000}">
      <text>
        <r>
          <rPr>
            <sz val="10"/>
            <rFont val="Arial"/>
          </rPr>
          <t>reference:E98
mrs:(E98,+,-10.0000)  
Rotate:True</t>
        </r>
      </text>
    </comment>
    <comment ref="D101" authorId="0" shapeId="0" xr:uid="{00000000-0006-0000-0100-00009B000000}">
      <text>
        <r>
          <rPr>
            <sz val="10"/>
            <rFont val="Arial"/>
          </rPr>
          <t>reference:D98
mrs:(D98,+,10.0000)  
Rotate:True</t>
        </r>
      </text>
    </comment>
    <comment ref="E101" authorId="0" shapeId="0" xr:uid="{00000000-0006-0000-0100-00009C000000}">
      <text>
        <r>
          <rPr>
            <sz val="10"/>
            <rFont val="Arial"/>
          </rPr>
          <t>reference:C101,D101
mrs:
Rotate:True</t>
        </r>
      </text>
    </comment>
    <comment ref="K101" authorId="0" shapeId="0" xr:uid="{00000000-0006-0000-0100-00009D000000}">
      <text>
        <r>
          <rPr>
            <sz val="10"/>
            <rFont val="Arial"/>
          </rPr>
          <t>reference:K99,K100
mrs:(K99,+,10.0000)  (K100,+,10.0000)  
Rotate:True</t>
        </r>
      </text>
    </comment>
    <comment ref="E102" authorId="0" shapeId="0" xr:uid="{00000000-0006-0000-0100-00009E000000}">
      <text>
        <r>
          <rPr>
            <sz val="10"/>
            <rFont val="Arial"/>
          </rPr>
          <t>reference:E100,E101
mrs:(E100,+,10.0000)  (E101,+,10.0000)  
Rotate:True</t>
        </r>
      </text>
    </comment>
    <comment ref="B105" authorId="0" shapeId="0" xr:uid="{00000000-0006-0000-0100-00009F000000}">
      <text>
        <r>
          <rPr>
            <sz val="10"/>
            <rFont val="Arial"/>
          </rPr>
          <t>reference:B98
mrs:(B98,+,10.0000)  
Rotate:True</t>
        </r>
      </text>
    </comment>
    <comment ref="C105" authorId="0" shapeId="0" xr:uid="{00000000-0006-0000-0100-0000A0000000}">
      <text>
        <r>
          <rPr>
            <sz val="10"/>
            <rFont val="Arial"/>
          </rPr>
          <t>reference:F98
mrs:(F98,+,10.0000)  
Rotate:True</t>
        </r>
      </text>
    </comment>
    <comment ref="D105" authorId="0" shapeId="0" xr:uid="{00000000-0006-0000-0100-0000A1000000}">
      <text>
        <r>
          <rPr>
            <sz val="10"/>
            <rFont val="Arial"/>
          </rPr>
          <t>reference:D98
mrs:(D98,+,10.0000)  
Rotate:True</t>
        </r>
      </text>
    </comment>
    <comment ref="E105" authorId="0" shapeId="0" xr:uid="{00000000-0006-0000-0100-0000A2000000}">
      <text>
        <r>
          <rPr>
            <sz val="10"/>
            <rFont val="Arial"/>
          </rPr>
          <t>reference:C105,D105
mrs:
Rotate:True</t>
        </r>
      </text>
    </comment>
    <comment ref="B106" authorId="0" shapeId="0" xr:uid="{00000000-0006-0000-0100-0000A3000000}">
      <text>
        <r>
          <rPr>
            <sz val="10"/>
            <rFont val="Arial"/>
          </rPr>
          <t>reference:B13
mrs:(B13,+,10.0000)  
Rotate:True</t>
        </r>
      </text>
    </comment>
    <comment ref="C106" authorId="0" shapeId="0" xr:uid="{00000000-0006-0000-0100-0000A4000000}">
      <text>
        <r>
          <rPr>
            <sz val="10"/>
            <rFont val="Arial"/>
          </rPr>
          <t>reference:C13
mrs:(C13,+,10.0000)  
Rotate:True</t>
        </r>
      </text>
    </comment>
    <comment ref="D106" authorId="0" shapeId="0" xr:uid="{00000000-0006-0000-0100-0000A5000000}">
      <text>
        <r>
          <rPr>
            <sz val="10"/>
            <rFont val="Arial"/>
          </rPr>
          <t>reference:D13
mrs:(D13,+,10.0000)  
Rotate:True</t>
        </r>
      </text>
    </comment>
    <comment ref="E106" authorId="0" shapeId="0" xr:uid="{00000000-0006-0000-0100-0000A6000000}">
      <text>
        <r>
          <rPr>
            <sz val="10"/>
            <rFont val="Arial"/>
          </rPr>
          <t>reference:C106,D106
mrs:
Rotate:True</t>
        </r>
      </text>
    </comment>
    <comment ref="C107" authorId="0" shapeId="0" xr:uid="{00000000-0006-0000-0100-0000A7000000}">
      <text>
        <r>
          <rPr>
            <sz val="10"/>
            <rFont val="Arial"/>
          </rPr>
          <t>reference:C105,C106
mrs:(C105,+,10.0000)  (C106,+,10.0000)  
Rotate:True</t>
        </r>
      </text>
    </comment>
    <comment ref="E107" authorId="0" shapeId="0" xr:uid="{00000000-0006-0000-0100-0000A8000000}">
      <text>
        <r>
          <rPr>
            <sz val="10"/>
            <rFont val="Arial"/>
          </rPr>
          <t>reference:E105,E106
mrs:(E105,+,10.0000)  (E106,+,10.0000)  
Rotate:True</t>
        </r>
      </text>
    </comment>
    <comment ref="F114" authorId="0" shapeId="0" xr:uid="{00000000-0006-0000-0100-0000A9000000}">
      <text>
        <r>
          <rPr>
            <sz val="10"/>
            <rFont val="Arial"/>
          </rPr>
          <t>reference:C114,E114
mrs:(C114,+,10.0000)  (E114,+,10.0000)  
Rotate:True</t>
        </r>
      </text>
    </comment>
    <comment ref="F115" authorId="0" shapeId="0" xr:uid="{00000000-0006-0000-0100-0000AA000000}">
      <text>
        <r>
          <rPr>
            <sz val="10"/>
            <rFont val="Arial"/>
          </rPr>
          <t>reference:C115,E115
mrs:(C115,+,10.0000)  (E115,+,10.0000)  
Rotate:True</t>
        </r>
      </text>
    </comment>
    <comment ref="C117" authorId="0" shapeId="0" xr:uid="{00000000-0006-0000-0100-0000AB000000}">
      <text>
        <r>
          <rPr>
            <sz val="10"/>
            <rFont val="Arial"/>
          </rPr>
          <t>reference:E115
mrs:(E115,+,-10.0000)  
Rotate:True</t>
        </r>
      </text>
    </comment>
    <comment ref="D117" authorId="0" shapeId="0" xr:uid="{00000000-0006-0000-0100-0000AC000000}">
      <text>
        <r>
          <rPr>
            <sz val="10"/>
            <rFont val="Arial"/>
          </rPr>
          <t>reference:D115
mrs:(D115,+,10.0000)  
Rotate:True</t>
        </r>
      </text>
    </comment>
    <comment ref="E117" authorId="0" shapeId="0" xr:uid="{00000000-0006-0000-0100-0000AD000000}">
      <text>
        <r>
          <rPr>
            <sz val="10"/>
            <rFont val="Arial"/>
          </rPr>
          <t>reference:C117,D117
mrs:
Rotate:True</t>
        </r>
      </text>
    </comment>
    <comment ref="J120" authorId="0" shapeId="0" xr:uid="{00000000-0006-0000-0100-0000AE000000}">
      <text>
        <r>
          <rPr>
            <sz val="10"/>
            <rFont val="Arial"/>
          </rPr>
          <t>reference:I120,K120
mrs:
Rotate:True</t>
        </r>
      </text>
    </comment>
    <comment ref="F121" authorId="0" shapeId="0" xr:uid="{00000000-0006-0000-0100-0000AF000000}">
      <text>
        <r>
          <rPr>
            <sz val="10"/>
            <rFont val="Arial"/>
          </rPr>
          <t>reference:C121,E121
mrs:(C121,+,10.0000)  (E121,+,10.0000)  
Rotate:True</t>
        </r>
      </text>
    </comment>
    <comment ref="J121" authorId="0" shapeId="0" xr:uid="{00000000-0006-0000-0100-0000B0000000}">
      <text>
        <r>
          <rPr>
            <sz val="10"/>
            <rFont val="Arial"/>
          </rPr>
          <t>reference:I121,K121
mrs:
Rotate:True</t>
        </r>
      </text>
    </comment>
    <comment ref="C122" authorId="0" shapeId="0" xr:uid="{00000000-0006-0000-0100-0000B1000000}">
      <text>
        <r>
          <rPr>
            <sz val="10"/>
            <rFont val="Arial"/>
          </rPr>
          <t>reference:F115
mrs:(F115,+,10.0000)  
Rotate:True</t>
        </r>
      </text>
    </comment>
    <comment ref="D122" authorId="0" shapeId="0" xr:uid="{00000000-0006-0000-0100-0000B2000000}">
      <text>
        <r>
          <rPr>
            <sz val="10"/>
            <rFont val="Arial"/>
          </rPr>
          <t>reference:D115
mrs:(D115,+,10.0000)  
Rotate:True</t>
        </r>
      </text>
    </comment>
    <comment ref="F122" authorId="0" shapeId="0" xr:uid="{00000000-0006-0000-0100-0000B3000000}">
      <text>
        <r>
          <rPr>
            <sz val="10"/>
            <rFont val="Arial"/>
          </rPr>
          <t>reference:C122,E122
mrs:(C122,+,10.0000)  (E122,+,10.0000)  
Rotate:True</t>
        </r>
      </text>
    </comment>
    <comment ref="I122" authorId="0" shapeId="0" xr:uid="{00000000-0006-0000-0100-0000B4000000}">
      <text>
        <r>
          <rPr>
            <sz val="10"/>
            <rFont val="Arial"/>
          </rPr>
          <t>reference:I120,I121
mrs:(I120,+,10.0000)  (I121,+,10.0000)  
Rotate:True</t>
        </r>
      </text>
    </comment>
    <comment ref="J122" authorId="0" shapeId="0" xr:uid="{00000000-0006-0000-0100-0000B5000000}">
      <text>
        <r>
          <rPr>
            <sz val="10"/>
            <rFont val="Arial"/>
          </rPr>
          <t>reference:I122,K122
mrs:
Rotate:True</t>
        </r>
      </text>
    </comment>
    <comment ref="K122" authorId="0" shapeId="0" xr:uid="{00000000-0006-0000-0100-0000B6000000}">
      <text>
        <r>
          <rPr>
            <sz val="10"/>
            <rFont val="Arial"/>
          </rPr>
          <t>reference:K120,K121
mrs:(K120,+,10.0000)  (K121,+,10.0000)  
Rotate:True</t>
        </r>
      </text>
    </comment>
    <comment ref="B123" authorId="0" shapeId="0" xr:uid="{00000000-0006-0000-0100-0000B7000000}">
      <text>
        <r>
          <rPr>
            <sz val="10"/>
            <rFont val="Arial"/>
          </rPr>
          <t>reference:B12
mrs:(B12,+,10.0000)  
Rotate:True</t>
        </r>
      </text>
    </comment>
    <comment ref="C123" authorId="0" shapeId="0" xr:uid="{00000000-0006-0000-0100-0000B8000000}">
      <text>
        <r>
          <rPr>
            <sz val="10"/>
            <rFont val="Arial"/>
          </rPr>
          <t>reference:C12
mrs:(C12,+,10.0000)  
Rotate:True</t>
        </r>
      </text>
    </comment>
    <comment ref="D123" authorId="0" shapeId="0" xr:uid="{00000000-0006-0000-0100-0000B9000000}">
      <text>
        <r>
          <rPr>
            <sz val="10"/>
            <rFont val="Arial"/>
          </rPr>
          <t>reference:D12
mrs:(D12,+,10.0000)  
Rotate:True</t>
        </r>
      </text>
    </comment>
    <comment ref="F123" authorId="0" shapeId="0" xr:uid="{00000000-0006-0000-0100-0000BA000000}">
      <text>
        <r>
          <rPr>
            <sz val="10"/>
            <rFont val="Arial"/>
          </rPr>
          <t>reference:C123,E123
mrs:(C123,+,10.0000)  (E123,+,10.0000)  
Rotate:True</t>
        </r>
      </text>
    </comment>
    <comment ref="J123" authorId="0" shapeId="0" xr:uid="{00000000-0006-0000-0100-0000BB000000}">
      <text>
        <r>
          <rPr>
            <sz val="10"/>
            <rFont val="Arial"/>
          </rPr>
          <t>reference:I123,K123
mrs:
Rotate:True</t>
        </r>
      </text>
    </comment>
    <comment ref="K123" authorId="0" shapeId="0" xr:uid="{00000000-0006-0000-0100-0000BC000000}">
      <text>
        <r>
          <rPr>
            <sz val="10"/>
            <rFont val="Arial"/>
          </rPr>
          <t>reference:E132
mrs:(E132,+,-10.0000)  
Rotate:True</t>
        </r>
      </text>
    </comment>
    <comment ref="I124" authorId="0" shapeId="0" xr:uid="{00000000-0006-0000-0100-0000BD000000}">
      <text>
        <r>
          <rPr>
            <sz val="10"/>
            <rFont val="Arial"/>
          </rPr>
          <t>reference:I122,I123
mrs:(I122,+,10.0000)  (I123,+,10.0000)  
Rotate:True</t>
        </r>
      </text>
    </comment>
    <comment ref="J124" authorId="0" shapeId="0" xr:uid="{00000000-0006-0000-0100-0000BE000000}">
      <text>
        <r>
          <rPr>
            <sz val="10"/>
            <rFont val="Arial"/>
          </rPr>
          <t>reference:I124,K124
mrs:
Rotate:True</t>
        </r>
      </text>
    </comment>
    <comment ref="K124" authorId="0" shapeId="0" xr:uid="{00000000-0006-0000-0100-0000BF000000}">
      <text>
        <r>
          <rPr>
            <sz val="10"/>
            <rFont val="Arial"/>
          </rPr>
          <t>reference:K122,K123
mrs:(K122,+,10.0000)  (K123,+,10.0000)  
Rotate:True</t>
        </r>
      </text>
    </comment>
    <comment ref="C125" authorId="0" shapeId="0" xr:uid="{00000000-0006-0000-0100-0000C0000000}">
      <text>
        <r>
          <rPr>
            <sz val="10"/>
            <rFont val="Arial"/>
          </rPr>
          <t>reference:E123
mrs:(E123,+,-10.0000)  
Rotate:True</t>
        </r>
      </text>
    </comment>
    <comment ref="D125" authorId="0" shapeId="0" xr:uid="{00000000-0006-0000-0100-0000C1000000}">
      <text>
        <r>
          <rPr>
            <sz val="10"/>
            <rFont val="Arial"/>
          </rPr>
          <t>reference:D123
mrs:(D123,+,10.0000)  
Rotate:True</t>
        </r>
      </text>
    </comment>
    <comment ref="E125" authorId="0" shapeId="0" xr:uid="{00000000-0006-0000-0100-0000C2000000}">
      <text>
        <r>
          <rPr>
            <sz val="10"/>
            <rFont val="Arial"/>
          </rPr>
          <t>reference:C125,D125
mrs:
Rotate:True</t>
        </r>
      </text>
    </comment>
    <comment ref="C126" authorId="0" shapeId="0" xr:uid="{00000000-0006-0000-0100-0000C3000000}">
      <text>
        <r>
          <rPr>
            <sz val="10"/>
            <rFont val="Arial"/>
          </rPr>
          <t>reference:E122
mrs:(E122,+,-10.0000)  
Rotate:True</t>
        </r>
      </text>
    </comment>
    <comment ref="D126" authorId="0" shapeId="0" xr:uid="{00000000-0006-0000-0100-0000C4000000}">
      <text>
        <r>
          <rPr>
            <sz val="10"/>
            <rFont val="Arial"/>
          </rPr>
          <t>reference:D122
mrs:(D122,+,10.0000)  
Rotate:True</t>
        </r>
      </text>
    </comment>
    <comment ref="E126" authorId="0" shapeId="0" xr:uid="{00000000-0006-0000-0100-0000C5000000}">
      <text>
        <r>
          <rPr>
            <sz val="10"/>
            <rFont val="Arial"/>
          </rPr>
          <t>reference:C126,D126
mrs:
Rotate:True</t>
        </r>
      </text>
    </comment>
    <comment ref="K126" authorId="0" shapeId="0" xr:uid="{00000000-0006-0000-0100-0000C6000000}">
      <text>
        <r>
          <rPr>
            <sz val="10"/>
            <rFont val="Arial"/>
          </rPr>
          <t>reference:E117
mrs:(E117,+,10.0000)  
Rotate:True</t>
        </r>
      </text>
    </comment>
    <comment ref="E127" authorId="0" shapeId="0" xr:uid="{00000000-0006-0000-0100-0000C7000000}">
      <text>
        <r>
          <rPr>
            <sz val="10"/>
            <rFont val="Arial"/>
          </rPr>
          <t>reference:E125,E126
mrs:(E125,+,10.0000)  (E126,+,10.0000)  
Rotate:True</t>
        </r>
      </text>
    </comment>
    <comment ref="K127" authorId="0" shapeId="0" xr:uid="{00000000-0006-0000-0100-0000C8000000}">
      <text>
        <r>
          <rPr>
            <sz val="10"/>
            <rFont val="Arial"/>
          </rPr>
          <t>reference:E127
mrs:
Rotate:True</t>
        </r>
      </text>
    </comment>
    <comment ref="K128" authorId="0" shapeId="0" xr:uid="{00000000-0006-0000-0100-0000C9000000}">
      <text>
        <r>
          <rPr>
            <sz val="10"/>
            <rFont val="Arial"/>
          </rPr>
          <t>reference:K126,K127
mrs:(K126,+,10.0000)  (K127,+,10.0000)  
Rotate:True</t>
        </r>
      </text>
    </comment>
    <comment ref="B130" authorId="0" shapeId="0" xr:uid="{00000000-0006-0000-0100-0000CA000000}">
      <text>
        <r>
          <rPr>
            <sz val="10"/>
            <rFont val="Arial"/>
          </rPr>
          <t>reference:B121
mrs:(B121,+,10.0000)  
Rotate:True</t>
        </r>
      </text>
    </comment>
    <comment ref="C130" authorId="0" shapeId="0" xr:uid="{00000000-0006-0000-0100-0000CB000000}">
      <text>
        <r>
          <rPr>
            <sz val="10"/>
            <rFont val="Arial"/>
          </rPr>
          <t>reference:F121
mrs:(F121,+,10.0000)  
Rotate:True</t>
        </r>
      </text>
    </comment>
    <comment ref="D130" authorId="0" shapeId="0" xr:uid="{00000000-0006-0000-0100-0000CC000000}">
      <text>
        <r>
          <rPr>
            <sz val="10"/>
            <rFont val="Arial"/>
          </rPr>
          <t>reference:D121
mrs:(D121,+,10.0000)  
Rotate:False</t>
        </r>
      </text>
    </comment>
    <comment ref="E130" authorId="0" shapeId="0" xr:uid="{00000000-0006-0000-0100-0000CD000000}">
      <text>
        <r>
          <rPr>
            <sz val="10"/>
            <rFont val="Arial"/>
          </rPr>
          <t>reference:C130,D130
mrs:
Rotate:True</t>
        </r>
      </text>
    </comment>
    <comment ref="B131" authorId="0" shapeId="0" xr:uid="{00000000-0006-0000-0100-0000CE000000}">
      <text>
        <r>
          <rPr>
            <sz val="10"/>
            <rFont val="Arial"/>
          </rPr>
          <t>reference:B13
mrs:(B13,+,10.0000)  
Rotate:True</t>
        </r>
      </text>
    </comment>
    <comment ref="C131" authorId="0" shapeId="0" xr:uid="{00000000-0006-0000-0100-0000CF000000}">
      <text>
        <r>
          <rPr>
            <sz val="10"/>
            <rFont val="Arial"/>
          </rPr>
          <t>reference:C13
mrs:(C13,+,10.0000)  
Rotate:True</t>
        </r>
      </text>
    </comment>
    <comment ref="D131" authorId="0" shapeId="0" xr:uid="{00000000-0006-0000-0100-0000D0000000}">
      <text>
        <r>
          <rPr>
            <sz val="10"/>
            <rFont val="Arial"/>
          </rPr>
          <t>reference:D13
mrs:(D13,+,10.0000)  
Rotate:True</t>
        </r>
      </text>
    </comment>
    <comment ref="E131" authorId="0" shapeId="0" xr:uid="{00000000-0006-0000-0100-0000D1000000}">
      <text>
        <r>
          <rPr>
            <sz val="10"/>
            <rFont val="Arial"/>
          </rPr>
          <t>reference:C131,D131
mrs:
Rotate:True</t>
        </r>
      </text>
    </comment>
    <comment ref="C132" authorId="0" shapeId="0" xr:uid="{00000000-0006-0000-0100-0000D2000000}">
      <text>
        <r>
          <rPr>
            <sz val="10"/>
            <rFont val="Arial"/>
          </rPr>
          <t>reference:C130,C131
mrs:(C130,+,10.0000)  (C131,+,10.0000)  
Rotate:True</t>
        </r>
      </text>
    </comment>
    <comment ref="E132" authorId="0" shapeId="0" xr:uid="{00000000-0006-0000-0100-0000D3000000}">
      <text>
        <r>
          <rPr>
            <sz val="10"/>
            <rFont val="Arial"/>
          </rPr>
          <t>reference:E130,E131
mrs:(E130,+,10.0000)  (E131,+,10.0000)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22" authorId="0" shapeId="0" xr:uid="{00000000-0006-0000-0200-000001000000}">
      <text>
        <r>
          <rPr>
            <sz val="10"/>
            <rFont val="Arial"/>
          </rPr>
          <t>reference:B20,B21
mrs:(B20,+,10.0000)  (B21,+,10.0000)  
Rotate:True</t>
        </r>
      </text>
    </comment>
    <comment ref="C22" authorId="0" shapeId="0" xr:uid="{00000000-0006-0000-0200-000002000000}">
      <text>
        <r>
          <rPr>
            <sz val="10"/>
            <rFont val="Arial"/>
          </rPr>
          <t>reference:C20,C21
mrs:(C20,+,10.0000)  (C21,+,10.0000)  
Rotate:True</t>
        </r>
      </text>
    </comment>
    <comment ref="D22" authorId="0" shapeId="0" xr:uid="{00000000-0006-0000-0200-000003000000}">
      <text>
        <r>
          <rPr>
            <sz val="10"/>
            <rFont val="Arial"/>
          </rPr>
          <t>reference:D20,D21
mrs:(D20,+,10.0000)  (D21,+,10.0000)  
Rotate:True</t>
        </r>
      </text>
    </comment>
    <comment ref="E22" authorId="0" shapeId="0" xr:uid="{00000000-0006-0000-0200-000004000000}">
      <text>
        <r>
          <rPr>
            <sz val="10"/>
            <rFont val="Arial"/>
          </rPr>
          <t>reference:E20,E21
mrs:(E20,+,10.0000)  (E21,+,10.0000)  
Rotate:True</t>
        </r>
      </text>
    </comment>
    <comment ref="F22" authorId="0" shapeId="0" xr:uid="{00000000-0006-0000-0200-000005000000}">
      <text>
        <r>
          <rPr>
            <sz val="10"/>
            <rFont val="Arial"/>
          </rPr>
          <t>reference:F20,F21
mrs:(F20,+,10.0000)  (F21,+,10.0000)  
Rotate:True</t>
        </r>
      </text>
    </comment>
    <comment ref="G22" authorId="0" shapeId="0" xr:uid="{00000000-0006-0000-0200-000006000000}">
      <text>
        <r>
          <rPr>
            <sz val="10"/>
            <rFont val="Arial"/>
          </rPr>
          <t>reference:G20,G21
mrs:(G20,+,10.0000)  (G21,+,10.0000)  
Rotate:True</t>
        </r>
      </text>
    </comment>
    <comment ref="B24" authorId="0" shapeId="0" xr:uid="{00000000-0006-0000-0200-000007000000}">
      <text>
        <r>
          <rPr>
            <sz val="10"/>
            <rFont val="Arial"/>
          </rPr>
          <t>reference:B22
mrs:(B22,+,10.0000)  
Rotate:True</t>
        </r>
      </text>
    </comment>
    <comment ref="C24" authorId="0" shapeId="0" xr:uid="{00000000-0006-0000-0200-000008000000}">
      <text>
        <r>
          <rPr>
            <sz val="10"/>
            <rFont val="Arial"/>
          </rPr>
          <t>reference:C22
mrs:(C22,+,10.0000)  
Rotate:True</t>
        </r>
      </text>
    </comment>
    <comment ref="D24" authorId="0" shapeId="0" xr:uid="{00000000-0006-0000-0200-000009000000}">
      <text>
        <r>
          <rPr>
            <sz val="10"/>
            <rFont val="Arial"/>
          </rPr>
          <t>reference:D22
mrs:(D22,+,10.0000)  
Rotate:True</t>
        </r>
      </text>
    </comment>
    <comment ref="E24" authorId="0" shapeId="0" xr:uid="{00000000-0006-0000-0200-00000A000000}">
      <text>
        <r>
          <rPr>
            <sz val="10"/>
            <rFont val="Arial"/>
          </rPr>
          <t>reference:E22
mrs:(E22,+,10.0000)  
Rotate:True</t>
        </r>
      </text>
    </comment>
    <comment ref="F24" authorId="0" shapeId="0" xr:uid="{00000000-0006-0000-0200-00000B000000}">
      <text>
        <r>
          <rPr>
            <sz val="10"/>
            <rFont val="Arial"/>
          </rPr>
          <t>reference:F22
mrs:(F22,+,10.0000)  
Rotate:True</t>
        </r>
      </text>
    </comment>
    <comment ref="G24" authorId="0" shapeId="0" xr:uid="{00000000-0006-0000-0200-00000C000000}">
      <text>
        <r>
          <rPr>
            <sz val="10"/>
            <rFont val="Arial"/>
          </rPr>
          <t>reference:G22
mrs:(G22,+,10.0000)  
Rotate:True</t>
        </r>
      </text>
    </comment>
    <comment ref="B25" authorId="0" shapeId="0" xr:uid="{00000000-0006-0000-0200-00000D000000}">
      <text>
        <r>
          <rPr>
            <sz val="10"/>
            <rFont val="Arial"/>
          </rPr>
          <t>reference:B22
mrs:(B22,+,-4.0000)  
Rotate:True</t>
        </r>
      </text>
    </comment>
    <comment ref="C25" authorId="0" shapeId="0" xr:uid="{00000000-0006-0000-0200-00000E000000}">
      <text>
        <r>
          <rPr>
            <sz val="10"/>
            <rFont val="Arial"/>
          </rPr>
          <t>reference:C22
mrs:(C22,+,-4.0000)  
Rotate:True</t>
        </r>
      </text>
    </comment>
    <comment ref="D25" authorId="0" shapeId="0" xr:uid="{00000000-0006-0000-0200-00000F000000}">
      <text>
        <r>
          <rPr>
            <sz val="10"/>
            <rFont val="Arial"/>
          </rPr>
          <t>reference:D22
mrs:(D22,+,-4.0000)  
Rotate:True</t>
        </r>
      </text>
    </comment>
    <comment ref="E25" authorId="0" shapeId="0" xr:uid="{00000000-0006-0000-0200-000010000000}">
      <text>
        <r>
          <rPr>
            <sz val="10"/>
            <rFont val="Arial"/>
          </rPr>
          <t>reference:E22
mrs:(E22,+,-4.0000)  
Rotate:True</t>
        </r>
      </text>
    </comment>
    <comment ref="F25" authorId="0" shapeId="0" xr:uid="{00000000-0006-0000-0200-000011000000}">
      <text>
        <r>
          <rPr>
            <sz val="10"/>
            <rFont val="Arial"/>
          </rPr>
          <t>reference:F22
mrs:(F22,+,-4.0000)  
Rotate:True</t>
        </r>
      </text>
    </comment>
    <comment ref="G25" authorId="0" shapeId="0" xr:uid="{00000000-0006-0000-0200-000012000000}">
      <text>
        <r>
          <rPr>
            <sz val="10"/>
            <rFont val="Arial"/>
          </rPr>
          <t>reference:G22
mrs:(G22,+,-4.0000)  
Rotate:True</t>
        </r>
      </text>
    </comment>
    <comment ref="B26" authorId="0" shapeId="0" xr:uid="{00000000-0006-0000-0200-000013000000}">
      <text>
        <r>
          <rPr>
            <sz val="10"/>
            <rFont val="Arial"/>
          </rPr>
          <t>reference:B24,B25
mrs:(B24,+,10.0000)  (B25,+,10.0000)  
Rotate:True</t>
        </r>
      </text>
    </comment>
    <comment ref="C26" authorId="0" shapeId="0" xr:uid="{00000000-0006-0000-0200-000014000000}">
      <text>
        <r>
          <rPr>
            <sz val="10"/>
            <rFont val="Arial"/>
          </rPr>
          <t>reference:C24,C25
mrs:(C24,+,10.0000)  (C25,+,10.0000)  
Rotate:True</t>
        </r>
      </text>
    </comment>
    <comment ref="D26" authorId="0" shapeId="0" xr:uid="{00000000-0006-0000-0200-000015000000}">
      <text>
        <r>
          <rPr>
            <sz val="10"/>
            <rFont val="Arial"/>
          </rPr>
          <t>reference:D24,D25
mrs:(D24,+,10.0000)  (D25,+,10.0000)  
Rotate:True</t>
        </r>
      </text>
    </comment>
    <comment ref="E26" authorId="0" shapeId="0" xr:uid="{00000000-0006-0000-0200-000016000000}">
      <text>
        <r>
          <rPr>
            <sz val="10"/>
            <rFont val="Arial"/>
          </rPr>
          <t>reference:E24,E25
mrs:(E24,+,10.0000)  (E25,+,10.0000)  
Rotate:True</t>
        </r>
      </text>
    </comment>
    <comment ref="F26" authorId="0" shapeId="0" xr:uid="{00000000-0006-0000-0200-000017000000}">
      <text>
        <r>
          <rPr>
            <sz val="10"/>
            <rFont val="Arial"/>
          </rPr>
          <t>reference:F24,F25
mrs:(F24,+,10.0000)  (F25,+,10.0000)  
Rotate:True</t>
        </r>
      </text>
    </comment>
    <comment ref="G26" authorId="0" shapeId="0" xr:uid="{00000000-0006-0000-0200-000018000000}">
      <text>
        <r>
          <rPr>
            <sz val="10"/>
            <rFont val="Arial"/>
          </rPr>
          <t>reference:G24,G25
mrs:(G24,+,10.0000)  (G25,+,10.0000)  
Rotate:True</t>
        </r>
      </text>
    </comment>
    <comment ref="B32" authorId="0" shapeId="0" xr:uid="{00000000-0006-0000-0200-000019000000}">
      <text>
        <r>
          <rPr>
            <sz val="10"/>
            <rFont val="Arial"/>
          </rPr>
          <t>reference:B20
mrs:(B20,+,10.0000)  
Rotate:True</t>
        </r>
      </text>
    </comment>
    <comment ref="C32" authorId="0" shapeId="0" xr:uid="{00000000-0006-0000-0200-00001A000000}">
      <text>
        <r>
          <rPr>
            <sz val="10"/>
            <rFont val="Arial"/>
          </rPr>
          <t>reference:C20
mrs:(C20,+,10.0000)  
Rotate:True</t>
        </r>
      </text>
    </comment>
    <comment ref="D32" authorId="0" shapeId="0" xr:uid="{00000000-0006-0000-0200-00001B000000}">
      <text>
        <r>
          <rPr>
            <sz val="10"/>
            <rFont val="Arial"/>
          </rPr>
          <t>reference:D20
mrs:(D20,+,10.0000)  
Rotate:True</t>
        </r>
      </text>
    </comment>
    <comment ref="E32" authorId="0" shapeId="0" xr:uid="{00000000-0006-0000-0200-00001C000000}">
      <text>
        <r>
          <rPr>
            <sz val="10"/>
            <rFont val="Arial"/>
          </rPr>
          <t>reference:E20
mrs:(E20,+,10.0000)  
Rotate:True</t>
        </r>
      </text>
    </comment>
    <comment ref="F32" authorId="0" shapeId="0" xr:uid="{00000000-0006-0000-0200-00001D000000}">
      <text>
        <r>
          <rPr>
            <sz val="10"/>
            <rFont val="Arial"/>
          </rPr>
          <t>reference:F20
mrs:(F20,+,10.0000)  
Rotate:True</t>
        </r>
      </text>
    </comment>
    <comment ref="G32" authorId="0" shapeId="0" xr:uid="{00000000-0006-0000-0200-00001E000000}">
      <text>
        <r>
          <rPr>
            <sz val="10"/>
            <rFont val="Arial"/>
          </rPr>
          <t>reference:G20
mrs:(G20,+,10.0000)  
Rotate:True</t>
        </r>
      </text>
    </comment>
    <comment ref="B34" authorId="0" shapeId="0" xr:uid="{00000000-0006-0000-0200-00001F000000}">
      <text>
        <r>
          <rPr>
            <sz val="10"/>
            <rFont val="Arial"/>
          </rPr>
          <t>reference:B25
mrs:(B25,+,10.0000)  
Rotate:True</t>
        </r>
      </text>
    </comment>
    <comment ref="C34" authorId="0" shapeId="0" xr:uid="{00000000-0006-0000-0200-000020000000}">
      <text>
        <r>
          <rPr>
            <sz val="10"/>
            <rFont val="Arial"/>
          </rPr>
          <t>reference:C25
mrs:(C25,+,10.0000)  
Rotate:True</t>
        </r>
      </text>
    </comment>
    <comment ref="D34" authorId="0" shapeId="0" xr:uid="{00000000-0006-0000-0200-000021000000}">
      <text>
        <r>
          <rPr>
            <sz val="10"/>
            <rFont val="Arial"/>
          </rPr>
          <t>reference:D25
mrs:(D25,+,10.0000)  
Rotate:True</t>
        </r>
      </text>
    </comment>
    <comment ref="E34" authorId="0" shapeId="0" xr:uid="{00000000-0006-0000-0200-000022000000}">
      <text>
        <r>
          <rPr>
            <sz val="10"/>
            <rFont val="Arial"/>
          </rPr>
          <t>reference:E25
mrs:(E25,+,10.0000)  
Rotate:True</t>
        </r>
      </text>
    </comment>
    <comment ref="F34" authorId="0" shapeId="0" xr:uid="{00000000-0006-0000-0200-000023000000}">
      <text>
        <r>
          <rPr>
            <sz val="10"/>
            <rFont val="Arial"/>
          </rPr>
          <t>reference:F25
mrs:(F25,+,10.0000)  
Rotate:True</t>
        </r>
      </text>
    </comment>
    <comment ref="G34" authorId="0" shapeId="0" xr:uid="{00000000-0006-0000-0200-000024000000}">
      <text>
        <r>
          <rPr>
            <sz val="10"/>
            <rFont val="Arial"/>
          </rPr>
          <t>reference:G25
mrs:(G25,+,10.0000)  
Rotate:True</t>
        </r>
      </text>
    </comment>
    <comment ref="B35" authorId="0" shapeId="0" xr:uid="{00000000-0006-0000-0200-000025000000}">
      <text>
        <r>
          <rPr>
            <sz val="10"/>
            <rFont val="Arial"/>
          </rPr>
          <t>reference:B32,B33,B34
mrs:(B32,+,10.0000)  (B33,+,10.0000)  (B34,+,10.0000)  
Rotate:True</t>
        </r>
      </text>
    </comment>
    <comment ref="C35" authorId="0" shapeId="0" xr:uid="{00000000-0006-0000-0200-000026000000}">
      <text>
        <r>
          <rPr>
            <sz val="10"/>
            <rFont val="Arial"/>
          </rPr>
          <t>reference:C32,C33,C34
mrs:(C32,+,10.0000)  (C33,+,10.0000)  (C34,+,10.0000)  
Rotate:True</t>
        </r>
      </text>
    </comment>
    <comment ref="D35" authorId="0" shapeId="0" xr:uid="{00000000-0006-0000-0200-000027000000}">
      <text>
        <r>
          <rPr>
            <sz val="10"/>
            <rFont val="Arial"/>
          </rPr>
          <t>reference:D32,D33,D34
mrs:(D32,+,10.0000)  (D33,+,10.0000)  (D34,+,10.0000)  
Rotate:True</t>
        </r>
      </text>
    </comment>
    <comment ref="E35" authorId="0" shapeId="0" xr:uid="{00000000-0006-0000-0200-000028000000}">
      <text>
        <r>
          <rPr>
            <sz val="10"/>
            <rFont val="Arial"/>
          </rPr>
          <t>reference:E32,E33,E34
mrs:(E32,+,10.0000)  (E33,+,10.0000)  (E34,+,10.0000)  
Rotate:True</t>
        </r>
      </text>
    </comment>
    <comment ref="F35" authorId="0" shapeId="0" xr:uid="{00000000-0006-0000-0200-000029000000}">
      <text>
        <r>
          <rPr>
            <sz val="10"/>
            <rFont val="Arial"/>
          </rPr>
          <t>reference:F32,F33,F34
mrs:(F32,+,10.0000)  (F33,+,10.0000)  (F34,+,10.0000)  
Rotate:True</t>
        </r>
      </text>
    </comment>
    <comment ref="G35" authorId="0" shapeId="0" xr:uid="{00000000-0006-0000-0200-00002A000000}">
      <text>
        <r>
          <rPr>
            <sz val="10"/>
            <rFont val="Arial"/>
          </rPr>
          <t>reference:G32,G33,G34
mrs:(G32,+,10.0000)  (G33,+,10.0000)  (G34,+,10.0000)  
Rotate:True</t>
        </r>
      </text>
    </comment>
    <comment ref="B46" authorId="0" shapeId="0" xr:uid="{00000000-0006-0000-0200-00002B000000}">
      <text>
        <r>
          <rPr>
            <sz val="10"/>
            <rFont val="Arial"/>
          </rPr>
          <t>reference:B21
mrs:(B21,+,-10.0000)  
Rotate:True</t>
        </r>
      </text>
    </comment>
    <comment ref="C46" authorId="0" shapeId="0" xr:uid="{00000000-0006-0000-0200-00002C000000}">
      <text>
        <r>
          <rPr>
            <sz val="10"/>
            <rFont val="Arial"/>
          </rPr>
          <t>reference:C21
mrs:(C21,+,-10.0000)  
Rotate:True</t>
        </r>
      </text>
    </comment>
    <comment ref="D46" authorId="0" shapeId="0" xr:uid="{00000000-0006-0000-0200-00002D000000}">
      <text>
        <r>
          <rPr>
            <sz val="10"/>
            <rFont val="Arial"/>
          </rPr>
          <t>reference:D21
mrs:(D21,+,-10.0000)  
Rotate:True</t>
        </r>
      </text>
    </comment>
    <comment ref="E46" authorId="0" shapeId="0" xr:uid="{00000000-0006-0000-0200-00002E000000}">
      <text>
        <r>
          <rPr>
            <sz val="10"/>
            <rFont val="Arial"/>
          </rPr>
          <t>reference:E21
mrs:(E21,+,-10.0000)  
Rotate:True</t>
        </r>
      </text>
    </comment>
    <comment ref="F46" authorId="0" shapeId="0" xr:uid="{00000000-0006-0000-0200-00002F000000}">
      <text>
        <r>
          <rPr>
            <sz val="10"/>
            <rFont val="Arial"/>
          </rPr>
          <t>reference:F21
mrs:(F21,+,-10.0000)  
Rotate:True</t>
        </r>
      </text>
    </comment>
    <comment ref="G46" authorId="0" shapeId="0" xr:uid="{00000000-0006-0000-0200-000030000000}">
      <text>
        <r>
          <rPr>
            <sz val="10"/>
            <rFont val="Arial"/>
          </rPr>
          <t>reference:G21
mrs:(G21,+,-10.0000)  
Rotate:True</t>
        </r>
      </text>
    </comment>
    <comment ref="B47" authorId="0" shapeId="0" xr:uid="{00000000-0006-0000-0200-000031000000}">
      <text>
        <r>
          <rPr>
            <sz val="10"/>
            <rFont val="Arial"/>
          </rPr>
          <t>reference:B45,B46
mrs:(B45,+,10.0000)  (B46,+,10.0000)  
Rotate:True</t>
        </r>
      </text>
    </comment>
    <comment ref="C47" authorId="0" shapeId="0" xr:uid="{00000000-0006-0000-0200-000032000000}">
      <text>
        <r>
          <rPr>
            <sz val="10"/>
            <rFont val="Arial"/>
          </rPr>
          <t>reference:C45,C46
mrs:(C45,+,10.0000)  (C46,+,10.0000)  
Rotate:True</t>
        </r>
      </text>
    </comment>
    <comment ref="D47" authorId="0" shapeId="0" xr:uid="{00000000-0006-0000-0200-000033000000}">
      <text>
        <r>
          <rPr>
            <sz val="10"/>
            <rFont val="Arial"/>
          </rPr>
          <t>reference:D45,D46
mrs:(D45,+,10.0000)  (D46,+,10.0000)  
Rotate:True</t>
        </r>
      </text>
    </comment>
    <comment ref="E47" authorId="0" shapeId="0" xr:uid="{00000000-0006-0000-0200-000034000000}">
      <text>
        <r>
          <rPr>
            <sz val="10"/>
            <rFont val="Arial"/>
          </rPr>
          <t>reference:E45,E46
mrs:(E45,+,10.0000)  (E46,+,10.0000)  
Rotate:True</t>
        </r>
      </text>
    </comment>
    <comment ref="F47" authorId="0" shapeId="0" xr:uid="{00000000-0006-0000-0200-000035000000}">
      <text>
        <r>
          <rPr>
            <sz val="10"/>
            <rFont val="Arial"/>
          </rPr>
          <t>reference:F45,F46
mrs:(F45,+,10.0000)  (F46,+,10.0000)  
Rotate:True</t>
        </r>
      </text>
    </comment>
    <comment ref="G47" authorId="0" shapeId="0" xr:uid="{00000000-0006-0000-0200-000036000000}">
      <text>
        <r>
          <rPr>
            <sz val="10"/>
            <rFont val="Arial"/>
          </rPr>
          <t>reference:G45,G46
mrs:(G45,+,10.0000)  (G46,+,10.0000)  
Rotate:True</t>
        </r>
      </text>
    </comment>
    <comment ref="B50" authorId="0" shapeId="0" xr:uid="{00000000-0006-0000-0200-000037000000}">
      <text>
        <r>
          <rPr>
            <sz val="10"/>
            <rFont val="Arial"/>
          </rPr>
          <t>reference:B20,B22
mrs:
Rotate:True</t>
        </r>
      </text>
    </comment>
    <comment ref="C50" authorId="0" shapeId="0" xr:uid="{00000000-0006-0000-0200-000038000000}">
      <text>
        <r>
          <rPr>
            <sz val="10"/>
            <rFont val="Arial"/>
          </rPr>
          <t>reference:C20,C22
mrs:
Rotate:True</t>
        </r>
      </text>
    </comment>
    <comment ref="D50" authorId="0" shapeId="0" xr:uid="{00000000-0006-0000-0200-000039000000}">
      <text>
        <r>
          <rPr>
            <sz val="10"/>
            <rFont val="Arial"/>
          </rPr>
          <t>reference:D20,D22
mrs:
Rotate:True</t>
        </r>
      </text>
    </comment>
    <comment ref="E50" authorId="0" shapeId="0" xr:uid="{00000000-0006-0000-0200-00003A000000}">
      <text>
        <r>
          <rPr>
            <sz val="10"/>
            <rFont val="Arial"/>
          </rPr>
          <t>reference:E20,E22
mrs:
Rotate:True</t>
        </r>
      </text>
    </comment>
    <comment ref="F50" authorId="0" shapeId="0" xr:uid="{00000000-0006-0000-0200-00003B000000}">
      <text>
        <r>
          <rPr>
            <sz val="10"/>
            <rFont val="Arial"/>
          </rPr>
          <t>reference:F20,F22
mrs:
Rotate:True</t>
        </r>
      </text>
    </comment>
    <comment ref="G50" authorId="0" shapeId="0" xr:uid="{00000000-0006-0000-0200-00003C000000}">
      <text>
        <r>
          <rPr>
            <sz val="10"/>
            <rFont val="Arial"/>
          </rPr>
          <t>reference:G20,G22
mrs:
Rotate:True</t>
        </r>
      </text>
    </comment>
    <comment ref="B51" authorId="0" shapeId="0" xr:uid="{00000000-0006-0000-0200-00003D000000}">
      <text>
        <r>
          <rPr>
            <sz val="10"/>
            <rFont val="Arial"/>
          </rPr>
          <t>reference:B45,B47
mrs:
Rotate:True</t>
        </r>
      </text>
    </comment>
    <comment ref="C51" authorId="0" shapeId="0" xr:uid="{00000000-0006-0000-0200-00003E000000}">
      <text>
        <r>
          <rPr>
            <sz val="10"/>
            <rFont val="Arial"/>
          </rPr>
          <t>reference:C45,C47
mrs:
Rotate:True</t>
        </r>
      </text>
    </comment>
    <comment ref="D51" authorId="0" shapeId="0" xr:uid="{00000000-0006-0000-0200-00003F000000}">
      <text>
        <r>
          <rPr>
            <sz val="10"/>
            <rFont val="Arial"/>
          </rPr>
          <t>reference:D45,D47
mrs:
Rotate:True</t>
        </r>
      </text>
    </comment>
    <comment ref="E51" authorId="0" shapeId="0" xr:uid="{00000000-0006-0000-0200-000040000000}">
      <text>
        <r>
          <rPr>
            <sz val="10"/>
            <rFont val="Arial"/>
          </rPr>
          <t>reference:E45,E47
mrs:
Rotate:True</t>
        </r>
      </text>
    </comment>
    <comment ref="F51" authorId="0" shapeId="0" xr:uid="{00000000-0006-0000-0200-000041000000}">
      <text>
        <r>
          <rPr>
            <sz val="10"/>
            <rFont val="Arial"/>
          </rPr>
          <t>reference:F45,F47
mrs:
Rotate:True</t>
        </r>
      </text>
    </comment>
    <comment ref="G51" authorId="0" shapeId="0" xr:uid="{00000000-0006-0000-0200-000042000000}">
      <text>
        <r>
          <rPr>
            <sz val="10"/>
            <rFont val="Arial"/>
          </rPr>
          <t>reference:G45,G47
mrs:
Rotate:True</t>
        </r>
      </text>
    </comment>
  </commentList>
</comments>
</file>

<file path=xl/sharedStrings.xml><?xml version="1.0" encoding="utf-8"?>
<sst xmlns="http://schemas.openxmlformats.org/spreadsheetml/2006/main" count="290" uniqueCount="115">
  <si>
    <t>BADM 622</t>
  </si>
  <si>
    <t>Initial Error</t>
  </si>
  <si>
    <t>Inventory and Cost of Goods Sold</t>
  </si>
  <si>
    <t>Resulting errors</t>
  </si>
  <si>
    <t>Impact of Inventory Errors</t>
  </si>
  <si>
    <t>Year 1 (The year of the error)</t>
  </si>
  <si>
    <t>Correct</t>
  </si>
  <si>
    <t>Understating</t>
  </si>
  <si>
    <t>Overstating</t>
  </si>
  <si>
    <t>Year 1</t>
  </si>
  <si>
    <t>Year 1 Inventory</t>
  </si>
  <si>
    <t>Beginning Inventory</t>
  </si>
  <si>
    <t>+ Purchases &amp; Costs Incurred</t>
  </si>
  <si>
    <t>Goods Available for Sale</t>
  </si>
  <si>
    <t>-Ending Inventory</t>
  </si>
  <si>
    <t>Cost of Goods Sold</t>
  </si>
  <si>
    <t>Sales</t>
  </si>
  <si>
    <t>-Cost of Goods Sold</t>
  </si>
  <si>
    <t>Gross Profit</t>
  </si>
  <si>
    <t>-Expenses</t>
  </si>
  <si>
    <t>Pretax Income</t>
  </si>
  <si>
    <t>-Taxes</t>
  </si>
  <si>
    <t>Net Income</t>
  </si>
  <si>
    <t>Understated</t>
  </si>
  <si>
    <t>Overstated</t>
  </si>
  <si>
    <t>Year 2</t>
  </si>
  <si>
    <t>suspicious:</t>
  </si>
  <si>
    <t>BADM622</t>
  </si>
  <si>
    <t>Inventory Cost Flow Illustrations</t>
  </si>
  <si>
    <t>Purchase</t>
  </si>
  <si>
    <t>Unit</t>
  </si>
  <si>
    <t>Extended</t>
  </si>
  <si>
    <t>Average</t>
  </si>
  <si>
    <t>Date</t>
  </si>
  <si>
    <t>Units</t>
  </si>
  <si>
    <t>Cost</t>
  </si>
  <si>
    <t>Unit Cost</t>
  </si>
  <si>
    <t>+ Purchases</t>
  </si>
  <si>
    <t>Total Beginning Inventory</t>
  </si>
  <si>
    <t>- Ending Inventory</t>
  </si>
  <si>
    <t>?</t>
  </si>
  <si>
    <t>Purchases</t>
  </si>
  <si>
    <t>Sale Date</t>
  </si>
  <si>
    <t>Weighted Average - Periodic</t>
  </si>
  <si>
    <t>Therefore:</t>
  </si>
  <si>
    <t>^</t>
  </si>
  <si>
    <t>Ending Inventory</t>
  </si>
  <si>
    <t>First-in, First-out - Periodic</t>
  </si>
  <si>
    <t>Goods Available</t>
  </si>
  <si>
    <t>Sold</t>
  </si>
  <si>
    <t>Remaining</t>
  </si>
  <si>
    <t>Last-in, First-out - Periodic</t>
  </si>
  <si>
    <t>Moving Average - Perpetual</t>
  </si>
  <si>
    <t>Estimated</t>
  </si>
  <si>
    <t>COGS</t>
  </si>
  <si>
    <t>GAFS ON 1/5/02</t>
  </si>
  <si>
    <t>Sold on 1/5/02</t>
  </si>
  <si>
    <t>Purchases on 1/11</t>
  </si>
  <si>
    <t>GAFS on 1/25</t>
  </si>
  <si>
    <t>Sold on 1/25</t>
  </si>
  <si>
    <t>Purchases on 1/28</t>
  </si>
  <si>
    <t>Every time a purchase occurs, the average price changes.</t>
  </si>
  <si>
    <t>Every time as sale occurs, it is valued at the existing average price.</t>
  </si>
  <si>
    <t>First-in, First-out - Perpetual</t>
  </si>
  <si>
    <t>GAFS on 1/5</t>
  </si>
  <si>
    <t>Sales on 1/5</t>
  </si>
  <si>
    <t>on 1/5</t>
  </si>
  <si>
    <t>Sales on 1/25</t>
  </si>
  <si>
    <t>on 1/25</t>
  </si>
  <si>
    <t>Last-in, First-out - Perpetual</t>
  </si>
  <si>
    <t xml:space="preserve">suspicious:F72,  F76,  C130,  F79,  D126,  K128,  D97,  C126,  F74,  F75,  C97,  D130,  </t>
  </si>
  <si>
    <t>Impact on Net Income and Cash Flows</t>
  </si>
  <si>
    <t>On the previous schedule we saw that there are essentially six different acceptable methods for</t>
  </si>
  <si>
    <t>determining the value of ending inventory, in addition to the specific identification method.</t>
  </si>
  <si>
    <t>Five of the six methods resulted in different values for ending inventory and COGS. (FIFO will always have</t>
  </si>
  <si>
    <t>the same result regardless of whether it is applied perpetually or periodically.</t>
  </si>
  <si>
    <t>PLEASE NOTE THAT THE UNIT COST STEADILY ROSE IN THE ILLUSTRATION.  INDICIATIVE OF AN INFLATIONARY PERIOD.</t>
  </si>
  <si>
    <t>The affects of these methods are illustrated below.</t>
  </si>
  <si>
    <t>Assume that in all of the scenarios, the 11,000 units sold resulted in sales revenues of $110,000. ($10.00 per unit)</t>
  </si>
  <si>
    <t>I am intentionmally ignoring other operating expenses for this illustration, but they would also be the same for all scenarios.</t>
  </si>
  <si>
    <t>Periodic</t>
  </si>
  <si>
    <t>Perpetual</t>
  </si>
  <si>
    <t>Weighted</t>
  </si>
  <si>
    <t>Moving</t>
  </si>
  <si>
    <t>FIFO</t>
  </si>
  <si>
    <t>LIFO</t>
  </si>
  <si>
    <t>Net Sales</t>
  </si>
  <si>
    <t>Same for all</t>
  </si>
  <si>
    <t>see previous schedule</t>
  </si>
  <si>
    <t>Sales less COGS</t>
  </si>
  <si>
    <t>Same as gross profit</t>
  </si>
  <si>
    <t>Taxes at 40%</t>
  </si>
  <si>
    <t>Pretax times 40%</t>
  </si>
  <si>
    <t>Pretax less taxes</t>
  </si>
  <si>
    <t>Best Net</t>
  </si>
  <si>
    <t>Income</t>
  </si>
  <si>
    <t>Cash Flows</t>
  </si>
  <si>
    <t>Cash from Sales</t>
  </si>
  <si>
    <t>Cash for purchases</t>
  </si>
  <si>
    <t>Cash for taxes</t>
  </si>
  <si>
    <t>per above</t>
  </si>
  <si>
    <t>Net Cash Flow</t>
  </si>
  <si>
    <t>Best Cash</t>
  </si>
  <si>
    <t>Flow</t>
  </si>
  <si>
    <t>Holding Profit in Ending Inventory (assuming the remaining 6,000 units will be sold at $10.00 each)</t>
  </si>
  <si>
    <t>Future sales</t>
  </si>
  <si>
    <t>Future COGS</t>
  </si>
  <si>
    <t xml:space="preserve">Holding Profit  </t>
  </si>
  <si>
    <t xml:space="preserve"> or Future Profit to be recognized upon sale of this inventory.</t>
  </si>
  <si>
    <t>Historical GP%</t>
  </si>
  <si>
    <t>Future GP%</t>
  </si>
  <si>
    <t>Note the differences in GP% Historical versus Future for each method.</t>
  </si>
  <si>
    <t>How would this affect you if you were preparing a forecasted income statement?</t>
  </si>
  <si>
    <t>Look to the footnotes of the financial statements to determine what method a company uses</t>
  </si>
  <si>
    <t xml:space="preserve">   to value its inventory.  What does this tell you about the company?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</si>
</sst>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(* #,##0_);_(* \(#,##0\);_(* &quot;-&quot;??_);_(@_)"/>
    <numFmt numFmtId="177" formatCode="0.0%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</fonts>
  <fills count="4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FFCC99"/>
      </patternFill>
    </fill>
    <fill>
      <patternFill patternType="solid">
        <fgColor rgb="FFCC99FF"/>
      </patternFill>
    </fill>
    <fill>
      <patternFill patternType="solid">
        <fgColor rgb="FF000080"/>
      </patternFill>
    </fill>
    <fill>
      <patternFill patternType="solid">
        <fgColor rgb="FF666699"/>
      </patternFill>
    </fill>
    <fill>
      <patternFill patternType="solid">
        <fgColor rgb="FF969696"/>
      </patternFill>
    </fill>
    <fill>
      <patternFill patternType="solid">
        <fgColor rgb="FF339966"/>
      </patternFill>
    </fill>
    <fill>
      <patternFill patternType="solid">
        <fgColor rgb="FF993300"/>
      </patternFill>
    </fill>
    <fill>
      <patternFill patternType="solid">
        <fgColor rgb="FF333300"/>
      </patternFill>
    </fill>
    <fill>
      <patternFill patternType="solid">
        <fgColor rgb="FF99CCFF"/>
      </patternFill>
    </fill>
    <fill>
      <patternFill patternType="solid">
        <fgColor rgb="FFC0C0C0"/>
      </patternFill>
    </fill>
    <fill>
      <patternFill patternType="solid">
        <fgColor rgb="FF808080"/>
      </patternFill>
    </fill>
    <fill>
      <patternFill patternType="solid">
        <fgColor rgb="FF9999FF"/>
      </patternFill>
    </fill>
    <fill>
      <patternFill patternType="solid">
        <fgColor rgb="FF993366"/>
      </patternFill>
    </fill>
    <fill>
      <patternFill patternType="solid">
        <fgColor rgb="FF008000"/>
      </patternFill>
    </fill>
    <fill>
      <patternFill patternType="solid">
        <fgColor rgb="FF800080"/>
      </patternFill>
    </fill>
    <fill>
      <patternFill patternType="solid">
        <fgColor rgb="FFFF00FF"/>
      </patternFill>
    </fill>
    <fill>
      <patternFill patternType="lightGrid">
        <fgColor rgb="FFFF00FF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22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0" xfId="0"/>
    <xf numFmtId="0" fontId="0" fillId="0" borderId="0" xfId="0" quotePrefix="1"/>
    <xf numFmtId="0" fontId="0" fillId="0" borderId="11" xfId="0" applyBorder="1"/>
    <xf numFmtId="0" fontId="0" fillId="0" borderId="12" xfId="0" applyBorder="1"/>
    <xf numFmtId="0" fontId="2" fillId="0" borderId="4" xfId="0" applyFont="1" applyBorder="1"/>
    <xf numFmtId="0" fontId="2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7" xfId="0" quotePrefix="1" applyBorder="1"/>
    <xf numFmtId="0" fontId="0" fillId="0" borderId="8" xfId="0" applyBorder="1"/>
    <xf numFmtId="0" fontId="0" fillId="0" borderId="13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3" xfId="0" applyBorder="1" applyAlignment="1">
      <alignment horizontal="right"/>
    </xf>
    <xf numFmtId="176" fontId="0" fillId="0" borderId="0" xfId="1" applyNumberFormat="1" applyFont="1"/>
    <xf numFmtId="176" fontId="0" fillId="0" borderId="5" xfId="1" applyNumberFormat="1" applyFont="1" applyBorder="1" applyAlignment="1">
      <alignment horizontal="right"/>
    </xf>
    <xf numFmtId="176" fontId="0" fillId="0" borderId="12" xfId="1" applyNumberFormat="1" applyFont="1" applyBorder="1" applyAlignment="1">
      <alignment horizontal="right"/>
    </xf>
    <xf numFmtId="176" fontId="0" fillId="0" borderId="0" xfId="1" applyNumberFormat="1" applyFont="1" applyAlignment="1">
      <alignment horizontal="right"/>
    </xf>
    <xf numFmtId="176" fontId="0" fillId="0" borderId="8" xfId="1" applyNumberFormat="1" applyFont="1" applyBorder="1"/>
    <xf numFmtId="176" fontId="0" fillId="0" borderId="1" xfId="1" applyNumberFormat="1" applyFont="1" applyBorder="1"/>
    <xf numFmtId="176" fontId="0" fillId="0" borderId="9" xfId="1" applyNumberFormat="1" applyFont="1" applyBorder="1"/>
    <xf numFmtId="176" fontId="0" fillId="7" borderId="0" xfId="1" applyNumberFormat="1" applyFont="1" applyFill="1"/>
    <xf numFmtId="176" fontId="0" fillId="7" borderId="8" xfId="1" applyNumberFormat="1" applyFont="1" applyFill="1" applyBorder="1"/>
    <xf numFmtId="176" fontId="0" fillId="3" borderId="0" xfId="1" applyNumberFormat="1" applyFont="1" applyFill="1"/>
    <xf numFmtId="176" fontId="0" fillId="3" borderId="8" xfId="1" applyNumberFormat="1" applyFont="1" applyFill="1" applyBorder="1"/>
    <xf numFmtId="176" fontId="0" fillId="8" borderId="2" xfId="1" applyNumberFormat="1" applyFont="1" applyFill="1" applyBorder="1"/>
    <xf numFmtId="176" fontId="0" fillId="0" borderId="2" xfId="1" applyNumberFormat="1" applyFont="1" applyBorder="1"/>
    <xf numFmtId="176" fontId="0" fillId="8" borderId="10" xfId="1" applyNumberFormat="1" applyFont="1" applyFill="1" applyBorder="1"/>
    <xf numFmtId="176" fontId="0" fillId="14" borderId="1" xfId="1" applyNumberFormat="1" applyFont="1" applyFill="1" applyBorder="1"/>
    <xf numFmtId="176" fontId="0" fillId="14" borderId="9" xfId="1" applyNumberFormat="1" applyFont="1" applyFill="1" applyBorder="1"/>
    <xf numFmtId="176" fontId="0" fillId="9" borderId="0" xfId="1" applyNumberFormat="1" applyFont="1" applyFill="1"/>
    <xf numFmtId="176" fontId="0" fillId="9" borderId="8" xfId="1" applyNumberFormat="1" applyFont="1" applyFill="1" applyBorder="1"/>
    <xf numFmtId="176" fontId="0" fillId="10" borderId="0" xfId="1" applyNumberFormat="1" applyFont="1" applyFill="1"/>
    <xf numFmtId="176" fontId="0" fillId="10" borderId="8" xfId="1" applyNumberFormat="1" applyFont="1" applyFill="1" applyBorder="1"/>
    <xf numFmtId="176" fontId="0" fillId="15" borderId="0" xfId="1" applyNumberFormat="1" applyFont="1" applyFill="1"/>
    <xf numFmtId="176" fontId="0" fillId="15" borderId="8" xfId="1" applyNumberFormat="1" applyFont="1" applyFill="1" applyBorder="1"/>
    <xf numFmtId="176" fontId="0" fillId="11" borderId="2" xfId="1" applyNumberFormat="1" applyFont="1" applyFill="1" applyBorder="1"/>
    <xf numFmtId="176" fontId="0" fillId="11" borderId="10" xfId="1" applyNumberFormat="1" applyFont="1" applyFill="1" applyBorder="1"/>
    <xf numFmtId="176" fontId="0" fillId="0" borderId="12" xfId="1" applyNumberFormat="1" applyFont="1" applyBorder="1"/>
    <xf numFmtId="176" fontId="0" fillId="0" borderId="13" xfId="1" applyNumberFormat="1" applyFont="1" applyBorder="1"/>
    <xf numFmtId="176" fontId="0" fillId="16" borderId="5" xfId="1" applyNumberFormat="1" applyFont="1" applyFill="1" applyBorder="1" applyAlignment="1">
      <alignment horizontal="right"/>
    </xf>
    <xf numFmtId="176" fontId="0" fillId="16" borderId="6" xfId="1" applyNumberFormat="1" applyFont="1" applyFill="1" applyBorder="1" applyAlignment="1">
      <alignment horizontal="right"/>
    </xf>
    <xf numFmtId="176" fontId="0" fillId="16" borderId="12" xfId="1" applyNumberFormat="1" applyFont="1" applyFill="1" applyBorder="1" applyAlignment="1">
      <alignment horizontal="right"/>
    </xf>
    <xf numFmtId="176" fontId="0" fillId="16" borderId="13" xfId="1" applyNumberFormat="1" applyFont="1" applyFill="1" applyBorder="1" applyAlignment="1">
      <alignment horizontal="right"/>
    </xf>
    <xf numFmtId="176" fontId="0" fillId="17" borderId="0" xfId="1" applyNumberFormat="1" applyFont="1" applyFill="1"/>
    <xf numFmtId="176" fontId="0" fillId="17" borderId="8" xfId="1" applyNumberFormat="1" applyFont="1" applyFill="1" applyBorder="1"/>
    <xf numFmtId="176" fontId="0" fillId="12" borderId="0" xfId="1" applyNumberFormat="1" applyFont="1" applyFill="1"/>
    <xf numFmtId="176" fontId="0" fillId="12" borderId="8" xfId="1" applyNumberFormat="1" applyFont="1" applyFill="1" applyBorder="1"/>
    <xf numFmtId="176" fontId="0" fillId="13" borderId="2" xfId="1" applyNumberFormat="1" applyFont="1" applyFill="1" applyBorder="1"/>
    <xf numFmtId="176" fontId="0" fillId="13" borderId="10" xfId="1" applyNumberFormat="1" applyFont="1" applyFill="1" applyBorder="1"/>
    <xf numFmtId="176" fontId="0" fillId="4" borderId="0" xfId="1" applyNumberFormat="1" applyFont="1" applyFill="1"/>
    <xf numFmtId="176" fontId="0" fillId="4" borderId="8" xfId="1" applyNumberFormat="1" applyFont="1" applyFill="1" applyBorder="1"/>
    <xf numFmtId="176" fontId="0" fillId="5" borderId="0" xfId="1" applyNumberFormat="1" applyFont="1" applyFill="1"/>
    <xf numFmtId="176" fontId="0" fillId="5" borderId="8" xfId="1" applyNumberFormat="1" applyFont="1" applyFill="1" applyBorder="1"/>
    <xf numFmtId="176" fontId="0" fillId="6" borderId="2" xfId="1" applyNumberFormat="1" applyFont="1" applyFill="1" applyBorder="1"/>
    <xf numFmtId="176" fontId="0" fillId="6" borderId="10" xfId="1" applyNumberFormat="1" applyFont="1" applyFill="1" applyBorder="1"/>
    <xf numFmtId="43" fontId="0" fillId="0" borderId="0" xfId="1" applyFont="1"/>
    <xf numFmtId="176" fontId="0" fillId="0" borderId="5" xfId="1" applyNumberFormat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8" xfId="1" applyFont="1" applyBorder="1"/>
    <xf numFmtId="43" fontId="0" fillId="4" borderId="0" xfId="1" applyFont="1" applyFill="1"/>
    <xf numFmtId="43" fontId="0" fillId="6" borderId="0" xfId="1" applyFont="1" applyFill="1"/>
    <xf numFmtId="43" fontId="0" fillId="5" borderId="8" xfId="1" applyFont="1" applyFill="1" applyBorder="1"/>
    <xf numFmtId="43" fontId="0" fillId="0" borderId="1" xfId="1" applyFont="1" applyBorder="1"/>
    <xf numFmtId="43" fontId="0" fillId="4" borderId="1" xfId="1" applyFont="1" applyFill="1" applyBorder="1"/>
    <xf numFmtId="176" fontId="0" fillId="8" borderId="1" xfId="1" applyNumberFormat="1" applyFont="1" applyFill="1" applyBorder="1"/>
    <xf numFmtId="43" fontId="0" fillId="6" borderId="1" xfId="1" applyFont="1" applyFill="1" applyBorder="1"/>
    <xf numFmtId="43" fontId="0" fillId="8" borderId="9" xfId="1" applyFont="1" applyFill="1" applyBorder="1"/>
    <xf numFmtId="176" fontId="0" fillId="11" borderId="0" xfId="1" applyNumberFormat="1" applyFont="1" applyFill="1"/>
    <xf numFmtId="43" fontId="0" fillId="11" borderId="0" xfId="1" applyFont="1" applyFill="1"/>
    <xf numFmtId="43" fontId="0" fillId="11" borderId="8" xfId="1" applyFont="1" applyFill="1" applyBorder="1"/>
    <xf numFmtId="176" fontId="0" fillId="35" borderId="0" xfId="1" applyNumberFormat="1" applyFont="1" applyFill="1"/>
    <xf numFmtId="43" fontId="0" fillId="0" borderId="8" xfId="1" applyFont="1" applyBorder="1" applyAlignment="1">
      <alignment horizontal="center"/>
    </xf>
    <xf numFmtId="176" fontId="0" fillId="12" borderId="2" xfId="1" applyNumberFormat="1" applyFont="1" applyFill="1" applyBorder="1"/>
    <xf numFmtId="43" fontId="0" fillId="0" borderId="2" xfId="1" applyFont="1" applyBorder="1"/>
    <xf numFmtId="43" fontId="0" fillId="0" borderId="10" xfId="1" applyFont="1" applyBorder="1" applyAlignment="1">
      <alignment horizontal="center"/>
    </xf>
    <xf numFmtId="176" fontId="0" fillId="13" borderId="0" xfId="1" applyNumberFormat="1" applyFont="1" applyFill="1"/>
    <xf numFmtId="43" fontId="0" fillId="13" borderId="0" xfId="1" applyFont="1" applyFill="1"/>
    <xf numFmtId="43" fontId="0" fillId="0" borderId="12" xfId="1" applyFont="1" applyBorder="1"/>
    <xf numFmtId="43" fontId="0" fillId="0" borderId="13" xfId="1" applyFont="1" applyBorder="1"/>
    <xf numFmtId="176" fontId="0" fillId="36" borderId="0" xfId="1" applyNumberFormat="1" applyFont="1" applyFill="1"/>
    <xf numFmtId="43" fontId="0" fillId="7" borderId="3" xfId="1" applyFont="1" applyFill="1" applyBorder="1"/>
    <xf numFmtId="43" fontId="0" fillId="36" borderId="0" xfId="1" applyFont="1" applyFill="1"/>
    <xf numFmtId="43" fontId="0" fillId="0" borderId="9" xfId="1" applyFont="1" applyBorder="1"/>
    <xf numFmtId="43" fontId="0" fillId="0" borderId="0" xfId="1" quotePrefix="1" applyFont="1" applyAlignment="1">
      <alignment horizontal="center"/>
    </xf>
    <xf numFmtId="176" fontId="0" fillId="14" borderId="0" xfId="1" applyNumberFormat="1" applyFont="1" applyFill="1"/>
    <xf numFmtId="43" fontId="0" fillId="14" borderId="8" xfId="1" applyFont="1" applyFill="1" applyBorder="1"/>
    <xf numFmtId="176" fontId="2" fillId="37" borderId="0" xfId="1" applyNumberFormat="1" applyFont="1" applyFill="1"/>
    <xf numFmtId="43" fontId="2" fillId="38" borderId="0" xfId="1" applyFont="1" applyFill="1"/>
    <xf numFmtId="43" fontId="2" fillId="4" borderId="3" xfId="1" applyFont="1" applyFill="1" applyBorder="1"/>
    <xf numFmtId="176" fontId="2" fillId="0" borderId="0" xfId="1" applyNumberFormat="1" applyFont="1"/>
    <xf numFmtId="43" fontId="2" fillId="6" borderId="0" xfId="1" applyFont="1" applyFill="1"/>
    <xf numFmtId="43" fontId="2" fillId="39" borderId="8" xfId="1" applyFont="1" applyFill="1" applyBorder="1" applyAlignment="1">
      <alignment horizontal="center"/>
    </xf>
    <xf numFmtId="176" fontId="0" fillId="15" borderId="2" xfId="1" applyNumberFormat="1" applyFont="1" applyFill="1" applyBorder="1"/>
    <xf numFmtId="43" fontId="0" fillId="6" borderId="2" xfId="1" applyFont="1" applyFill="1" applyBorder="1"/>
    <xf numFmtId="43" fontId="0" fillId="15" borderId="10" xfId="1" applyFont="1" applyFill="1" applyBorder="1" applyAlignment="1">
      <alignment horizontal="center"/>
    </xf>
    <xf numFmtId="176" fontId="0" fillId="40" borderId="0" xfId="1" applyNumberFormat="1" applyFont="1" applyFill="1"/>
    <xf numFmtId="176" fontId="0" fillId="16" borderId="0" xfId="1" applyNumberFormat="1" applyFont="1" applyFill="1"/>
    <xf numFmtId="43" fontId="0" fillId="16" borderId="8" xfId="1" applyFont="1" applyFill="1" applyBorder="1"/>
    <xf numFmtId="176" fontId="0" fillId="41" borderId="2" xfId="1" applyNumberFormat="1" applyFont="1" applyFill="1" applyBorder="1"/>
    <xf numFmtId="43" fontId="2" fillId="43" borderId="8" xfId="1" applyFont="1" applyFill="1" applyBorder="1" applyAlignment="1">
      <alignment horizontal="center"/>
    </xf>
    <xf numFmtId="176" fontId="0" fillId="17" borderId="2" xfId="1" applyNumberFormat="1" applyFont="1" applyFill="1" applyBorder="1"/>
    <xf numFmtId="43" fontId="0" fillId="17" borderId="10" xfId="1" applyFont="1" applyFill="1" applyBorder="1" applyAlignment="1">
      <alignment horizontal="center"/>
    </xf>
    <xf numFmtId="176" fontId="0" fillId="44" borderId="0" xfId="1" applyNumberFormat="1" applyFont="1" applyFill="1"/>
    <xf numFmtId="43" fontId="0" fillId="45" borderId="0" xfId="1" applyFont="1" applyFill="1"/>
    <xf numFmtId="176" fontId="2" fillId="18" borderId="2" xfId="1" applyNumberFormat="1" applyFont="1" applyFill="1" applyBorder="1"/>
    <xf numFmtId="43" fontId="2" fillId="0" borderId="0" xfId="1" applyFont="1"/>
    <xf numFmtId="43" fontId="2" fillId="18" borderId="2" xfId="1" applyFont="1" applyFill="1" applyBorder="1"/>
    <xf numFmtId="176" fontId="0" fillId="19" borderId="0" xfId="1" applyNumberFormat="1" applyFont="1" applyFill="1"/>
    <xf numFmtId="43" fontId="0" fillId="19" borderId="8" xfId="1" applyFont="1" applyFill="1" applyBorder="1"/>
    <xf numFmtId="176" fontId="0" fillId="42" borderId="2" xfId="1" applyNumberFormat="1" applyFont="1" applyFill="1" applyBorder="1"/>
    <xf numFmtId="176" fontId="0" fillId="20" borderId="2" xfId="1" applyNumberFormat="1" applyFont="1" applyFill="1" applyBorder="1"/>
    <xf numFmtId="43" fontId="0" fillId="20" borderId="10" xfId="1" applyFont="1" applyFill="1" applyBorder="1" applyAlignment="1">
      <alignment horizontal="center"/>
    </xf>
    <xf numFmtId="43" fontId="0" fillId="34" borderId="0" xfId="1" applyFont="1" applyFill="1"/>
    <xf numFmtId="176" fontId="2" fillId="21" borderId="2" xfId="1" applyNumberFormat="1" applyFont="1" applyFill="1" applyBorder="1"/>
    <xf numFmtId="43" fontId="2" fillId="21" borderId="2" xfId="1" applyFont="1" applyFill="1" applyBorder="1"/>
    <xf numFmtId="176" fontId="0" fillId="46" borderId="0" xfId="1" applyNumberFormat="1" applyFont="1" applyFill="1"/>
    <xf numFmtId="43" fontId="0" fillId="7" borderId="0" xfId="1" applyFont="1" applyFill="1"/>
    <xf numFmtId="43" fontId="0" fillId="46" borderId="0" xfId="1" applyFont="1" applyFill="1"/>
    <xf numFmtId="176" fontId="0" fillId="42" borderId="1" xfId="1" applyNumberFormat="1" applyFont="1" applyFill="1" applyBorder="1"/>
    <xf numFmtId="43" fontId="0" fillId="47" borderId="1" xfId="1" applyFont="1" applyFill="1" applyBorder="1"/>
    <xf numFmtId="43" fontId="0" fillId="48" borderId="0" xfId="0" applyNumberFormat="1" applyFill="1"/>
    <xf numFmtId="176" fontId="0" fillId="22" borderId="0" xfId="1" applyNumberFormat="1" applyFont="1" applyFill="1"/>
    <xf numFmtId="43" fontId="0" fillId="22" borderId="0" xfId="1" applyFont="1" applyFill="1"/>
    <xf numFmtId="176" fontId="0" fillId="5" borderId="1" xfId="1" applyNumberFormat="1" applyFont="1" applyFill="1" applyBorder="1"/>
    <xf numFmtId="43" fontId="0" fillId="5" borderId="1" xfId="1" applyFont="1" applyFill="1" applyBorder="1"/>
    <xf numFmtId="0" fontId="0" fillId="48" borderId="0" xfId="0" applyFill="1"/>
    <xf numFmtId="176" fontId="0" fillId="23" borderId="0" xfId="1" applyNumberFormat="1" applyFont="1" applyFill="1"/>
    <xf numFmtId="43" fontId="0" fillId="23" borderId="0" xfId="1" applyFont="1" applyFill="1"/>
    <xf numFmtId="43" fontId="0" fillId="23" borderId="8" xfId="1" applyFont="1" applyFill="1" applyBorder="1"/>
    <xf numFmtId="176" fontId="0" fillId="6" borderId="1" xfId="1" applyNumberFormat="1" applyFont="1" applyFill="1" applyBorder="1"/>
    <xf numFmtId="43" fontId="2" fillId="7" borderId="8" xfId="1" applyFont="1" applyFill="1" applyBorder="1" applyAlignment="1">
      <alignment horizontal="center"/>
    </xf>
    <xf numFmtId="176" fontId="0" fillId="24" borderId="0" xfId="1" applyNumberFormat="1" applyFont="1" applyFill="1"/>
    <xf numFmtId="43" fontId="0" fillId="24" borderId="0" xfId="1" applyFont="1" applyFill="1"/>
    <xf numFmtId="176" fontId="0" fillId="24" borderId="2" xfId="1" applyNumberFormat="1" applyFont="1" applyFill="1" applyBorder="1"/>
    <xf numFmtId="43" fontId="0" fillId="24" borderId="10" xfId="1" applyFont="1" applyFill="1" applyBorder="1" applyAlignment="1">
      <alignment horizontal="center"/>
    </xf>
    <xf numFmtId="176" fontId="0" fillId="8" borderId="0" xfId="1" applyNumberFormat="1" applyFont="1" applyFill="1"/>
    <xf numFmtId="43" fontId="0" fillId="8" borderId="0" xfId="1" applyFont="1" applyFill="1"/>
    <xf numFmtId="176" fontId="2" fillId="25" borderId="2" xfId="1" applyNumberFormat="1" applyFont="1" applyFill="1" applyBorder="1"/>
    <xf numFmtId="43" fontId="2" fillId="7" borderId="2" xfId="1" applyFont="1" applyFill="1" applyBorder="1"/>
    <xf numFmtId="43" fontId="2" fillId="25" borderId="2" xfId="1" applyFont="1" applyFill="1" applyBorder="1"/>
    <xf numFmtId="43" fontId="0" fillId="48" borderId="2" xfId="0" applyNumberFormat="1" applyFill="1" applyBorder="1"/>
    <xf numFmtId="176" fontId="0" fillId="40" borderId="0" xfId="0" applyNumberFormat="1" applyFill="1"/>
    <xf numFmtId="43" fontId="0" fillId="26" borderId="0" xfId="1" applyFont="1" applyFill="1"/>
    <xf numFmtId="176" fontId="0" fillId="27" borderId="0" xfId="1" applyNumberFormat="1" applyFont="1" applyFill="1"/>
    <xf numFmtId="43" fontId="0" fillId="27" borderId="8" xfId="1" applyFont="1" applyFill="1" applyBorder="1"/>
    <xf numFmtId="43" fontId="2" fillId="12" borderId="8" xfId="1" applyFont="1" applyFill="1" applyBorder="1" applyAlignment="1">
      <alignment horizontal="center"/>
    </xf>
    <xf numFmtId="176" fontId="0" fillId="48" borderId="0" xfId="1" applyNumberFormat="1" applyFont="1" applyFill="1"/>
    <xf numFmtId="43" fontId="0" fillId="48" borderId="0" xfId="1" applyFont="1" applyFill="1"/>
    <xf numFmtId="176" fontId="0" fillId="28" borderId="2" xfId="1" applyNumberFormat="1" applyFont="1" applyFill="1" applyBorder="1"/>
    <xf numFmtId="43" fontId="0" fillId="28" borderId="10" xfId="1" applyFont="1" applyFill="1" applyBorder="1" applyAlignment="1">
      <alignment horizontal="center"/>
    </xf>
    <xf numFmtId="14" fontId="0" fillId="14" borderId="0" xfId="0" applyNumberFormat="1" applyFill="1"/>
    <xf numFmtId="43" fontId="0" fillId="14" borderId="0" xfId="1" applyFont="1" applyFill="1"/>
    <xf numFmtId="43" fontId="0" fillId="15" borderId="8" xfId="1" applyFont="1" applyFill="1" applyBorder="1"/>
    <xf numFmtId="43" fontId="0" fillId="29" borderId="10" xfId="1" applyFont="1" applyFill="1" applyBorder="1"/>
    <xf numFmtId="43" fontId="0" fillId="30" borderId="0" xfId="1" applyFont="1" applyFill="1"/>
    <xf numFmtId="14" fontId="0" fillId="16" borderId="0" xfId="0" applyNumberFormat="1" applyFill="1"/>
    <xf numFmtId="43" fontId="0" fillId="16" borderId="0" xfId="1" applyFont="1" applyFill="1"/>
    <xf numFmtId="14" fontId="0" fillId="17" borderId="0" xfId="0" applyNumberFormat="1" applyFill="1"/>
    <xf numFmtId="43" fontId="0" fillId="17" borderId="0" xfId="1" applyFont="1" applyFill="1"/>
    <xf numFmtId="176" fontId="2" fillId="31" borderId="2" xfId="1" applyNumberFormat="1" applyFont="1" applyFill="1" applyBorder="1"/>
    <xf numFmtId="43" fontId="2" fillId="31" borderId="2" xfId="1" applyFont="1" applyFill="1" applyBorder="1"/>
    <xf numFmtId="176" fontId="0" fillId="18" borderId="0" xfId="1" applyNumberFormat="1" applyFont="1" applyFill="1"/>
    <xf numFmtId="43" fontId="0" fillId="38" borderId="0" xfId="1" applyFont="1" applyFill="1"/>
    <xf numFmtId="176" fontId="0" fillId="32" borderId="0" xfId="1" applyNumberFormat="1" applyFont="1" applyFill="1"/>
    <xf numFmtId="43" fontId="0" fillId="32" borderId="8" xfId="1" applyFont="1" applyFill="1" applyBorder="1"/>
    <xf numFmtId="14" fontId="0" fillId="19" borderId="0" xfId="0" applyNumberFormat="1" applyFill="1"/>
    <xf numFmtId="43" fontId="0" fillId="19" borderId="0" xfId="1" applyFont="1" applyFill="1"/>
    <xf numFmtId="43" fontId="2" fillId="20" borderId="8" xfId="1" applyFont="1" applyFill="1" applyBorder="1" applyAlignment="1">
      <alignment horizontal="center"/>
    </xf>
    <xf numFmtId="176" fontId="0" fillId="33" borderId="2" xfId="1" applyNumberFormat="1" applyFont="1" applyFill="1" applyBorder="1"/>
    <xf numFmtId="43" fontId="0" fillId="33" borderId="10" xfId="1" applyFont="1" applyFill="1" applyBorder="1" applyAlignment="1">
      <alignment horizontal="center"/>
    </xf>
    <xf numFmtId="43" fontId="0" fillId="39" borderId="8" xfId="1" applyFont="1" applyFill="1" applyBorder="1"/>
    <xf numFmtId="43" fontId="0" fillId="48" borderId="10" xfId="1" applyFont="1" applyFill="1" applyBorder="1"/>
    <xf numFmtId="14" fontId="0" fillId="24" borderId="0" xfId="0" applyNumberFormat="1" applyFill="1"/>
    <xf numFmtId="14" fontId="0" fillId="26" borderId="0" xfId="0" applyNumberFormat="1" applyFill="1"/>
    <xf numFmtId="176" fontId="0" fillId="26" borderId="0" xfId="1" applyNumberFormat="1" applyFont="1" applyFill="1"/>
    <xf numFmtId="176" fontId="2" fillId="10" borderId="2" xfId="1" applyNumberFormat="1" applyFont="1" applyFill="1" applyBorder="1"/>
    <xf numFmtId="43" fontId="2" fillId="0" borderId="2" xfId="1" applyFont="1" applyBorder="1"/>
    <xf numFmtId="43" fontId="2" fillId="10" borderId="2" xfId="1" applyFont="1" applyFill="1" applyBorder="1"/>
    <xf numFmtId="176" fontId="0" fillId="0" borderId="14" xfId="1" applyNumberFormat="1" applyFont="1" applyBorder="1"/>
    <xf numFmtId="176" fontId="0" fillId="0" borderId="15" xfId="1" applyNumberFormat="1" applyFont="1" applyBorder="1"/>
    <xf numFmtId="176" fontId="0" fillId="0" borderId="16" xfId="1" applyNumberFormat="1" applyFont="1" applyBorder="1"/>
    <xf numFmtId="176" fontId="0" fillId="0" borderId="4" xfId="1" applyNumberFormat="1" applyFont="1" applyBorder="1" applyAlignment="1">
      <alignment horizontal="right"/>
    </xf>
    <xf numFmtId="176" fontId="0" fillId="0" borderId="6" xfId="1" applyNumberFormat="1" applyFont="1" applyBorder="1" applyAlignment="1">
      <alignment horizontal="right"/>
    </xf>
    <xf numFmtId="176" fontId="0" fillId="0" borderId="7" xfId="1" applyNumberFormat="1" applyFont="1" applyBorder="1" applyAlignment="1">
      <alignment horizontal="right"/>
    </xf>
    <xf numFmtId="176" fontId="0" fillId="0" borderId="8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right"/>
    </xf>
    <xf numFmtId="176" fontId="0" fillId="0" borderId="13" xfId="1" applyNumberFormat="1" applyFont="1" applyBorder="1" applyAlignment="1">
      <alignment horizontal="right"/>
    </xf>
    <xf numFmtId="176" fontId="0" fillId="0" borderId="4" xfId="1" applyNumberFormat="1" applyFont="1" applyBorder="1"/>
    <xf numFmtId="176" fontId="0" fillId="0" borderId="6" xfId="1" applyNumberFormat="1" applyFont="1" applyBorder="1"/>
    <xf numFmtId="176" fontId="0" fillId="0" borderId="17" xfId="1" applyNumberFormat="1" applyFont="1" applyBorder="1"/>
    <xf numFmtId="176" fontId="0" fillId="5" borderId="7" xfId="1" applyNumberFormat="1" applyFont="1" applyFill="1" applyBorder="1"/>
    <xf numFmtId="176" fontId="0" fillId="0" borderId="7" xfId="1" applyNumberFormat="1" applyFont="1" applyBorder="1"/>
    <xf numFmtId="176" fontId="0" fillId="7" borderId="7" xfId="1" applyNumberFormat="1" applyFont="1" applyFill="1" applyBorder="1"/>
    <xf numFmtId="176" fontId="0" fillId="8" borderId="7" xfId="1" applyNumberFormat="1" applyFont="1" applyFill="1" applyBorder="1"/>
    <xf numFmtId="176" fontId="0" fillId="8" borderId="8" xfId="1" applyNumberFormat="1" applyFont="1" applyFill="1" applyBorder="1"/>
    <xf numFmtId="176" fontId="0" fillId="4" borderId="18" xfId="1" applyNumberFormat="1" applyFont="1" applyFill="1" applyBorder="1"/>
    <xf numFmtId="176" fontId="2" fillId="4" borderId="2" xfId="1" applyNumberFormat="1" applyFont="1" applyFill="1" applyBorder="1"/>
    <xf numFmtId="176" fontId="0" fillId="4" borderId="10" xfId="1" applyNumberFormat="1" applyFont="1" applyFill="1" applyBorder="1"/>
    <xf numFmtId="176" fontId="2" fillId="0" borderId="0" xfId="1" applyNumberFormat="1" applyFont="1" applyAlignment="1">
      <alignment horizontal="center"/>
    </xf>
    <xf numFmtId="176" fontId="0" fillId="9" borderId="7" xfId="1" applyNumberFormat="1" applyFont="1" applyFill="1" applyBorder="1"/>
    <xf numFmtId="176" fontId="0" fillId="10" borderId="7" xfId="1" applyNumberFormat="1" applyFont="1" applyFill="1" applyBorder="1"/>
    <xf numFmtId="176" fontId="0" fillId="11" borderId="18" xfId="1" applyNumberFormat="1" applyFont="1" applyFill="1" applyBorder="1"/>
    <xf numFmtId="176" fontId="2" fillId="11" borderId="10" xfId="1" applyNumberFormat="1" applyFont="1" applyFill="1" applyBorder="1"/>
    <xf numFmtId="176" fontId="2" fillId="0" borderId="8" xfId="1" applyNumberFormat="1" applyFont="1" applyBorder="1" applyAlignment="1">
      <alignment horizontal="center"/>
    </xf>
    <xf numFmtId="176" fontId="0" fillId="0" borderId="11" xfId="1" applyNumberFormat="1" applyFont="1" applyBorder="1"/>
    <xf numFmtId="176" fontId="0" fillId="12" borderId="7" xfId="1" applyNumberFormat="1" applyFont="1" applyFill="1" applyBorder="1"/>
    <xf numFmtId="176" fontId="0" fillId="6" borderId="18" xfId="1" applyNumberFormat="1" applyFont="1" applyFill="1" applyBorder="1"/>
    <xf numFmtId="177" fontId="0" fillId="13" borderId="7" xfId="2" applyNumberFormat="1" applyFont="1" applyFill="1" applyBorder="1"/>
    <xf numFmtId="177" fontId="0" fillId="13" borderId="0" xfId="2" applyNumberFormat="1" applyFont="1" applyFill="1"/>
    <xf numFmtId="177" fontId="0" fillId="13" borderId="8" xfId="2" applyNumberFormat="1" applyFont="1" applyFill="1" applyBorder="1"/>
    <xf numFmtId="177" fontId="0" fillId="14" borderId="11" xfId="2" applyNumberFormat="1" applyFont="1" applyFill="1" applyBorder="1"/>
    <xf numFmtId="177" fontId="0" fillId="14" borderId="12" xfId="2" applyNumberFormat="1" applyFont="1" applyFill="1" applyBorder="1"/>
    <xf numFmtId="177" fontId="0" fillId="14" borderId="13" xfId="2" applyNumberFormat="1" applyFont="1" applyFill="1" applyBorder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3"/>
  <sheetViews>
    <sheetView workbookViewId="0">
      <selection activeCell="B25" sqref="B25"/>
    </sheetView>
  </sheetViews>
  <sheetFormatPr defaultRowHeight="12.75" x14ac:dyDescent="0.2"/>
  <cols>
    <col min="1" max="1" width="26.7109375" style="4" customWidth="1"/>
    <col min="2" max="2" width="14.28515625" style="21" customWidth="1"/>
    <col min="3" max="3" width="8.140625" style="21" customWidth="1"/>
    <col min="4" max="4" width="13.85546875" style="4" customWidth="1"/>
    <col min="6" max="6" width="15.28515625" style="4" customWidth="1"/>
  </cols>
  <sheetData>
    <row r="1" spans="1:6" x14ac:dyDescent="0.2">
      <c r="A1" t="s">
        <v>0</v>
      </c>
      <c r="D1" s="12" t="s">
        <v>1</v>
      </c>
    </row>
    <row r="2" spans="1:6" x14ac:dyDescent="0.2">
      <c r="A2" t="s">
        <v>2</v>
      </c>
      <c r="D2" s="11" t="s">
        <v>3</v>
      </c>
    </row>
    <row r="3" spans="1:6" x14ac:dyDescent="0.2">
      <c r="A3" t="s">
        <v>4</v>
      </c>
    </row>
    <row r="5" spans="1:6" ht="13.5" customHeight="1" thickBot="1" x14ac:dyDescent="0.25">
      <c r="A5" s="9" t="s">
        <v>5</v>
      </c>
    </row>
    <row r="6" spans="1:6" x14ac:dyDescent="0.2">
      <c r="A6" s="1"/>
      <c r="B6" s="22" t="s">
        <v>6</v>
      </c>
      <c r="C6" s="22"/>
      <c r="D6" s="16" t="s">
        <v>7</v>
      </c>
      <c r="E6" s="16"/>
      <c r="F6" s="17" t="s">
        <v>8</v>
      </c>
    </row>
    <row r="7" spans="1:6" ht="13.5" customHeight="1" thickBot="1" x14ac:dyDescent="0.25">
      <c r="A7" s="3"/>
      <c r="B7" s="23" t="s">
        <v>9</v>
      </c>
      <c r="C7" s="24"/>
      <c r="D7" s="18" t="s">
        <v>10</v>
      </c>
      <c r="E7" s="19"/>
      <c r="F7" s="20" t="s">
        <v>10</v>
      </c>
    </row>
    <row r="8" spans="1:6" x14ac:dyDescent="0.2">
      <c r="A8" s="3" t="s">
        <v>11</v>
      </c>
      <c r="B8" s="21">
        <v>100000</v>
      </c>
      <c r="D8" s="21">
        <v>100000</v>
      </c>
      <c r="F8" s="25">
        <v>100000</v>
      </c>
    </row>
    <row r="9" spans="1:6" x14ac:dyDescent="0.2">
      <c r="A9" s="13" t="s">
        <v>12</v>
      </c>
      <c r="B9" s="26">
        <v>500000</v>
      </c>
      <c r="C9" s="26"/>
      <c r="D9" s="26">
        <v>500000</v>
      </c>
      <c r="F9" s="27">
        <v>500000</v>
      </c>
    </row>
    <row r="10" spans="1:6" x14ac:dyDescent="0.2">
      <c r="A10" s="3" t="s">
        <v>13</v>
      </c>
      <c r="B10" s="28">
        <f>SUM(B8:B9)</f>
        <v>600000</v>
      </c>
      <c r="D10" s="28">
        <f>SUM(D8:D9)</f>
        <v>600000</v>
      </c>
      <c r="F10" s="29">
        <f>SUM(F8:F9)</f>
        <v>600000</v>
      </c>
    </row>
    <row r="11" spans="1:6" x14ac:dyDescent="0.2">
      <c r="A11" s="13" t="s">
        <v>14</v>
      </c>
      <c r="B11" s="21">
        <v>-150000</v>
      </c>
      <c r="D11" s="30">
        <v>-125000</v>
      </c>
      <c r="F11" s="31">
        <v>-175000</v>
      </c>
    </row>
    <row r="12" spans="1:6" ht="13.5" customHeight="1" thickBot="1" x14ac:dyDescent="0.25">
      <c r="A12" s="3" t="s">
        <v>15</v>
      </c>
      <c r="B12" s="32">
        <f>SUM(B10:B11)</f>
        <v>450000</v>
      </c>
      <c r="C12" s="33"/>
      <c r="D12" s="32">
        <f>SUM(D10:D11)</f>
        <v>475000</v>
      </c>
      <c r="F12" s="34">
        <f>SUM(F10:F11)</f>
        <v>425000</v>
      </c>
    </row>
    <row r="13" spans="1:6" ht="13.5" customHeight="1" thickTop="1" x14ac:dyDescent="0.2">
      <c r="A13" s="3"/>
      <c r="D13" s="21"/>
      <c r="F13" s="25"/>
    </row>
    <row r="14" spans="1:6" x14ac:dyDescent="0.2">
      <c r="A14" s="3"/>
      <c r="D14" s="21"/>
      <c r="F14" s="25"/>
    </row>
    <row r="15" spans="1:6" x14ac:dyDescent="0.2">
      <c r="A15" s="3" t="s">
        <v>16</v>
      </c>
      <c r="B15" s="21">
        <v>1000000</v>
      </c>
      <c r="D15" s="21">
        <v>1000000</v>
      </c>
      <c r="F15" s="25">
        <v>1000000</v>
      </c>
    </row>
    <row r="16" spans="1:6" x14ac:dyDescent="0.2">
      <c r="A16" s="13" t="s">
        <v>17</v>
      </c>
      <c r="B16" s="35">
        <f>-B12</f>
        <v>-450000</v>
      </c>
      <c r="C16" s="26"/>
      <c r="D16" s="35">
        <f>-D12</f>
        <v>-475000</v>
      </c>
      <c r="F16" s="36">
        <f>-F12</f>
        <v>-425000</v>
      </c>
    </row>
    <row r="17" spans="1:6" x14ac:dyDescent="0.2">
      <c r="A17" s="3" t="s">
        <v>18</v>
      </c>
      <c r="B17" s="37">
        <f>SUM(B15:B16)</f>
        <v>550000</v>
      </c>
      <c r="D17" s="37">
        <f>SUM(D15:D16)</f>
        <v>525000</v>
      </c>
      <c r="F17" s="38">
        <f>SUM(F15:F16)</f>
        <v>575000</v>
      </c>
    </row>
    <row r="18" spans="1:6" x14ac:dyDescent="0.2">
      <c r="A18" s="13" t="s">
        <v>19</v>
      </c>
      <c r="B18" s="26">
        <v>-100000</v>
      </c>
      <c r="C18" s="26"/>
      <c r="D18" s="26">
        <v>-100000</v>
      </c>
      <c r="F18" s="27">
        <v>-100000</v>
      </c>
    </row>
    <row r="19" spans="1:6" x14ac:dyDescent="0.2">
      <c r="A19" s="3" t="s">
        <v>20</v>
      </c>
      <c r="B19" s="39">
        <f>SUM(B17:B18)</f>
        <v>450000</v>
      </c>
      <c r="D19" s="39">
        <f>SUM(D17:D18)</f>
        <v>425000</v>
      </c>
      <c r="F19" s="40">
        <f>SUM(F17:F18)</f>
        <v>475000</v>
      </c>
    </row>
    <row r="20" spans="1:6" x14ac:dyDescent="0.2">
      <c r="A20" s="13" t="s">
        <v>21</v>
      </c>
      <c r="B20" s="41">
        <f>-B19*0.4</f>
        <v>-180000</v>
      </c>
      <c r="D20" s="41">
        <f>-D19*0.4</f>
        <v>-170000</v>
      </c>
      <c r="F20" s="42">
        <f>-F19*0.4</f>
        <v>-190000</v>
      </c>
    </row>
    <row r="21" spans="1:6" ht="13.5" customHeight="1" thickBot="1" x14ac:dyDescent="0.25">
      <c r="A21" s="3" t="s">
        <v>22</v>
      </c>
      <c r="B21" s="43">
        <f>SUM(B19:B20)</f>
        <v>270000</v>
      </c>
      <c r="C21" s="33"/>
      <c r="D21" s="43">
        <f>SUM(D19:D20)</f>
        <v>255000</v>
      </c>
      <c r="F21" s="44">
        <f>SUM(F19:F20)</f>
        <v>285000</v>
      </c>
    </row>
    <row r="22" spans="1:6" ht="14.25" customHeight="1" thickTop="1" thickBot="1" x14ac:dyDescent="0.25">
      <c r="A22" s="6"/>
      <c r="B22" s="45"/>
      <c r="C22" s="45"/>
      <c r="D22" s="45" t="s">
        <v>23</v>
      </c>
      <c r="E22" s="7"/>
      <c r="F22" s="46" t="s">
        <v>24</v>
      </c>
    </row>
    <row r="23" spans="1:6" x14ac:dyDescent="0.2">
      <c r="D23" s="21"/>
      <c r="F23" s="21"/>
    </row>
    <row r="24" spans="1:6" ht="13.5" customHeight="1" thickBot="1" x14ac:dyDescent="0.25">
      <c r="A24" s="9" t="s">
        <v>25</v>
      </c>
      <c r="D24" s="21"/>
      <c r="F24" s="21"/>
    </row>
    <row r="25" spans="1:6" x14ac:dyDescent="0.2">
      <c r="A25" s="1"/>
      <c r="B25" s="22" t="s">
        <v>6</v>
      </c>
      <c r="C25" s="22"/>
      <c r="D25" s="47" t="str">
        <f>+D6</f>
        <v>Understating</v>
      </c>
      <c r="E25" s="16"/>
      <c r="F25" s="48" t="str">
        <f>+F6</f>
        <v>Overstating</v>
      </c>
    </row>
    <row r="26" spans="1:6" ht="13.5" customHeight="1" thickBot="1" x14ac:dyDescent="0.25">
      <c r="A26" s="3"/>
      <c r="B26" s="23" t="s">
        <v>25</v>
      </c>
      <c r="C26" s="24"/>
      <c r="D26" s="49" t="str">
        <f>+D7</f>
        <v>Year 1 Inventory</v>
      </c>
      <c r="E26" s="19"/>
      <c r="F26" s="50" t="str">
        <f>+F7</f>
        <v>Year 1 Inventory</v>
      </c>
    </row>
    <row r="27" spans="1:6" x14ac:dyDescent="0.2">
      <c r="A27" s="3" t="s">
        <v>11</v>
      </c>
      <c r="B27" s="51">
        <f>-B11</f>
        <v>150000</v>
      </c>
      <c r="D27" s="51">
        <f>-D11</f>
        <v>125000</v>
      </c>
      <c r="F27" s="52">
        <f>-F11</f>
        <v>175000</v>
      </c>
    </row>
    <row r="28" spans="1:6" x14ac:dyDescent="0.2">
      <c r="A28" s="13" t="s">
        <v>12</v>
      </c>
      <c r="B28" s="26">
        <v>600000</v>
      </c>
      <c r="C28" s="26"/>
      <c r="D28" s="26">
        <v>600000</v>
      </c>
      <c r="F28" s="27">
        <v>600000</v>
      </c>
    </row>
    <row r="29" spans="1:6" x14ac:dyDescent="0.2">
      <c r="A29" s="3" t="s">
        <v>13</v>
      </c>
      <c r="B29" s="53">
        <f>SUM(B27:B28)</f>
        <v>750000</v>
      </c>
      <c r="D29" s="53">
        <f>SUM(D27:D28)</f>
        <v>725000</v>
      </c>
      <c r="F29" s="54">
        <f>SUM(F27:F28)</f>
        <v>775000</v>
      </c>
    </row>
    <row r="30" spans="1:6" x14ac:dyDescent="0.2">
      <c r="A30" s="13" t="s">
        <v>14</v>
      </c>
      <c r="B30" s="21">
        <v>-150000</v>
      </c>
      <c r="D30" s="21">
        <v>-150000</v>
      </c>
      <c r="F30" s="25">
        <v>-150000</v>
      </c>
    </row>
    <row r="31" spans="1:6" ht="13.5" customHeight="1" thickBot="1" x14ac:dyDescent="0.25">
      <c r="A31" s="3" t="s">
        <v>15</v>
      </c>
      <c r="B31" s="55">
        <f>SUM(B29:B30)</f>
        <v>600000</v>
      </c>
      <c r="C31" s="33"/>
      <c r="D31" s="55">
        <f>SUM(D29:D30)</f>
        <v>575000</v>
      </c>
      <c r="F31" s="56">
        <f>SUM(F29:F30)</f>
        <v>625000</v>
      </c>
    </row>
    <row r="32" spans="1:6" ht="13.5" customHeight="1" thickTop="1" x14ac:dyDescent="0.2">
      <c r="A32" s="3"/>
      <c r="D32" s="21"/>
      <c r="F32" s="25"/>
    </row>
    <row r="33" spans="1:6" x14ac:dyDescent="0.2">
      <c r="A33" s="3"/>
      <c r="D33" s="21"/>
      <c r="F33" s="25"/>
    </row>
    <row r="34" spans="1:6" x14ac:dyDescent="0.2">
      <c r="A34" s="3" t="s">
        <v>16</v>
      </c>
      <c r="B34" s="21">
        <v>1100000</v>
      </c>
      <c r="D34" s="21">
        <v>1100000</v>
      </c>
      <c r="F34" s="25">
        <v>1100000</v>
      </c>
    </row>
    <row r="35" spans="1:6" x14ac:dyDescent="0.2">
      <c r="A35" s="13" t="s">
        <v>17</v>
      </c>
      <c r="B35" s="35">
        <f>-B31</f>
        <v>-600000</v>
      </c>
      <c r="C35" s="26"/>
      <c r="D35" s="35">
        <f>-D31</f>
        <v>-575000</v>
      </c>
      <c r="F35" s="36">
        <f>-F31</f>
        <v>-625000</v>
      </c>
    </row>
    <row r="36" spans="1:6" x14ac:dyDescent="0.2">
      <c r="A36" s="3" t="s">
        <v>18</v>
      </c>
      <c r="B36" s="57">
        <f>SUM(B34:B35)</f>
        <v>500000</v>
      </c>
      <c r="D36" s="57">
        <f>SUM(D34:D35)</f>
        <v>525000</v>
      </c>
      <c r="F36" s="58">
        <f>SUM(F34:F35)</f>
        <v>475000</v>
      </c>
    </row>
    <row r="37" spans="1:6" x14ac:dyDescent="0.2">
      <c r="A37" s="13" t="s">
        <v>19</v>
      </c>
      <c r="B37" s="26">
        <v>125000</v>
      </c>
      <c r="C37" s="26"/>
      <c r="D37" s="26">
        <v>125000</v>
      </c>
      <c r="F37" s="27">
        <v>125000</v>
      </c>
    </row>
    <row r="38" spans="1:6" x14ac:dyDescent="0.2">
      <c r="A38" s="3" t="s">
        <v>20</v>
      </c>
      <c r="B38" s="59">
        <f>SUM(B36:B37)</f>
        <v>625000</v>
      </c>
      <c r="D38" s="59">
        <f>SUM(D36:D37)</f>
        <v>650000</v>
      </c>
      <c r="F38" s="60">
        <f>SUM(F36:F37)</f>
        <v>600000</v>
      </c>
    </row>
    <row r="39" spans="1:6" x14ac:dyDescent="0.2">
      <c r="A39" s="13" t="s">
        <v>21</v>
      </c>
      <c r="B39" s="41">
        <f>-B38*0.4</f>
        <v>-250000</v>
      </c>
      <c r="D39" s="41">
        <f>-D38*0.4</f>
        <v>-260000</v>
      </c>
      <c r="F39" s="42">
        <f>-F38*0.4</f>
        <v>-240000</v>
      </c>
    </row>
    <row r="40" spans="1:6" ht="13.5" customHeight="1" thickBot="1" x14ac:dyDescent="0.25">
      <c r="A40" s="3" t="s">
        <v>22</v>
      </c>
      <c r="B40" s="61">
        <f>SUM(B38:B39)</f>
        <v>375000</v>
      </c>
      <c r="C40" s="33"/>
      <c r="D40" s="61">
        <f>SUM(D38:D39)</f>
        <v>390000</v>
      </c>
      <c r="F40" s="62">
        <f>SUM(F38:F39)</f>
        <v>360000</v>
      </c>
    </row>
    <row r="41" spans="1:6" ht="13.5" customHeight="1" thickTop="1" x14ac:dyDescent="0.2">
      <c r="A41" s="3"/>
      <c r="D41" t="s">
        <v>24</v>
      </c>
      <c r="F41" s="14" t="s">
        <v>23</v>
      </c>
    </row>
    <row r="42" spans="1:6" ht="13.5" customHeight="1" thickBot="1" x14ac:dyDescent="0.25">
      <c r="A42" s="6"/>
      <c r="B42" s="45"/>
      <c r="C42" s="45"/>
      <c r="D42" s="7"/>
      <c r="E42" s="7"/>
      <c r="F42" s="15"/>
    </row>
    <row r="43" spans="1:6" x14ac:dyDescent="0.2">
      <c r="A43" t="s">
        <v>26</v>
      </c>
    </row>
  </sheetData>
  <phoneticPr fontId="3" type="noConversion"/>
  <pageMargins left="0.75" right="0.75" top="1" bottom="1" header="0.5" footer="0.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K134"/>
  <sheetViews>
    <sheetView zoomScaleNormal="100" workbookViewId="0">
      <selection activeCell="F22" sqref="F22"/>
    </sheetView>
  </sheetViews>
  <sheetFormatPr defaultRowHeight="12.75" x14ac:dyDescent="0.2"/>
  <cols>
    <col min="1" max="1" width="11.28515625" style="4" customWidth="1"/>
    <col min="2" max="2" width="11.5703125" style="4" bestFit="1" customWidth="1"/>
    <col min="3" max="3" width="10.42578125" style="21" bestFit="1" customWidth="1"/>
    <col min="4" max="4" width="9.28515625" style="63" bestFit="1" customWidth="1"/>
    <col min="5" max="5" width="12.140625" style="63" customWidth="1"/>
    <col min="6" max="6" width="10.7109375" style="4" customWidth="1"/>
    <col min="7" max="7" width="9.28515625" style="4" customWidth="1"/>
    <col min="8" max="8" width="20.85546875" style="4" customWidth="1"/>
    <col min="9" max="9" width="11.28515625" style="21" bestFit="1" customWidth="1"/>
    <col min="10" max="10" width="10.28515625" style="63" customWidth="1"/>
    <col min="11" max="11" width="16.28515625" style="63" bestFit="1" customWidth="1"/>
  </cols>
  <sheetData>
    <row r="1" spans="1:11" x14ac:dyDescent="0.2">
      <c r="A1" t="s">
        <v>27</v>
      </c>
    </row>
    <row r="2" spans="1:11" x14ac:dyDescent="0.2">
      <c r="A2" t="s">
        <v>28</v>
      </c>
    </row>
    <row r="4" spans="1:11" ht="13.5" customHeight="1" thickBot="1" x14ac:dyDescent="0.25"/>
    <row r="5" spans="1:11" x14ac:dyDescent="0.2">
      <c r="A5" s="1" t="s">
        <v>11</v>
      </c>
      <c r="B5" s="2"/>
      <c r="C5" s="64"/>
      <c r="D5" s="65"/>
      <c r="E5" s="65"/>
      <c r="F5" s="2"/>
      <c r="G5" s="2"/>
      <c r="H5" s="2"/>
      <c r="I5" s="64"/>
      <c r="J5" s="65"/>
      <c r="K5" s="66"/>
    </row>
    <row r="6" spans="1:11" x14ac:dyDescent="0.2">
      <c r="A6" s="3"/>
      <c r="B6" t="s">
        <v>29</v>
      </c>
      <c r="D6" s="63" t="s">
        <v>30</v>
      </c>
      <c r="E6" s="63" t="s">
        <v>31</v>
      </c>
      <c r="J6" s="63" t="s">
        <v>32</v>
      </c>
      <c r="K6" s="67" t="s">
        <v>31</v>
      </c>
    </row>
    <row r="7" spans="1:11" x14ac:dyDescent="0.2">
      <c r="A7" s="3"/>
      <c r="B7" t="s">
        <v>33</v>
      </c>
      <c r="C7" s="21" t="s">
        <v>34</v>
      </c>
      <c r="D7" s="63" t="s">
        <v>35</v>
      </c>
      <c r="E7" s="63" t="s">
        <v>35</v>
      </c>
      <c r="I7" s="21" t="s">
        <v>34</v>
      </c>
      <c r="J7" s="63" t="s">
        <v>36</v>
      </c>
      <c r="K7" s="67" t="s">
        <v>35</v>
      </c>
    </row>
    <row r="8" spans="1:11" x14ac:dyDescent="0.2">
      <c r="A8" s="3"/>
      <c r="B8" s="10">
        <v>37230</v>
      </c>
      <c r="C8" s="21">
        <v>1000</v>
      </c>
      <c r="D8" s="63">
        <v>5</v>
      </c>
      <c r="E8" s="68">
        <f>+C8*D8</f>
        <v>5000</v>
      </c>
      <c r="H8" t="s">
        <v>11</v>
      </c>
      <c r="I8" s="59">
        <f>+C10</f>
        <v>7000</v>
      </c>
      <c r="J8" s="69">
        <f>+K8/I8</f>
        <v>5.2142857142857144</v>
      </c>
      <c r="K8" s="70">
        <f>+E10</f>
        <v>36500</v>
      </c>
    </row>
    <row r="9" spans="1:11" x14ac:dyDescent="0.2">
      <c r="A9" s="3"/>
      <c r="B9" s="10">
        <v>37253</v>
      </c>
      <c r="C9" s="26">
        <v>6000</v>
      </c>
      <c r="D9" s="71">
        <v>5.25</v>
      </c>
      <c r="E9" s="72">
        <f>+C9*D9</f>
        <v>31500</v>
      </c>
      <c r="H9" s="5" t="s">
        <v>37</v>
      </c>
      <c r="I9" s="73">
        <f>+C14</f>
        <v>10000</v>
      </c>
      <c r="J9" s="74">
        <f>+K9/I9</f>
        <v>5.625</v>
      </c>
      <c r="K9" s="75">
        <f>+E14</f>
        <v>56250</v>
      </c>
    </row>
    <row r="10" spans="1:11" x14ac:dyDescent="0.2">
      <c r="A10" s="3" t="s">
        <v>38</v>
      </c>
      <c r="C10" s="76">
        <f>SUM(C8:C9)</f>
        <v>7000</v>
      </c>
      <c r="E10" s="77">
        <f>SUM(E8:E9)</f>
        <v>36500</v>
      </c>
      <c r="H10" t="s">
        <v>13</v>
      </c>
      <c r="I10" s="76">
        <f>SUM(I8:I9)</f>
        <v>17000</v>
      </c>
      <c r="J10" s="69">
        <f>+K10/I10</f>
        <v>5.4558823529411766</v>
      </c>
      <c r="K10" s="78">
        <f>SUM(K8:K9)</f>
        <v>92750</v>
      </c>
    </row>
    <row r="11" spans="1:11" x14ac:dyDescent="0.2">
      <c r="A11" s="3"/>
      <c r="H11" s="5" t="s">
        <v>39</v>
      </c>
      <c r="I11" s="79">
        <f>-I10-SUM(C17:C18)</f>
        <v>-6000</v>
      </c>
      <c r="K11" s="80" t="s">
        <v>40</v>
      </c>
    </row>
    <row r="12" spans="1:11" ht="13.5" customHeight="1" thickBot="1" x14ac:dyDescent="0.25">
      <c r="A12" s="3" t="s">
        <v>41</v>
      </c>
      <c r="B12" s="10">
        <v>37267</v>
      </c>
      <c r="C12" s="21">
        <v>5000</v>
      </c>
      <c r="D12" s="63">
        <v>5.5</v>
      </c>
      <c r="E12" s="68">
        <f>+C12*D12</f>
        <v>27500</v>
      </c>
      <c r="H12" t="s">
        <v>15</v>
      </c>
      <c r="I12" s="81">
        <f>SUM(I10:I11)</f>
        <v>11000</v>
      </c>
      <c r="J12" s="82"/>
      <c r="K12" s="83" t="s">
        <v>40</v>
      </c>
    </row>
    <row r="13" spans="1:11" ht="13.5" customHeight="1" thickTop="1" x14ac:dyDescent="0.2">
      <c r="A13" s="3"/>
      <c r="B13" s="10">
        <v>37286</v>
      </c>
      <c r="C13" s="26">
        <v>5000</v>
      </c>
      <c r="D13" s="71">
        <v>5.75</v>
      </c>
      <c r="E13" s="72">
        <f>+C13*D13</f>
        <v>28750</v>
      </c>
      <c r="K13" s="67"/>
    </row>
    <row r="14" spans="1:11" x14ac:dyDescent="0.2">
      <c r="A14" s="3"/>
      <c r="C14" s="84">
        <f>SUM(C12:C13)</f>
        <v>10000</v>
      </c>
      <c r="E14" s="85">
        <f>SUM(E12:E13)</f>
        <v>56250</v>
      </c>
      <c r="K14" s="67"/>
    </row>
    <row r="15" spans="1:11" x14ac:dyDescent="0.2">
      <c r="A15" s="3"/>
      <c r="K15" s="67"/>
    </row>
    <row r="16" spans="1:11" x14ac:dyDescent="0.2">
      <c r="A16" s="3"/>
      <c r="B16" t="s">
        <v>42</v>
      </c>
      <c r="K16" s="67"/>
    </row>
    <row r="17" spans="1:11" x14ac:dyDescent="0.2">
      <c r="A17" s="3" t="s">
        <v>16</v>
      </c>
      <c r="B17" s="10">
        <v>37261</v>
      </c>
      <c r="C17" s="21">
        <v>-4000</v>
      </c>
      <c r="K17" s="67"/>
    </row>
    <row r="18" spans="1:11" x14ac:dyDescent="0.2">
      <c r="A18" s="3"/>
      <c r="B18" s="10">
        <v>37281</v>
      </c>
      <c r="C18" s="21">
        <v>-7000</v>
      </c>
      <c r="K18" s="67"/>
    </row>
    <row r="19" spans="1:11" ht="13.5" customHeight="1" thickBot="1" x14ac:dyDescent="0.25">
      <c r="A19" s="6"/>
      <c r="B19" s="7"/>
      <c r="C19" s="45"/>
      <c r="D19" s="86"/>
      <c r="E19" s="86"/>
      <c r="F19" s="7"/>
      <c r="G19" s="7"/>
      <c r="H19" s="7"/>
      <c r="I19" s="45"/>
      <c r="J19" s="86"/>
      <c r="K19" s="87"/>
    </row>
    <row r="22" spans="1:11" x14ac:dyDescent="0.2">
      <c r="A22" s="9"/>
    </row>
    <row r="23" spans="1:11" ht="13.5" customHeight="1" thickBot="1" x14ac:dyDescent="0.25"/>
    <row r="24" spans="1:11" x14ac:dyDescent="0.2">
      <c r="A24" s="8" t="s">
        <v>43</v>
      </c>
      <c r="B24" s="2"/>
      <c r="C24" s="64"/>
      <c r="D24" s="65"/>
      <c r="E24" s="65"/>
      <c r="F24" s="2"/>
      <c r="G24" s="2"/>
      <c r="H24" s="2"/>
      <c r="I24" s="64"/>
      <c r="J24" s="65" t="s">
        <v>32</v>
      </c>
      <c r="K24" s="66" t="s">
        <v>31</v>
      </c>
    </row>
    <row r="25" spans="1:11" x14ac:dyDescent="0.2">
      <c r="A25" s="3"/>
      <c r="D25" s="63" t="s">
        <v>30</v>
      </c>
      <c r="E25" s="63" t="s">
        <v>31</v>
      </c>
      <c r="I25" s="21" t="s">
        <v>34</v>
      </c>
      <c r="J25" s="63" t="s">
        <v>36</v>
      </c>
      <c r="K25" s="67" t="s">
        <v>35</v>
      </c>
    </row>
    <row r="26" spans="1:11" ht="13.5" customHeight="1" thickBot="1" x14ac:dyDescent="0.25">
      <c r="A26" s="3"/>
      <c r="C26" s="21" t="s">
        <v>34</v>
      </c>
      <c r="D26" s="63" t="s">
        <v>35</v>
      </c>
      <c r="E26" s="63" t="s">
        <v>35</v>
      </c>
      <c r="H26" t="s">
        <v>11</v>
      </c>
      <c r="I26" s="21">
        <f>+I$8</f>
        <v>7000</v>
      </c>
      <c r="J26" s="69">
        <f>+K26/I26</f>
        <v>5.2142857142857144</v>
      </c>
      <c r="K26" s="67">
        <f>+K$8</f>
        <v>36500</v>
      </c>
    </row>
    <row r="27" spans="1:11" ht="13.5" customHeight="1" thickBot="1" x14ac:dyDescent="0.25">
      <c r="A27" s="3" t="s">
        <v>13</v>
      </c>
      <c r="C27" s="88">
        <f>-I10</f>
        <v>-17000</v>
      </c>
      <c r="D27" s="89">
        <f>+E27/C27</f>
        <v>-5.4558823529411766</v>
      </c>
      <c r="E27" s="90">
        <f>+K10</f>
        <v>92750</v>
      </c>
      <c r="H27" s="5" t="s">
        <v>37</v>
      </c>
      <c r="I27" s="26">
        <f>+I$9</f>
        <v>10000</v>
      </c>
      <c r="J27" s="74">
        <f>+K27/I27</f>
        <v>5.625</v>
      </c>
      <c r="K27" s="91">
        <f>+K$9</f>
        <v>56250</v>
      </c>
    </row>
    <row r="28" spans="1:11" ht="13.5" customHeight="1" thickBot="1" x14ac:dyDescent="0.25">
      <c r="A28" s="3" t="s">
        <v>44</v>
      </c>
      <c r="D28" s="92" t="s">
        <v>45</v>
      </c>
      <c r="H28" t="s">
        <v>13</v>
      </c>
      <c r="I28" s="93">
        <f>SUM(I26:I27)</f>
        <v>17000</v>
      </c>
      <c r="J28" s="69">
        <f>+K28/I28</f>
        <v>5.4558823529411766</v>
      </c>
      <c r="K28" s="94">
        <f>SUM(K26:K27)</f>
        <v>92750</v>
      </c>
    </row>
    <row r="29" spans="1:11" ht="13.5" customHeight="1" thickBot="1" x14ac:dyDescent="0.25">
      <c r="A29" s="3" t="s">
        <v>46</v>
      </c>
      <c r="C29" s="95">
        <f>-I11</f>
        <v>6000</v>
      </c>
      <c r="D29" s="96">
        <f>+D27</f>
        <v>-5.4558823529411766</v>
      </c>
      <c r="E29" s="97">
        <f>+C29*D29</f>
        <v>-32735.294117647059</v>
      </c>
      <c r="H29" s="5" t="s">
        <v>39</v>
      </c>
      <c r="I29" s="98">
        <f>+I$11</f>
        <v>-6000</v>
      </c>
      <c r="J29" s="99">
        <f>+K29/I29</f>
        <v>-5.4558823529411766</v>
      </c>
      <c r="K29" s="100">
        <f>-E29</f>
        <v>32735.294117647059</v>
      </c>
    </row>
    <row r="30" spans="1:11" ht="13.5" customHeight="1" thickBot="1" x14ac:dyDescent="0.25">
      <c r="A30" s="3"/>
      <c r="H30" t="s">
        <v>15</v>
      </c>
      <c r="I30" s="101">
        <f>SUM(I28:I29)</f>
        <v>11000</v>
      </c>
      <c r="J30" s="102">
        <f>+K30/I30</f>
        <v>11.407754010695188</v>
      </c>
      <c r="K30" s="103">
        <f>SUM(K28:K29)</f>
        <v>125485.29411764706</v>
      </c>
    </row>
    <row r="31" spans="1:11" ht="14.25" customHeight="1" thickTop="1" thickBot="1" x14ac:dyDescent="0.25">
      <c r="A31" s="6"/>
      <c r="B31" s="7"/>
      <c r="C31" s="45"/>
      <c r="D31" s="86"/>
      <c r="E31" s="86"/>
      <c r="F31" s="7"/>
      <c r="G31" s="7"/>
      <c r="H31" s="7"/>
      <c r="I31" s="45"/>
      <c r="J31" s="86"/>
      <c r="K31" s="87"/>
    </row>
    <row r="33" spans="1:11" ht="13.5" customHeight="1" thickBot="1" x14ac:dyDescent="0.25"/>
    <row r="34" spans="1:11" x14ac:dyDescent="0.2">
      <c r="A34" s="8" t="s">
        <v>47</v>
      </c>
      <c r="B34" s="2"/>
      <c r="C34" s="64"/>
      <c r="D34" s="65"/>
      <c r="E34" s="65"/>
      <c r="F34" s="2"/>
      <c r="G34" s="2"/>
      <c r="H34" s="2"/>
      <c r="I34" s="64"/>
      <c r="J34" s="65"/>
      <c r="K34" s="66"/>
    </row>
    <row r="35" spans="1:11" x14ac:dyDescent="0.2">
      <c r="A35" s="3"/>
      <c r="D35" s="63" t="s">
        <v>30</v>
      </c>
      <c r="E35" s="63" t="s">
        <v>34</v>
      </c>
      <c r="F35" t="s">
        <v>34</v>
      </c>
      <c r="K35" s="67"/>
    </row>
    <row r="36" spans="1:11" x14ac:dyDescent="0.2">
      <c r="A36" s="3" t="s">
        <v>48</v>
      </c>
      <c r="C36" s="21" t="s">
        <v>34</v>
      </c>
      <c r="D36" s="63" t="s">
        <v>35</v>
      </c>
      <c r="E36" s="63" t="s">
        <v>49</v>
      </c>
      <c r="F36" t="s">
        <v>50</v>
      </c>
      <c r="J36" s="63" t="s">
        <v>32</v>
      </c>
      <c r="K36" s="67" t="s">
        <v>31</v>
      </c>
    </row>
    <row r="37" spans="1:11" x14ac:dyDescent="0.2">
      <c r="A37" s="3"/>
      <c r="B37" s="10">
        <v>37230</v>
      </c>
      <c r="C37" s="21">
        <v>1000</v>
      </c>
      <c r="D37" s="63">
        <v>5</v>
      </c>
      <c r="E37" s="21">
        <v>-1000</v>
      </c>
      <c r="F37" s="104">
        <f>+C37+E37</f>
        <v>0</v>
      </c>
      <c r="G37" s="21"/>
      <c r="I37" s="21" t="s">
        <v>34</v>
      </c>
      <c r="J37" s="63" t="s">
        <v>36</v>
      </c>
      <c r="K37" s="67" t="s">
        <v>35</v>
      </c>
    </row>
    <row r="38" spans="1:11" x14ac:dyDescent="0.2">
      <c r="A38" s="3"/>
      <c r="B38" s="10">
        <v>37253</v>
      </c>
      <c r="C38" s="21">
        <v>6000</v>
      </c>
      <c r="D38" s="63">
        <v>5.25</v>
      </c>
      <c r="E38" s="21">
        <v>-6000</v>
      </c>
      <c r="F38" s="104">
        <f>+C38+E38</f>
        <v>0</v>
      </c>
      <c r="G38" s="21"/>
      <c r="H38" t="s">
        <v>11</v>
      </c>
      <c r="I38" s="21">
        <f>+I$8</f>
        <v>7000</v>
      </c>
      <c r="J38" s="69">
        <f>+K38/I38</f>
        <v>5.2142857142857144</v>
      </c>
      <c r="K38" s="67">
        <f>+K$8</f>
        <v>36500</v>
      </c>
    </row>
    <row r="39" spans="1:11" x14ac:dyDescent="0.2">
      <c r="A39" s="3"/>
      <c r="B39" s="10">
        <v>37267</v>
      </c>
      <c r="C39" s="21">
        <v>5000</v>
      </c>
      <c r="D39" s="63">
        <v>5.5</v>
      </c>
      <c r="E39" s="21">
        <v>-4000</v>
      </c>
      <c r="F39" s="104">
        <f>+C39+E39</f>
        <v>1000</v>
      </c>
      <c r="G39" s="21"/>
      <c r="H39" s="5" t="s">
        <v>37</v>
      </c>
      <c r="I39" s="26">
        <f>+I$9</f>
        <v>10000</v>
      </c>
      <c r="J39" s="74">
        <f>+K39/I39</f>
        <v>5.625</v>
      </c>
      <c r="K39" s="91">
        <f>+K$9</f>
        <v>56250</v>
      </c>
    </row>
    <row r="40" spans="1:11" x14ac:dyDescent="0.2">
      <c r="A40" s="3"/>
      <c r="B40" s="10">
        <v>37286</v>
      </c>
      <c r="C40" s="21">
        <v>5000</v>
      </c>
      <c r="D40" s="63">
        <v>5.75</v>
      </c>
      <c r="E40" s="21">
        <v>0</v>
      </c>
      <c r="F40" s="104">
        <f>+C40+E40</f>
        <v>5000</v>
      </c>
      <c r="G40" s="21"/>
      <c r="H40" t="s">
        <v>13</v>
      </c>
      <c r="I40" s="105">
        <f>SUM(I38:I39)</f>
        <v>17000</v>
      </c>
      <c r="J40" s="69">
        <f>+K40/I40</f>
        <v>5.4558823529411766</v>
      </c>
      <c r="K40" s="106">
        <f>SUM(K38:K39)</f>
        <v>92750</v>
      </c>
    </row>
    <row r="41" spans="1:11" ht="13.5" customHeight="1" thickBot="1" x14ac:dyDescent="0.25">
      <c r="A41" s="3"/>
      <c r="C41" s="107">
        <f>SUM(C37:C40)</f>
        <v>17000</v>
      </c>
      <c r="E41" s="107">
        <f>SUM(E37:E40)</f>
        <v>-11000</v>
      </c>
      <c r="F41" s="107">
        <f>SUM(F37:F40)</f>
        <v>6000</v>
      </c>
      <c r="H41" s="5" t="s">
        <v>39</v>
      </c>
      <c r="I41" s="98">
        <f>+I$11</f>
        <v>-6000</v>
      </c>
      <c r="J41" s="99">
        <f>+K41/I41</f>
        <v>5.708333333333333</v>
      </c>
      <c r="K41" s="108">
        <f>-E47</f>
        <v>-34250</v>
      </c>
    </row>
    <row r="42" spans="1:11" ht="14.25" customHeight="1" thickTop="1" thickBot="1" x14ac:dyDescent="0.25">
      <c r="H42" t="s">
        <v>15</v>
      </c>
      <c r="I42" s="109">
        <f>SUM(I40:I41)</f>
        <v>11000</v>
      </c>
      <c r="J42" s="102">
        <f>+K42/I42</f>
        <v>5.3181818181818183</v>
      </c>
      <c r="K42" s="110">
        <f>SUM(K40:K41)</f>
        <v>58500</v>
      </c>
    </row>
    <row r="43" spans="1:11" ht="13.5" customHeight="1" thickTop="1" x14ac:dyDescent="0.2">
      <c r="A43" s="3" t="s">
        <v>46</v>
      </c>
      <c r="D43" s="63" t="s">
        <v>30</v>
      </c>
      <c r="E43" s="63" t="s">
        <v>31</v>
      </c>
      <c r="K43" s="67"/>
    </row>
    <row r="44" spans="1:11" x14ac:dyDescent="0.2">
      <c r="A44" s="3"/>
      <c r="C44" s="21" t="s">
        <v>34</v>
      </c>
      <c r="D44" s="63" t="s">
        <v>35</v>
      </c>
      <c r="E44" s="63" t="s">
        <v>35</v>
      </c>
      <c r="K44" s="67"/>
    </row>
    <row r="45" spans="1:11" x14ac:dyDescent="0.2">
      <c r="A45" s="3"/>
      <c r="B45" s="10">
        <v>37267</v>
      </c>
      <c r="C45" s="111">
        <f>+F39</f>
        <v>1000</v>
      </c>
      <c r="D45" s="112">
        <f>+D39</f>
        <v>5.5</v>
      </c>
      <c r="E45" s="68">
        <f>+C45*D45</f>
        <v>5500</v>
      </c>
      <c r="K45" s="67"/>
    </row>
    <row r="46" spans="1:11" x14ac:dyDescent="0.2">
      <c r="A46" s="3"/>
      <c r="B46" s="10">
        <v>37286</v>
      </c>
      <c r="C46" s="111">
        <f>+F40</f>
        <v>5000</v>
      </c>
      <c r="D46" s="112">
        <f>+D40</f>
        <v>5.75</v>
      </c>
      <c r="E46" s="68">
        <f>+C46*D46</f>
        <v>28750</v>
      </c>
      <c r="K46" s="67"/>
    </row>
    <row r="47" spans="1:11" ht="13.5" customHeight="1" thickBot="1" x14ac:dyDescent="0.25">
      <c r="A47" s="3"/>
      <c r="C47" s="113">
        <f>SUM(C45:C46)</f>
        <v>6000</v>
      </c>
      <c r="D47" s="114"/>
      <c r="E47" s="115">
        <f>SUM(E45:E46)</f>
        <v>34250</v>
      </c>
      <c r="K47" s="67"/>
    </row>
    <row r="48" spans="1:11" ht="14.25" customHeight="1" thickTop="1" thickBot="1" x14ac:dyDescent="0.25">
      <c r="A48" s="6"/>
      <c r="B48" s="7"/>
      <c r="C48" s="45"/>
      <c r="D48" s="86"/>
      <c r="E48" s="86"/>
      <c r="F48" s="7"/>
      <c r="G48" s="7"/>
      <c r="H48" s="7"/>
      <c r="I48" s="45"/>
      <c r="J48" s="86"/>
      <c r="K48" s="87"/>
    </row>
    <row r="49" spans="1:11" ht="13.5" customHeight="1" thickBot="1" x14ac:dyDescent="0.25"/>
    <row r="50" spans="1:11" x14ac:dyDescent="0.2">
      <c r="A50" s="8" t="s">
        <v>51</v>
      </c>
      <c r="B50" s="2"/>
      <c r="C50" s="64"/>
      <c r="D50" s="65"/>
      <c r="E50" s="65"/>
      <c r="F50" s="2"/>
      <c r="G50" s="2"/>
      <c r="H50" s="2"/>
      <c r="I50" s="64"/>
      <c r="J50" s="65"/>
      <c r="K50" s="66"/>
    </row>
    <row r="51" spans="1:11" x14ac:dyDescent="0.2">
      <c r="A51" s="3"/>
      <c r="D51" s="63" t="s">
        <v>30</v>
      </c>
      <c r="E51" s="63" t="s">
        <v>34</v>
      </c>
      <c r="F51" t="s">
        <v>34</v>
      </c>
      <c r="K51" s="67"/>
    </row>
    <row r="52" spans="1:11" x14ac:dyDescent="0.2">
      <c r="A52" s="3" t="s">
        <v>48</v>
      </c>
      <c r="C52" s="21" t="s">
        <v>34</v>
      </c>
      <c r="D52" s="63" t="s">
        <v>35</v>
      </c>
      <c r="E52" s="63" t="s">
        <v>49</v>
      </c>
      <c r="F52" t="s">
        <v>50</v>
      </c>
      <c r="J52" s="63" t="s">
        <v>32</v>
      </c>
      <c r="K52" s="67" t="s">
        <v>31</v>
      </c>
    </row>
    <row r="53" spans="1:11" x14ac:dyDescent="0.2">
      <c r="A53" s="3"/>
      <c r="B53" s="10">
        <v>37230</v>
      </c>
      <c r="C53" s="21">
        <v>1000</v>
      </c>
      <c r="D53" s="63">
        <v>5</v>
      </c>
      <c r="E53" s="21">
        <v>0</v>
      </c>
      <c r="F53" s="104">
        <f>+C53+E53</f>
        <v>1000</v>
      </c>
      <c r="I53" s="21" t="s">
        <v>34</v>
      </c>
      <c r="J53" s="63" t="s">
        <v>36</v>
      </c>
      <c r="K53" s="67" t="s">
        <v>35</v>
      </c>
    </row>
    <row r="54" spans="1:11" x14ac:dyDescent="0.2">
      <c r="A54" s="3"/>
      <c r="B54" s="10">
        <v>37253</v>
      </c>
      <c r="C54" s="21">
        <v>6000</v>
      </c>
      <c r="D54" s="63">
        <v>5.25</v>
      </c>
      <c r="E54" s="21">
        <v>-1000</v>
      </c>
      <c r="F54" s="104">
        <f>+C54+E54</f>
        <v>5000</v>
      </c>
      <c r="H54" t="s">
        <v>11</v>
      </c>
      <c r="I54" s="21">
        <f>+I$8</f>
        <v>7000</v>
      </c>
      <c r="J54" s="69">
        <f>+K54/I54</f>
        <v>5.2142857142857144</v>
      </c>
      <c r="K54" s="67">
        <f>+K$8</f>
        <v>36500</v>
      </c>
    </row>
    <row r="55" spans="1:11" x14ac:dyDescent="0.2">
      <c r="A55" s="3"/>
      <c r="B55" s="10">
        <v>37267</v>
      </c>
      <c r="C55" s="21">
        <v>5000</v>
      </c>
      <c r="D55" s="63">
        <v>5.5</v>
      </c>
      <c r="E55" s="21">
        <v>-5000</v>
      </c>
      <c r="F55" s="104">
        <f>+C55+E55</f>
        <v>0</v>
      </c>
      <c r="H55" s="5" t="s">
        <v>37</v>
      </c>
      <c r="I55" s="26">
        <f>+I$9</f>
        <v>10000</v>
      </c>
      <c r="J55" s="74">
        <f>+K55/I55</f>
        <v>5.625</v>
      </c>
      <c r="K55" s="91">
        <f>+K$9</f>
        <v>56250</v>
      </c>
    </row>
    <row r="56" spans="1:11" x14ac:dyDescent="0.2">
      <c r="A56" s="3"/>
      <c r="B56" s="10">
        <v>37286</v>
      </c>
      <c r="C56" s="21">
        <v>5000</v>
      </c>
      <c r="D56" s="63">
        <v>5.75</v>
      </c>
      <c r="E56" s="21">
        <v>-5000</v>
      </c>
      <c r="F56" s="104">
        <f>+C56+E56</f>
        <v>0</v>
      </c>
      <c r="H56" t="s">
        <v>13</v>
      </c>
      <c r="I56" s="116">
        <f>SUM(I54:I55)</f>
        <v>17000</v>
      </c>
      <c r="J56" s="69">
        <f>+K56/I56</f>
        <v>5.4558823529411766</v>
      </c>
      <c r="K56" s="117">
        <f>SUM(K54:K55)</f>
        <v>92750</v>
      </c>
    </row>
    <row r="57" spans="1:11" ht="13.5" customHeight="1" thickBot="1" x14ac:dyDescent="0.25">
      <c r="A57" s="3"/>
      <c r="C57" s="118">
        <f>SUM(C53:C56)</f>
        <v>17000</v>
      </c>
      <c r="E57" s="118">
        <f>SUM(E53:E56)</f>
        <v>-11000</v>
      </c>
      <c r="F57" s="118">
        <f>SUM(F53:F56)</f>
        <v>6000</v>
      </c>
      <c r="H57" s="5" t="s">
        <v>39</v>
      </c>
      <c r="I57" s="98">
        <f>+I$11</f>
        <v>-6000</v>
      </c>
      <c r="J57" s="99">
        <f>+K57/I57</f>
        <v>5.208333333333333</v>
      </c>
      <c r="K57" s="108">
        <f>-E63</f>
        <v>-31250</v>
      </c>
    </row>
    <row r="58" spans="1:11" ht="14.25" customHeight="1" thickTop="1" thickBot="1" x14ac:dyDescent="0.25">
      <c r="H58" t="s">
        <v>15</v>
      </c>
      <c r="I58" s="119">
        <f>SUM(I56:I57)</f>
        <v>11000</v>
      </c>
      <c r="J58" s="102">
        <f>+K58/I58</f>
        <v>5.5909090909090908</v>
      </c>
      <c r="K58" s="120">
        <f>SUM(K56:K57)</f>
        <v>61500</v>
      </c>
    </row>
    <row r="59" spans="1:11" ht="13.5" customHeight="1" thickTop="1" x14ac:dyDescent="0.2">
      <c r="A59" s="3" t="s">
        <v>46</v>
      </c>
      <c r="D59" s="63" t="s">
        <v>30</v>
      </c>
      <c r="E59" s="63" t="s">
        <v>31</v>
      </c>
      <c r="K59" s="67"/>
    </row>
    <row r="60" spans="1:11" x14ac:dyDescent="0.2">
      <c r="A60" s="3"/>
      <c r="C60" s="21" t="s">
        <v>34</v>
      </c>
      <c r="D60" s="63" t="s">
        <v>35</v>
      </c>
      <c r="E60" s="63" t="s">
        <v>35</v>
      </c>
      <c r="K60" s="67"/>
    </row>
    <row r="61" spans="1:11" x14ac:dyDescent="0.2">
      <c r="A61" s="3"/>
      <c r="B61" s="10">
        <v>37230</v>
      </c>
      <c r="C61" s="21">
        <v>1000</v>
      </c>
      <c r="D61" s="121">
        <f>+D53</f>
        <v>5</v>
      </c>
      <c r="E61" s="68">
        <f>+C61*D61</f>
        <v>5000</v>
      </c>
      <c r="K61" s="67"/>
    </row>
    <row r="62" spans="1:11" x14ac:dyDescent="0.2">
      <c r="A62" s="3"/>
      <c r="B62" s="10">
        <v>37253</v>
      </c>
      <c r="C62" s="21">
        <v>5000</v>
      </c>
      <c r="D62" s="121">
        <f>+D54</f>
        <v>5.25</v>
      </c>
      <c r="E62" s="68">
        <f>+C62*D62</f>
        <v>26250</v>
      </c>
      <c r="K62" s="67"/>
    </row>
    <row r="63" spans="1:11" ht="13.5" customHeight="1" thickBot="1" x14ac:dyDescent="0.25">
      <c r="A63" s="3"/>
      <c r="C63" s="122">
        <f>SUM(C61:C62)</f>
        <v>6000</v>
      </c>
      <c r="D63" s="114"/>
      <c r="E63" s="123">
        <f>SUM(E61:E62)</f>
        <v>31250</v>
      </c>
      <c r="K63" s="67"/>
    </row>
    <row r="64" spans="1:11" ht="14.25" customHeight="1" thickTop="1" thickBot="1" x14ac:dyDescent="0.25">
      <c r="A64" s="6"/>
      <c r="B64" s="7"/>
      <c r="C64" s="45"/>
      <c r="D64" s="86"/>
      <c r="E64" s="86"/>
      <c r="F64" s="7"/>
      <c r="G64" s="7"/>
      <c r="H64" s="7"/>
      <c r="I64" s="45"/>
      <c r="J64" s="86"/>
      <c r="K64" s="87"/>
    </row>
    <row r="67" spans="1:11" ht="13.5" customHeight="1" thickBot="1" x14ac:dyDescent="0.25"/>
    <row r="68" spans="1:11" x14ac:dyDescent="0.2">
      <c r="A68" s="8" t="s">
        <v>52</v>
      </c>
      <c r="B68" s="2"/>
      <c r="C68" s="64"/>
      <c r="D68" s="65"/>
      <c r="E68" s="65"/>
      <c r="F68" s="2"/>
      <c r="G68" s="2"/>
      <c r="H68" s="2"/>
      <c r="I68" s="64"/>
      <c r="J68" s="65"/>
      <c r="K68" s="66"/>
    </row>
    <row r="69" spans="1:11" x14ac:dyDescent="0.2">
      <c r="A69" s="3"/>
      <c r="D69" s="63" t="s">
        <v>30</v>
      </c>
      <c r="E69" s="63" t="s">
        <v>31</v>
      </c>
      <c r="F69" t="s">
        <v>53</v>
      </c>
      <c r="K69" s="67"/>
    </row>
    <row r="70" spans="1:11" x14ac:dyDescent="0.2">
      <c r="A70" s="3"/>
      <c r="C70" s="21" t="s">
        <v>34</v>
      </c>
      <c r="D70" s="63" t="s">
        <v>35</v>
      </c>
      <c r="E70" s="63" t="s">
        <v>35</v>
      </c>
      <c r="F70" t="s">
        <v>54</v>
      </c>
      <c r="K70" s="67"/>
    </row>
    <row r="71" spans="1:11" x14ac:dyDescent="0.2">
      <c r="A71" s="3" t="s">
        <v>55</v>
      </c>
      <c r="C71" s="124">
        <f>+I8</f>
        <v>7000</v>
      </c>
      <c r="D71" s="125">
        <f>+E71/C71</f>
        <v>5.2142857142857144</v>
      </c>
      <c r="E71" s="126">
        <f>+K8</f>
        <v>36500</v>
      </c>
      <c r="J71" s="63" t="s">
        <v>32</v>
      </c>
      <c r="K71" s="67" t="s">
        <v>31</v>
      </c>
    </row>
    <row r="72" spans="1:11" x14ac:dyDescent="0.2">
      <c r="A72" s="3" t="s">
        <v>56</v>
      </c>
      <c r="C72" s="127">
        <f>+C17</f>
        <v>-4000</v>
      </c>
      <c r="D72" s="128">
        <f>+D71</f>
        <v>5.2142857142857144</v>
      </c>
      <c r="E72" s="72">
        <f>+C72*D72</f>
        <v>-20857.142857142859</v>
      </c>
      <c r="F72" s="129">
        <f>-E72</f>
        <v>20857.142857142859</v>
      </c>
      <c r="I72" s="21" t="s">
        <v>34</v>
      </c>
      <c r="J72" s="63" t="s">
        <v>36</v>
      </c>
      <c r="K72" s="67" t="s">
        <v>35</v>
      </c>
    </row>
    <row r="73" spans="1:11" x14ac:dyDescent="0.2">
      <c r="A73" s="3" t="s">
        <v>50</v>
      </c>
      <c r="C73" s="130">
        <f>SUM(C71:C72)</f>
        <v>3000</v>
      </c>
      <c r="D73" s="125">
        <f>+E73/C73</f>
        <v>5.2142857142857135</v>
      </c>
      <c r="E73" s="131">
        <f>SUM(E71:E72)</f>
        <v>15642.857142857141</v>
      </c>
      <c r="H73" t="s">
        <v>11</v>
      </c>
      <c r="I73" s="21">
        <f>+I$8</f>
        <v>7000</v>
      </c>
      <c r="J73" s="69">
        <f>+K73/I73</f>
        <v>5.2142857142857144</v>
      </c>
      <c r="K73" s="67">
        <f>+K$8</f>
        <v>36500</v>
      </c>
    </row>
    <row r="74" spans="1:11" x14ac:dyDescent="0.2">
      <c r="A74" s="3" t="s">
        <v>57</v>
      </c>
      <c r="C74" s="132">
        <f>+C55</f>
        <v>5000</v>
      </c>
      <c r="D74" s="133">
        <f>+D55</f>
        <v>5.5</v>
      </c>
      <c r="E74" s="72">
        <f>+C74*D74</f>
        <v>27500</v>
      </c>
      <c r="F74" s="134"/>
      <c r="H74" s="5" t="s">
        <v>37</v>
      </c>
      <c r="I74" s="26">
        <f>+I$9</f>
        <v>10000</v>
      </c>
      <c r="J74" s="74">
        <f>+K74/I74</f>
        <v>5.625</v>
      </c>
      <c r="K74" s="91">
        <f>+K$9</f>
        <v>56250</v>
      </c>
    </row>
    <row r="75" spans="1:11" x14ac:dyDescent="0.2">
      <c r="A75" s="3" t="s">
        <v>58</v>
      </c>
      <c r="C75" s="135">
        <f>SUM(C73:C74)</f>
        <v>8000</v>
      </c>
      <c r="D75" s="125">
        <f>+E75/C75</f>
        <v>5.3928571428571432</v>
      </c>
      <c r="E75" s="136">
        <f>SUM(E73:E74)</f>
        <v>43142.857142857145</v>
      </c>
      <c r="F75" s="134"/>
      <c r="H75" t="s">
        <v>13</v>
      </c>
      <c r="I75" s="135">
        <f>SUM(I73:I74)</f>
        <v>17000</v>
      </c>
      <c r="J75" s="69">
        <f>+K75/I75</f>
        <v>5.4558823529411766</v>
      </c>
      <c r="K75" s="137">
        <f>SUM(K73:K74)</f>
        <v>92750</v>
      </c>
    </row>
    <row r="76" spans="1:11" x14ac:dyDescent="0.2">
      <c r="A76" s="3" t="s">
        <v>59</v>
      </c>
      <c r="C76" s="138">
        <f>+C18</f>
        <v>-7000</v>
      </c>
      <c r="D76" s="128">
        <f>+D75</f>
        <v>5.3928571428571432</v>
      </c>
      <c r="E76" s="72">
        <f>+C76*D76</f>
        <v>-37750</v>
      </c>
      <c r="F76" s="129">
        <f>-E76</f>
        <v>37750</v>
      </c>
      <c r="H76" s="5" t="s">
        <v>39</v>
      </c>
      <c r="I76" s="98">
        <f>+I$11</f>
        <v>-6000</v>
      </c>
      <c r="J76" s="99">
        <f>+K76/I76</f>
        <v>5.6904761904761907</v>
      </c>
      <c r="K76" s="139">
        <f>-E79</f>
        <v>-34142.857142857145</v>
      </c>
    </row>
    <row r="77" spans="1:11" ht="13.5" customHeight="1" thickBot="1" x14ac:dyDescent="0.25">
      <c r="A77" s="3" t="s">
        <v>50</v>
      </c>
      <c r="C77" s="140">
        <f>SUM(C75:C76)</f>
        <v>1000</v>
      </c>
      <c r="D77" s="125">
        <f>+E77/C77</f>
        <v>5.392857142857145</v>
      </c>
      <c r="E77" s="141">
        <f>SUM(E75:E76)</f>
        <v>5392.8571428571449</v>
      </c>
      <c r="H77" t="s">
        <v>15</v>
      </c>
      <c r="I77" s="142">
        <f>SUM(I75:I76)</f>
        <v>11000</v>
      </c>
      <c r="J77" s="102">
        <f>+K77/I77</f>
        <v>5.3279220779220777</v>
      </c>
      <c r="K77" s="143">
        <f>SUM(K75:K76)</f>
        <v>58607.142857142855</v>
      </c>
    </row>
    <row r="78" spans="1:11" ht="13.5" customHeight="1" thickTop="1" x14ac:dyDescent="0.2">
      <c r="A78" s="3" t="s">
        <v>60</v>
      </c>
      <c r="C78" s="144">
        <f>+C13</f>
        <v>5000</v>
      </c>
      <c r="D78" s="145">
        <f>+D13</f>
        <v>5.75</v>
      </c>
      <c r="E78" s="68">
        <f>+C78*D78</f>
        <v>28750</v>
      </c>
      <c r="K78" s="67"/>
    </row>
    <row r="79" spans="1:11" ht="13.5" customHeight="1" thickBot="1" x14ac:dyDescent="0.25">
      <c r="A79" s="3" t="s">
        <v>46</v>
      </c>
      <c r="C79" s="146">
        <f>SUM(C77:C78)</f>
        <v>6000</v>
      </c>
      <c r="D79" s="147">
        <f>+E79/C79</f>
        <v>5.6904761904761907</v>
      </c>
      <c r="E79" s="148">
        <f>SUM(E77:E78)</f>
        <v>34142.857142857145</v>
      </c>
      <c r="F79" s="149">
        <f>SUM(F72:F76)</f>
        <v>58607.142857142855</v>
      </c>
      <c r="K79" s="67"/>
    </row>
    <row r="80" spans="1:11" ht="13.5" customHeight="1" thickTop="1" x14ac:dyDescent="0.2">
      <c r="A80" s="3"/>
      <c r="K80" s="67"/>
    </row>
    <row r="81" spans="1:11" x14ac:dyDescent="0.2">
      <c r="A81" s="3"/>
      <c r="B81" t="s">
        <v>61</v>
      </c>
      <c r="K81" s="67"/>
    </row>
    <row r="82" spans="1:11" x14ac:dyDescent="0.2">
      <c r="A82" s="3"/>
      <c r="B82" t="s">
        <v>62</v>
      </c>
      <c r="K82" s="67"/>
    </row>
    <row r="83" spans="1:11" ht="13.5" customHeight="1" thickBot="1" x14ac:dyDescent="0.25">
      <c r="A83" s="6"/>
      <c r="B83" s="7"/>
      <c r="C83" s="45"/>
      <c r="D83" s="86"/>
      <c r="E83" s="86"/>
      <c r="F83" s="7"/>
      <c r="G83" s="7"/>
      <c r="H83" s="7"/>
      <c r="I83" s="45"/>
      <c r="J83" s="86"/>
      <c r="K83" s="87"/>
    </row>
    <row r="85" spans="1:11" ht="13.5" customHeight="1" thickBot="1" x14ac:dyDescent="0.25"/>
    <row r="86" spans="1:11" x14ac:dyDescent="0.2">
      <c r="A86" s="8" t="s">
        <v>63</v>
      </c>
      <c r="B86" s="2"/>
      <c r="C86" s="64"/>
      <c r="D86" s="65"/>
      <c r="E86" s="65"/>
      <c r="F86" s="2"/>
      <c r="G86" s="2"/>
      <c r="H86" s="2"/>
      <c r="I86" s="64"/>
      <c r="J86" s="65"/>
      <c r="K86" s="66"/>
    </row>
    <row r="87" spans="1:11" x14ac:dyDescent="0.2">
      <c r="A87" s="3"/>
      <c r="D87" s="63" t="s">
        <v>30</v>
      </c>
      <c r="E87" s="63" t="s">
        <v>34</v>
      </c>
      <c r="F87" t="s">
        <v>34</v>
      </c>
      <c r="K87" s="67"/>
    </row>
    <row r="88" spans="1:11" x14ac:dyDescent="0.2">
      <c r="A88" s="3" t="s">
        <v>64</v>
      </c>
      <c r="C88" s="21" t="s">
        <v>34</v>
      </c>
      <c r="D88" s="63" t="s">
        <v>35</v>
      </c>
      <c r="E88" s="63" t="s">
        <v>49</v>
      </c>
      <c r="F88" t="s">
        <v>50</v>
      </c>
      <c r="K88" s="67"/>
    </row>
    <row r="89" spans="1:11" x14ac:dyDescent="0.2">
      <c r="A89" s="3"/>
      <c r="B89" s="10">
        <v>37230</v>
      </c>
      <c r="C89" s="21">
        <v>1000</v>
      </c>
      <c r="D89" s="63">
        <v>5</v>
      </c>
      <c r="E89" s="21">
        <v>-1000</v>
      </c>
      <c r="F89" s="150">
        <f>+C89+E89</f>
        <v>0</v>
      </c>
      <c r="K89" s="67"/>
    </row>
    <row r="90" spans="1:11" x14ac:dyDescent="0.2">
      <c r="A90" s="3"/>
      <c r="B90" s="10">
        <v>37253</v>
      </c>
      <c r="C90" s="21">
        <v>6000</v>
      </c>
      <c r="D90" s="63">
        <v>5.25</v>
      </c>
      <c r="E90" s="21">
        <v>-3000</v>
      </c>
      <c r="F90" s="150">
        <f>+C90+E90</f>
        <v>3000</v>
      </c>
      <c r="K90" s="67"/>
    </row>
    <row r="91" spans="1:11" x14ac:dyDescent="0.2">
      <c r="A91" s="3"/>
      <c r="J91" s="63" t="s">
        <v>32</v>
      </c>
      <c r="K91" s="67" t="s">
        <v>31</v>
      </c>
    </row>
    <row r="92" spans="1:11" x14ac:dyDescent="0.2">
      <c r="A92" s="3" t="s">
        <v>65</v>
      </c>
      <c r="C92" s="39">
        <f>-E89</f>
        <v>1000</v>
      </c>
      <c r="D92" s="77">
        <f>+D89</f>
        <v>5</v>
      </c>
      <c r="E92" s="68">
        <f>+C92*D92</f>
        <v>5000</v>
      </c>
      <c r="I92" s="21" t="s">
        <v>34</v>
      </c>
      <c r="J92" s="63" t="s">
        <v>36</v>
      </c>
      <c r="K92" s="67" t="s">
        <v>35</v>
      </c>
    </row>
    <row r="93" spans="1:11" x14ac:dyDescent="0.2">
      <c r="A93" s="3"/>
      <c r="C93" s="39">
        <f>-E90</f>
        <v>3000</v>
      </c>
      <c r="D93" s="77">
        <f>+D90</f>
        <v>5.25</v>
      </c>
      <c r="E93" s="72">
        <f>+C93*D93</f>
        <v>15750</v>
      </c>
      <c r="H93" t="s">
        <v>11</v>
      </c>
      <c r="I93" s="21">
        <f>+I$8</f>
        <v>7000</v>
      </c>
      <c r="J93" s="69">
        <f>+K93/I93</f>
        <v>5.2142857142857144</v>
      </c>
      <c r="K93" s="67">
        <f>+K$8</f>
        <v>36500</v>
      </c>
    </row>
    <row r="94" spans="1:11" x14ac:dyDescent="0.2">
      <c r="A94" s="3"/>
      <c r="E94" s="151">
        <f>SUM(E92:E93)</f>
        <v>20750</v>
      </c>
      <c r="H94" s="5" t="s">
        <v>37</v>
      </c>
      <c r="I94" s="26">
        <f>+I$9</f>
        <v>10000</v>
      </c>
      <c r="J94" s="74">
        <f>+K94/I94</f>
        <v>5.625</v>
      </c>
      <c r="K94" s="91">
        <f>+K$9</f>
        <v>56250</v>
      </c>
    </row>
    <row r="95" spans="1:11" x14ac:dyDescent="0.2">
      <c r="A95" s="3"/>
      <c r="H95" t="s">
        <v>13</v>
      </c>
      <c r="I95" s="152">
        <f>SUM(I93:I94)</f>
        <v>17000</v>
      </c>
      <c r="J95" s="69">
        <f>+K95/I95</f>
        <v>5.4558823529411766</v>
      </c>
      <c r="K95" s="153">
        <f>SUM(K93:K94)</f>
        <v>92750</v>
      </c>
    </row>
    <row r="96" spans="1:11" x14ac:dyDescent="0.2">
      <c r="A96" s="3" t="s">
        <v>58</v>
      </c>
      <c r="H96" s="5" t="s">
        <v>39</v>
      </c>
      <c r="I96" s="98">
        <f>+I$11</f>
        <v>-6000</v>
      </c>
      <c r="J96" s="99">
        <f>+K96/I96</f>
        <v>5.708333333333333</v>
      </c>
      <c r="K96" s="154">
        <f>-E107</f>
        <v>-34250</v>
      </c>
    </row>
    <row r="97" spans="1:11" ht="13.5" customHeight="1" thickBot="1" x14ac:dyDescent="0.25">
      <c r="A97" s="3"/>
      <c r="B97" s="10">
        <v>37253</v>
      </c>
      <c r="C97" s="155">
        <f>+F90</f>
        <v>3000</v>
      </c>
      <c r="D97" s="156">
        <v>5.25</v>
      </c>
      <c r="E97" s="21">
        <v>-3000</v>
      </c>
      <c r="F97" s="150">
        <f>+C97+E97</f>
        <v>0</v>
      </c>
      <c r="H97" t="s">
        <v>15</v>
      </c>
      <c r="I97" s="157">
        <f>SUM(I95:I96)</f>
        <v>11000</v>
      </c>
      <c r="J97" s="102">
        <f>+K97/I97</f>
        <v>5.3181818181818183</v>
      </c>
      <c r="K97" s="158">
        <f>SUM(K95:K96)</f>
        <v>58500</v>
      </c>
    </row>
    <row r="98" spans="1:11" ht="13.5" customHeight="1" thickTop="1" x14ac:dyDescent="0.2">
      <c r="A98" s="3"/>
      <c r="B98" s="159">
        <f>+B12</f>
        <v>37267</v>
      </c>
      <c r="C98" s="93">
        <f>+C12</f>
        <v>5000</v>
      </c>
      <c r="D98" s="160">
        <f>+D12</f>
        <v>5.5</v>
      </c>
      <c r="E98" s="21">
        <v>-4000</v>
      </c>
      <c r="F98" s="150">
        <f>+C98+E98</f>
        <v>1000</v>
      </c>
      <c r="K98" s="67"/>
    </row>
    <row r="99" spans="1:11" x14ac:dyDescent="0.2">
      <c r="A99" s="3"/>
      <c r="J99" s="63" t="s">
        <v>66</v>
      </c>
      <c r="K99" s="161">
        <f>+E94</f>
        <v>20750</v>
      </c>
    </row>
    <row r="100" spans="1:11" x14ac:dyDescent="0.2">
      <c r="A100" s="3" t="s">
        <v>67</v>
      </c>
      <c r="C100" s="39">
        <f>-E97</f>
        <v>3000</v>
      </c>
      <c r="D100" s="77">
        <f>+D97</f>
        <v>5.25</v>
      </c>
      <c r="E100" s="68">
        <f>+C100*D100</f>
        <v>15750</v>
      </c>
      <c r="J100" s="63" t="s">
        <v>68</v>
      </c>
      <c r="K100" s="70">
        <f>+E102</f>
        <v>37750</v>
      </c>
    </row>
    <row r="101" spans="1:11" ht="13.5" customHeight="1" thickBot="1" x14ac:dyDescent="0.25">
      <c r="A101" s="3"/>
      <c r="C101" s="39">
        <f>-E98</f>
        <v>4000</v>
      </c>
      <c r="D101" s="77">
        <f>+D98</f>
        <v>5.5</v>
      </c>
      <c r="E101" s="72">
        <f>+C101*D101</f>
        <v>22000</v>
      </c>
      <c r="K101" s="162">
        <f>SUM(K99:K100)</f>
        <v>58500</v>
      </c>
    </row>
    <row r="102" spans="1:11" ht="13.5" customHeight="1" thickTop="1" x14ac:dyDescent="0.2">
      <c r="A102" s="3"/>
      <c r="E102" s="163">
        <f>SUM(E100:E101)</f>
        <v>37750</v>
      </c>
      <c r="K102" s="67"/>
    </row>
    <row r="103" spans="1:11" x14ac:dyDescent="0.2">
      <c r="A103" s="3"/>
      <c r="K103" s="67"/>
    </row>
    <row r="104" spans="1:11" x14ac:dyDescent="0.2">
      <c r="A104" s="3" t="s">
        <v>46</v>
      </c>
      <c r="K104" s="67"/>
    </row>
    <row r="105" spans="1:11" x14ac:dyDescent="0.2">
      <c r="A105" s="3"/>
      <c r="B105" s="164">
        <f>+B98</f>
        <v>37267</v>
      </c>
      <c r="C105" s="84">
        <f>+F98</f>
        <v>1000</v>
      </c>
      <c r="D105" s="165">
        <f>+D98</f>
        <v>5.5</v>
      </c>
      <c r="E105" s="68">
        <f>+C105*D105</f>
        <v>5500</v>
      </c>
      <c r="K105" s="67"/>
    </row>
    <row r="106" spans="1:11" x14ac:dyDescent="0.2">
      <c r="A106" s="3"/>
      <c r="B106" s="166">
        <f>+B13</f>
        <v>37286</v>
      </c>
      <c r="C106" s="51">
        <f>+C13</f>
        <v>5000</v>
      </c>
      <c r="D106" s="167">
        <f>+D13</f>
        <v>5.75</v>
      </c>
      <c r="E106" s="68">
        <f>+C106*D106</f>
        <v>28750</v>
      </c>
      <c r="K106" s="67"/>
    </row>
    <row r="107" spans="1:11" ht="13.5" customHeight="1" thickBot="1" x14ac:dyDescent="0.25">
      <c r="A107" s="3"/>
      <c r="C107" s="168">
        <f>SUM(C105:C106)</f>
        <v>6000</v>
      </c>
      <c r="D107" s="114"/>
      <c r="E107" s="169">
        <f>SUM(E105:E106)</f>
        <v>34250</v>
      </c>
      <c r="K107" s="67"/>
    </row>
    <row r="108" spans="1:11" ht="14.25" customHeight="1" thickTop="1" thickBot="1" x14ac:dyDescent="0.25">
      <c r="A108" s="6"/>
      <c r="B108" s="7"/>
      <c r="C108" s="45"/>
      <c r="D108" s="86"/>
      <c r="E108" s="86"/>
      <c r="F108" s="7"/>
      <c r="G108" s="7"/>
      <c r="H108" s="7"/>
      <c r="I108" s="45"/>
      <c r="J108" s="86"/>
      <c r="K108" s="87"/>
    </row>
    <row r="110" spans="1:11" ht="13.5" customHeight="1" thickBot="1" x14ac:dyDescent="0.25"/>
    <row r="111" spans="1:11" x14ac:dyDescent="0.2">
      <c r="A111" s="8" t="s">
        <v>69</v>
      </c>
      <c r="B111" s="2"/>
      <c r="C111" s="64"/>
      <c r="D111" s="65"/>
      <c r="E111" s="65"/>
      <c r="F111" s="2"/>
      <c r="G111" s="2"/>
      <c r="H111" s="2"/>
      <c r="I111" s="64"/>
      <c r="J111" s="65"/>
      <c r="K111" s="66"/>
    </row>
    <row r="112" spans="1:11" x14ac:dyDescent="0.2">
      <c r="A112" s="3"/>
      <c r="D112" s="63" t="s">
        <v>30</v>
      </c>
      <c r="E112" s="63" t="s">
        <v>34</v>
      </c>
      <c r="F112" t="s">
        <v>34</v>
      </c>
      <c r="K112" s="67"/>
    </row>
    <row r="113" spans="1:11" x14ac:dyDescent="0.2">
      <c r="A113" s="3" t="s">
        <v>64</v>
      </c>
      <c r="C113" s="21" t="s">
        <v>34</v>
      </c>
      <c r="D113" s="63" t="s">
        <v>35</v>
      </c>
      <c r="E113" s="63" t="s">
        <v>49</v>
      </c>
      <c r="F113" t="s">
        <v>50</v>
      </c>
      <c r="K113" s="67"/>
    </row>
    <row r="114" spans="1:11" x14ac:dyDescent="0.2">
      <c r="A114" s="3"/>
      <c r="B114" s="10">
        <v>37230</v>
      </c>
      <c r="C114" s="21">
        <v>1000</v>
      </c>
      <c r="D114" s="63">
        <v>5</v>
      </c>
      <c r="E114" s="21">
        <v>0</v>
      </c>
      <c r="F114" s="150">
        <f>+C114+E114</f>
        <v>1000</v>
      </c>
      <c r="K114" s="67"/>
    </row>
    <row r="115" spans="1:11" x14ac:dyDescent="0.2">
      <c r="A115" s="3"/>
      <c r="B115" s="10">
        <v>37253</v>
      </c>
      <c r="C115" s="21">
        <v>6000</v>
      </c>
      <c r="D115" s="63">
        <v>5.25</v>
      </c>
      <c r="E115" s="21">
        <v>-4000</v>
      </c>
      <c r="F115" s="150">
        <f>+C115+E115</f>
        <v>2000</v>
      </c>
      <c r="K115" s="67"/>
    </row>
    <row r="116" spans="1:11" x14ac:dyDescent="0.2">
      <c r="A116" s="3"/>
      <c r="K116" s="67"/>
    </row>
    <row r="117" spans="1:11" x14ac:dyDescent="0.2">
      <c r="A117" s="3" t="s">
        <v>65</v>
      </c>
      <c r="C117" s="170">
        <f>-E115</f>
        <v>4000</v>
      </c>
      <c r="D117" s="171">
        <f>+D115</f>
        <v>5.25</v>
      </c>
      <c r="E117" s="68">
        <f>+C117*D117</f>
        <v>21000</v>
      </c>
      <c r="K117" s="67"/>
    </row>
    <row r="118" spans="1:11" x14ac:dyDescent="0.2">
      <c r="A118" s="3"/>
      <c r="J118" s="63" t="s">
        <v>32</v>
      </c>
      <c r="K118" s="67" t="s">
        <v>31</v>
      </c>
    </row>
    <row r="119" spans="1:11" x14ac:dyDescent="0.2">
      <c r="A119" s="3"/>
      <c r="I119" s="21" t="s">
        <v>34</v>
      </c>
      <c r="J119" s="63" t="s">
        <v>36</v>
      </c>
      <c r="K119" s="67" t="s">
        <v>35</v>
      </c>
    </row>
    <row r="120" spans="1:11" x14ac:dyDescent="0.2">
      <c r="A120" s="3" t="s">
        <v>58</v>
      </c>
      <c r="H120" t="s">
        <v>11</v>
      </c>
      <c r="I120" s="21">
        <f>+I$8</f>
        <v>7000</v>
      </c>
      <c r="J120" s="69">
        <f>+K120/I120</f>
        <v>5.2142857142857144</v>
      </c>
      <c r="K120" s="67">
        <f>+K$8</f>
        <v>36500</v>
      </c>
    </row>
    <row r="121" spans="1:11" x14ac:dyDescent="0.2">
      <c r="A121" s="3"/>
      <c r="B121" s="10">
        <v>37230</v>
      </c>
      <c r="C121" s="21">
        <v>1000</v>
      </c>
      <c r="D121" s="63">
        <v>5</v>
      </c>
      <c r="E121" s="21">
        <v>0</v>
      </c>
      <c r="F121" s="150">
        <f>+C121+E121</f>
        <v>1000</v>
      </c>
      <c r="H121" s="5" t="s">
        <v>37</v>
      </c>
      <c r="I121" s="26">
        <f>+I$9</f>
        <v>10000</v>
      </c>
      <c r="J121" s="74">
        <f>+K121/I121</f>
        <v>5.625</v>
      </c>
      <c r="K121" s="91">
        <f>+K$9</f>
        <v>56250</v>
      </c>
    </row>
    <row r="122" spans="1:11" x14ac:dyDescent="0.2">
      <c r="A122" s="3"/>
      <c r="B122" s="10">
        <v>37253</v>
      </c>
      <c r="C122" s="84">
        <f>+F115</f>
        <v>2000</v>
      </c>
      <c r="D122" s="165">
        <f>+D115</f>
        <v>5.25</v>
      </c>
      <c r="E122" s="21">
        <v>-2000</v>
      </c>
      <c r="F122" s="150">
        <f>+C122+E122</f>
        <v>0</v>
      </c>
      <c r="H122" t="s">
        <v>13</v>
      </c>
      <c r="I122" s="172">
        <f>SUM(I120:I121)</f>
        <v>17000</v>
      </c>
      <c r="J122" s="69">
        <f>+K122/I122</f>
        <v>5.4558823529411766</v>
      </c>
      <c r="K122" s="173">
        <f>SUM(K120:K121)</f>
        <v>92750</v>
      </c>
    </row>
    <row r="123" spans="1:11" x14ac:dyDescent="0.2">
      <c r="A123" s="3"/>
      <c r="B123" s="174">
        <f>+B12</f>
        <v>37267</v>
      </c>
      <c r="C123" s="116">
        <f>+C12</f>
        <v>5000</v>
      </c>
      <c r="D123" s="175">
        <f>+D12</f>
        <v>5.5</v>
      </c>
      <c r="E123" s="21">
        <v>-5000</v>
      </c>
      <c r="F123" s="150">
        <f>+C123+E123</f>
        <v>0</v>
      </c>
      <c r="H123" s="5" t="s">
        <v>39</v>
      </c>
      <c r="I123" s="98">
        <f>+I$11</f>
        <v>-6000</v>
      </c>
      <c r="J123" s="99">
        <f>+K123/I123</f>
        <v>5.625</v>
      </c>
      <c r="K123" s="176">
        <f>-E132</f>
        <v>-33750</v>
      </c>
    </row>
    <row r="124" spans="1:11" ht="13.5" customHeight="1" thickBot="1" x14ac:dyDescent="0.25">
      <c r="A124" s="3"/>
      <c r="H124" t="s">
        <v>15</v>
      </c>
      <c r="I124" s="177">
        <f>SUM(I122:I123)</f>
        <v>11000</v>
      </c>
      <c r="J124" s="102">
        <f>+K124/I124</f>
        <v>5.3636363636363633</v>
      </c>
      <c r="K124" s="178">
        <f>SUM(K122:K123)</f>
        <v>59000</v>
      </c>
    </row>
    <row r="125" spans="1:11" ht="13.5" customHeight="1" thickTop="1" x14ac:dyDescent="0.2">
      <c r="A125" s="3" t="s">
        <v>67</v>
      </c>
      <c r="C125" s="170">
        <f>-E123</f>
        <v>5000</v>
      </c>
      <c r="D125" s="171">
        <f>+D123</f>
        <v>5.5</v>
      </c>
      <c r="E125" s="68">
        <f>+C125*D125</f>
        <v>27500</v>
      </c>
      <c r="K125" s="67"/>
    </row>
    <row r="126" spans="1:11" x14ac:dyDescent="0.2">
      <c r="A126" s="3"/>
      <c r="C126" s="155">
        <f>-E122</f>
        <v>2000</v>
      </c>
      <c r="D126" s="156">
        <f>+D122</f>
        <v>5.25</v>
      </c>
      <c r="E126" s="72">
        <f>+C126*D126</f>
        <v>10500</v>
      </c>
      <c r="J126" s="63" t="s">
        <v>66</v>
      </c>
      <c r="K126" s="137">
        <f>+E117</f>
        <v>21000</v>
      </c>
    </row>
    <row r="127" spans="1:11" x14ac:dyDescent="0.2">
      <c r="A127" s="3"/>
      <c r="E127" s="121">
        <f>SUM(E125:E126)</f>
        <v>38000</v>
      </c>
      <c r="J127" s="63" t="s">
        <v>68</v>
      </c>
      <c r="K127" s="179">
        <f>+E127</f>
        <v>38000</v>
      </c>
    </row>
    <row r="128" spans="1:11" ht="13.5" customHeight="1" thickBot="1" x14ac:dyDescent="0.25">
      <c r="A128" s="3"/>
      <c r="K128" s="180">
        <f>SUM(K126:K127)</f>
        <v>59000</v>
      </c>
    </row>
    <row r="129" spans="1:11" ht="13.5" customHeight="1" thickTop="1" x14ac:dyDescent="0.2">
      <c r="A129" s="3" t="s">
        <v>46</v>
      </c>
      <c r="K129" s="67"/>
    </row>
    <row r="130" spans="1:11" x14ac:dyDescent="0.2">
      <c r="A130" s="3"/>
      <c r="B130" s="181">
        <f>+B121</f>
        <v>37230</v>
      </c>
      <c r="C130" s="155">
        <f>+F121</f>
        <v>1000</v>
      </c>
      <c r="D130" s="156">
        <f>+D121</f>
        <v>5</v>
      </c>
      <c r="E130" s="68">
        <f>+C130*D130</f>
        <v>5000</v>
      </c>
      <c r="K130" s="67"/>
    </row>
    <row r="131" spans="1:11" x14ac:dyDescent="0.2">
      <c r="A131" s="3"/>
      <c r="B131" s="182">
        <f>+B13</f>
        <v>37286</v>
      </c>
      <c r="C131" s="183">
        <f>+C13</f>
        <v>5000</v>
      </c>
      <c r="D131" s="151">
        <f>+D13</f>
        <v>5.75</v>
      </c>
      <c r="E131" s="68">
        <f>+C131*D131</f>
        <v>28750</v>
      </c>
      <c r="K131" s="67"/>
    </row>
    <row r="132" spans="1:11" ht="13.5" customHeight="1" thickBot="1" x14ac:dyDescent="0.25">
      <c r="A132" s="3"/>
      <c r="C132" s="184">
        <f>SUM(C130:C131)</f>
        <v>6000</v>
      </c>
      <c r="D132" s="185"/>
      <c r="E132" s="186">
        <f>SUM(E130:E131)</f>
        <v>33750</v>
      </c>
      <c r="K132" s="67"/>
    </row>
    <row r="133" spans="1:11" ht="14.25" customHeight="1" thickTop="1" thickBot="1" x14ac:dyDescent="0.25">
      <c r="A133" s="6"/>
      <c r="B133" s="7"/>
      <c r="C133" s="45"/>
      <c r="D133" s="86"/>
      <c r="E133" s="86"/>
      <c r="F133" s="7"/>
      <c r="G133" s="7"/>
      <c r="H133" s="7"/>
      <c r="I133" s="45"/>
      <c r="J133" s="86"/>
      <c r="K133" s="87"/>
    </row>
    <row r="134" spans="1:11" x14ac:dyDescent="0.2">
      <c r="A134" t="s">
        <v>70</v>
      </c>
    </row>
  </sheetData>
  <phoneticPr fontId="3" type="noConversion"/>
  <pageMargins left="0.75" right="0.75" top="1" bottom="1" header="0.5" footer="0.5"/>
  <pageSetup scale="68" fitToHeight="0" orientation="portrait"/>
  <rowBreaks count="1" manualBreakCount="1">
    <brk id="65" max="10" man="1"/>
  </rowBreak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H57"/>
  <sheetViews>
    <sheetView tabSelected="1" workbookViewId="0">
      <selection activeCell="A49" sqref="A49"/>
    </sheetView>
  </sheetViews>
  <sheetFormatPr defaultRowHeight="12.75" x14ac:dyDescent="0.2"/>
  <cols>
    <col min="1" max="1" width="21.140625" style="4" customWidth="1"/>
    <col min="2" max="8" width="11.7109375" style="21" customWidth="1"/>
  </cols>
  <sheetData>
    <row r="1" spans="1:1" x14ac:dyDescent="0.2">
      <c r="A1" t="s">
        <v>27</v>
      </c>
    </row>
    <row r="2" spans="1:1" x14ac:dyDescent="0.2">
      <c r="A2" t="s">
        <v>28</v>
      </c>
    </row>
    <row r="3" spans="1:1" x14ac:dyDescent="0.2">
      <c r="A3" t="s">
        <v>71</v>
      </c>
    </row>
    <row r="5" spans="1:1" x14ac:dyDescent="0.2">
      <c r="A5" t="s">
        <v>72</v>
      </c>
    </row>
    <row r="6" spans="1:1" x14ac:dyDescent="0.2">
      <c r="A6" t="s">
        <v>73</v>
      </c>
    </row>
    <row r="7" spans="1:1" x14ac:dyDescent="0.2">
      <c r="A7" t="s">
        <v>74</v>
      </c>
    </row>
    <row r="8" spans="1:1" x14ac:dyDescent="0.2">
      <c r="A8" t="s">
        <v>75</v>
      </c>
    </row>
    <row r="10" spans="1:1" x14ac:dyDescent="0.2">
      <c r="A10" t="s">
        <v>76</v>
      </c>
    </row>
    <row r="13" spans="1:1" x14ac:dyDescent="0.2">
      <c r="A13" t="s">
        <v>77</v>
      </c>
    </row>
    <row r="14" spans="1:1" x14ac:dyDescent="0.2">
      <c r="A14" t="s">
        <v>78</v>
      </c>
    </row>
    <row r="15" spans="1:1" x14ac:dyDescent="0.2">
      <c r="A15" t="s">
        <v>79</v>
      </c>
    </row>
    <row r="16" spans="1:1" ht="13.5" customHeight="1" thickBot="1" x14ac:dyDescent="0.25"/>
    <row r="17" spans="1:8" ht="13.5" customHeight="1" thickBot="1" x14ac:dyDescent="0.25">
      <c r="B17" s="187"/>
      <c r="C17" s="188" t="s">
        <v>80</v>
      </c>
      <c r="D17" s="188"/>
      <c r="E17" s="187"/>
      <c r="F17" s="188" t="s">
        <v>81</v>
      </c>
      <c r="G17" s="189"/>
    </row>
    <row r="18" spans="1:8" x14ac:dyDescent="0.2">
      <c r="B18" s="190" t="s">
        <v>82</v>
      </c>
      <c r="C18" s="22"/>
      <c r="D18" s="191"/>
      <c r="E18" s="192" t="s">
        <v>83</v>
      </c>
      <c r="F18" s="24"/>
      <c r="G18" s="193"/>
    </row>
    <row r="19" spans="1:8" ht="13.5" customHeight="1" thickBot="1" x14ac:dyDescent="0.25">
      <c r="B19" s="194" t="s">
        <v>32</v>
      </c>
      <c r="C19" s="23" t="s">
        <v>84</v>
      </c>
      <c r="D19" s="195" t="s">
        <v>85</v>
      </c>
      <c r="E19" s="194" t="s">
        <v>32</v>
      </c>
      <c r="F19" s="23" t="s">
        <v>84</v>
      </c>
      <c r="G19" s="195" t="s">
        <v>85</v>
      </c>
    </row>
    <row r="20" spans="1:8" x14ac:dyDescent="0.2">
      <c r="A20" t="s">
        <v>86</v>
      </c>
      <c r="B20" s="196">
        <v>110000</v>
      </c>
      <c r="C20" s="64">
        <v>110000</v>
      </c>
      <c r="D20" s="197">
        <v>110000</v>
      </c>
      <c r="E20" s="196">
        <v>110000</v>
      </c>
      <c r="F20" s="64">
        <v>110000</v>
      </c>
      <c r="G20" s="197">
        <v>110000</v>
      </c>
      <c r="H20" s="21" t="s">
        <v>87</v>
      </c>
    </row>
    <row r="21" spans="1:8" x14ac:dyDescent="0.2">
      <c r="A21" t="s">
        <v>15</v>
      </c>
      <c r="B21" s="198">
        <v>-60014.71</v>
      </c>
      <c r="C21" s="26">
        <v>-58500</v>
      </c>
      <c r="D21" s="27">
        <v>-61500</v>
      </c>
      <c r="E21" s="198">
        <v>-58607.14</v>
      </c>
      <c r="F21" s="26">
        <v>-58500</v>
      </c>
      <c r="G21" s="27">
        <v>-59000</v>
      </c>
      <c r="H21" s="21" t="s">
        <v>88</v>
      </c>
    </row>
    <row r="22" spans="1:8" x14ac:dyDescent="0.2">
      <c r="A22" t="s">
        <v>18</v>
      </c>
      <c r="B22" s="199">
        <f t="shared" ref="B22:G22" si="0">SUM(B20:B21)</f>
        <v>49985.29</v>
      </c>
      <c r="C22" s="59">
        <f t="shared" si="0"/>
        <v>51500</v>
      </c>
      <c r="D22" s="60">
        <f t="shared" si="0"/>
        <v>48500</v>
      </c>
      <c r="E22" s="199">
        <f t="shared" si="0"/>
        <v>51392.86</v>
      </c>
      <c r="F22" s="59">
        <f t="shared" si="0"/>
        <v>51500</v>
      </c>
      <c r="G22" s="60">
        <f t="shared" si="0"/>
        <v>51000</v>
      </c>
      <c r="H22" s="21" t="s">
        <v>89</v>
      </c>
    </row>
    <row r="23" spans="1:8" x14ac:dyDescent="0.2">
      <c r="B23" s="200"/>
      <c r="D23" s="25"/>
      <c r="E23" s="200"/>
      <c r="G23" s="25"/>
    </row>
    <row r="24" spans="1:8" x14ac:dyDescent="0.2">
      <c r="A24" t="s">
        <v>20</v>
      </c>
      <c r="B24" s="201">
        <f t="shared" ref="B24:G24" si="1">+B22</f>
        <v>49985.29</v>
      </c>
      <c r="C24" s="28">
        <f t="shared" si="1"/>
        <v>51500</v>
      </c>
      <c r="D24" s="29">
        <f t="shared" si="1"/>
        <v>48500</v>
      </c>
      <c r="E24" s="201">
        <f t="shared" si="1"/>
        <v>51392.86</v>
      </c>
      <c r="F24" s="28">
        <f t="shared" si="1"/>
        <v>51500</v>
      </c>
      <c r="G24" s="29">
        <f t="shared" si="1"/>
        <v>51000</v>
      </c>
      <c r="H24" s="21" t="s">
        <v>90</v>
      </c>
    </row>
    <row r="25" spans="1:8" x14ac:dyDescent="0.2">
      <c r="A25" t="s">
        <v>91</v>
      </c>
      <c r="B25" s="202">
        <f t="shared" ref="B25:G25" si="2">-B22*0.4</f>
        <v>-19994.116000000002</v>
      </c>
      <c r="C25" s="144">
        <f t="shared" si="2"/>
        <v>-20600</v>
      </c>
      <c r="D25" s="203">
        <f t="shared" si="2"/>
        <v>-19400</v>
      </c>
      <c r="E25" s="202">
        <f t="shared" si="2"/>
        <v>-20557.144</v>
      </c>
      <c r="F25" s="144">
        <f t="shared" si="2"/>
        <v>-20600</v>
      </c>
      <c r="G25" s="203">
        <f t="shared" si="2"/>
        <v>-20400</v>
      </c>
      <c r="H25" s="21" t="s">
        <v>92</v>
      </c>
    </row>
    <row r="26" spans="1:8" ht="13.5" customHeight="1" thickBot="1" x14ac:dyDescent="0.25">
      <c r="A26" t="s">
        <v>22</v>
      </c>
      <c r="B26" s="204">
        <f t="shared" ref="B26:G26" si="3">SUM(B24:B25)</f>
        <v>29991.173999999999</v>
      </c>
      <c r="C26" s="205">
        <f t="shared" si="3"/>
        <v>30900</v>
      </c>
      <c r="D26" s="206">
        <f t="shared" si="3"/>
        <v>29100</v>
      </c>
      <c r="E26" s="204">
        <f t="shared" si="3"/>
        <v>30835.716</v>
      </c>
      <c r="F26" s="205">
        <f t="shared" si="3"/>
        <v>30900</v>
      </c>
      <c r="G26" s="206">
        <f t="shared" si="3"/>
        <v>30600</v>
      </c>
      <c r="H26" s="21" t="s">
        <v>93</v>
      </c>
    </row>
    <row r="27" spans="1:8" ht="13.5" customHeight="1" thickTop="1" x14ac:dyDescent="0.2">
      <c r="B27" s="200"/>
      <c r="C27" s="207" t="s">
        <v>94</v>
      </c>
      <c r="D27" s="25"/>
      <c r="E27" s="200"/>
      <c r="F27" s="207" t="s">
        <v>94</v>
      </c>
      <c r="G27" s="25"/>
    </row>
    <row r="28" spans="1:8" x14ac:dyDescent="0.2">
      <c r="B28" s="200"/>
      <c r="C28" s="207" t="s">
        <v>95</v>
      </c>
      <c r="D28" s="25"/>
      <c r="E28" s="200"/>
      <c r="F28" s="207" t="s">
        <v>95</v>
      </c>
      <c r="G28" s="25"/>
    </row>
    <row r="29" spans="1:8" x14ac:dyDescent="0.2">
      <c r="B29" s="200"/>
      <c r="D29" s="25"/>
      <c r="E29" s="200"/>
      <c r="G29" s="25"/>
    </row>
    <row r="30" spans="1:8" x14ac:dyDescent="0.2">
      <c r="B30" s="200"/>
      <c r="D30" s="25"/>
      <c r="E30" s="200"/>
      <c r="G30" s="25"/>
    </row>
    <row r="31" spans="1:8" x14ac:dyDescent="0.2">
      <c r="A31" s="9" t="s">
        <v>96</v>
      </c>
      <c r="B31" s="200"/>
      <c r="D31" s="25"/>
      <c r="E31" s="200"/>
      <c r="G31" s="25"/>
    </row>
    <row r="32" spans="1:8" x14ac:dyDescent="0.2">
      <c r="A32" t="s">
        <v>97</v>
      </c>
      <c r="B32" s="208">
        <f t="shared" ref="B32:G32" si="4">+B20</f>
        <v>110000</v>
      </c>
      <c r="C32" s="37">
        <f t="shared" si="4"/>
        <v>110000</v>
      </c>
      <c r="D32" s="38">
        <f t="shared" si="4"/>
        <v>110000</v>
      </c>
      <c r="E32" s="208">
        <f t="shared" si="4"/>
        <v>110000</v>
      </c>
      <c r="F32" s="37">
        <f t="shared" si="4"/>
        <v>110000</v>
      </c>
      <c r="G32" s="38">
        <f t="shared" si="4"/>
        <v>110000</v>
      </c>
      <c r="H32" s="21" t="s">
        <v>87</v>
      </c>
    </row>
    <row r="33" spans="1:8" x14ac:dyDescent="0.2">
      <c r="A33" t="s">
        <v>98</v>
      </c>
      <c r="B33" s="200">
        <v>-56250</v>
      </c>
      <c r="C33" s="21">
        <v>-56250</v>
      </c>
      <c r="D33" s="25">
        <v>-56250</v>
      </c>
      <c r="E33" s="200">
        <v>-56250</v>
      </c>
      <c r="F33" s="21">
        <v>-56250</v>
      </c>
      <c r="G33" s="25">
        <v>-56250</v>
      </c>
      <c r="H33" s="21" t="s">
        <v>87</v>
      </c>
    </row>
    <row r="34" spans="1:8" x14ac:dyDescent="0.2">
      <c r="A34" t="s">
        <v>99</v>
      </c>
      <c r="B34" s="209">
        <f t="shared" ref="B34:G34" si="5">+B25</f>
        <v>-19994.116000000002</v>
      </c>
      <c r="C34" s="39">
        <f t="shared" si="5"/>
        <v>-20600</v>
      </c>
      <c r="D34" s="40">
        <f t="shared" si="5"/>
        <v>-19400</v>
      </c>
      <c r="E34" s="209">
        <f t="shared" si="5"/>
        <v>-20557.144</v>
      </c>
      <c r="F34" s="39">
        <f t="shared" si="5"/>
        <v>-20600</v>
      </c>
      <c r="G34" s="40">
        <f t="shared" si="5"/>
        <v>-20400</v>
      </c>
      <c r="H34" s="21" t="s">
        <v>100</v>
      </c>
    </row>
    <row r="35" spans="1:8" ht="13.5" customHeight="1" thickBot="1" x14ac:dyDescent="0.25">
      <c r="A35" t="s">
        <v>101</v>
      </c>
      <c r="B35" s="210">
        <f t="shared" ref="B35:G35" si="6">SUM(B32:B34)</f>
        <v>33755.883999999998</v>
      </c>
      <c r="C35" s="43">
        <f t="shared" si="6"/>
        <v>33150</v>
      </c>
      <c r="D35" s="211">
        <f t="shared" si="6"/>
        <v>34350</v>
      </c>
      <c r="E35" s="210">
        <f t="shared" si="6"/>
        <v>33192.856</v>
      </c>
      <c r="F35" s="43">
        <f t="shared" si="6"/>
        <v>33150</v>
      </c>
      <c r="G35" s="44">
        <f t="shared" si="6"/>
        <v>33350</v>
      </c>
    </row>
    <row r="36" spans="1:8" ht="13.5" customHeight="1" thickTop="1" x14ac:dyDescent="0.2">
      <c r="B36" s="200"/>
      <c r="D36" s="212" t="s">
        <v>102</v>
      </c>
      <c r="E36" s="200"/>
      <c r="G36" s="25"/>
    </row>
    <row r="37" spans="1:8" x14ac:dyDescent="0.2">
      <c r="B37" s="200"/>
      <c r="D37" s="212" t="s">
        <v>103</v>
      </c>
      <c r="E37" s="200"/>
      <c r="G37" s="25"/>
    </row>
    <row r="38" spans="1:8" ht="13.5" customHeight="1" thickBot="1" x14ac:dyDescent="0.25">
      <c r="B38" s="213"/>
      <c r="C38" s="45"/>
      <c r="D38" s="46"/>
      <c r="E38" s="213"/>
      <c r="F38" s="45"/>
      <c r="G38" s="46"/>
    </row>
    <row r="41" spans="1:8" ht="13.5" customHeight="1" thickBot="1" x14ac:dyDescent="0.25">
      <c r="A41" s="9" t="s">
        <v>104</v>
      </c>
    </row>
    <row r="42" spans="1:8" ht="13.5" customHeight="1" thickBot="1" x14ac:dyDescent="0.25">
      <c r="A42" s="9"/>
      <c r="B42" s="187"/>
      <c r="C42" s="188" t="s">
        <v>80</v>
      </c>
      <c r="D42" s="188"/>
      <c r="E42" s="187"/>
      <c r="F42" s="188" t="s">
        <v>81</v>
      </c>
      <c r="G42" s="189"/>
    </row>
    <row r="43" spans="1:8" x14ac:dyDescent="0.2">
      <c r="A43" s="9"/>
      <c r="B43" s="190" t="s">
        <v>82</v>
      </c>
      <c r="C43" s="22"/>
      <c r="D43" s="191"/>
      <c r="E43" s="192" t="s">
        <v>83</v>
      </c>
      <c r="F43" s="24"/>
      <c r="G43" s="193"/>
    </row>
    <row r="44" spans="1:8" ht="13.5" customHeight="1" thickBot="1" x14ac:dyDescent="0.25">
      <c r="A44" s="9"/>
      <c r="B44" s="194" t="s">
        <v>32</v>
      </c>
      <c r="C44" s="23" t="s">
        <v>84</v>
      </c>
      <c r="D44" s="195" t="s">
        <v>85</v>
      </c>
      <c r="E44" s="194" t="s">
        <v>32</v>
      </c>
      <c r="F44" s="23" t="s">
        <v>84</v>
      </c>
      <c r="G44" s="195" t="s">
        <v>85</v>
      </c>
    </row>
    <row r="45" spans="1:8" x14ac:dyDescent="0.2">
      <c r="A45" t="s">
        <v>105</v>
      </c>
      <c r="B45" s="196">
        <f t="shared" ref="B45:G45" si="7">6000*10</f>
        <v>60000</v>
      </c>
      <c r="C45" s="64">
        <f t="shared" si="7"/>
        <v>60000</v>
      </c>
      <c r="D45" s="197">
        <f t="shared" si="7"/>
        <v>60000</v>
      </c>
      <c r="E45" s="64">
        <f t="shared" si="7"/>
        <v>60000</v>
      </c>
      <c r="F45" s="64">
        <f t="shared" si="7"/>
        <v>60000</v>
      </c>
      <c r="G45" s="197">
        <f t="shared" si="7"/>
        <v>60000</v>
      </c>
    </row>
    <row r="46" spans="1:8" x14ac:dyDescent="0.2">
      <c r="A46" t="s">
        <v>106</v>
      </c>
      <c r="B46" s="214">
        <f t="shared" ref="B46:G46" si="8">-92750-B21</f>
        <v>-32735.29</v>
      </c>
      <c r="C46" s="53">
        <f t="shared" si="8"/>
        <v>-34250</v>
      </c>
      <c r="D46" s="54">
        <f t="shared" si="8"/>
        <v>-31250</v>
      </c>
      <c r="E46" s="53">
        <f t="shared" si="8"/>
        <v>-34142.86</v>
      </c>
      <c r="F46" s="53">
        <f t="shared" si="8"/>
        <v>-34250</v>
      </c>
      <c r="G46" s="54">
        <f t="shared" si="8"/>
        <v>-33750</v>
      </c>
      <c r="H46" s="21" t="s">
        <v>46</v>
      </c>
    </row>
    <row r="47" spans="1:8" ht="13.5" customHeight="1" thickBot="1" x14ac:dyDescent="0.25">
      <c r="A47" t="s">
        <v>107</v>
      </c>
      <c r="B47" s="215">
        <f t="shared" ref="B47:G47" si="9">SUM(B45:B46)</f>
        <v>27264.71</v>
      </c>
      <c r="C47" s="61">
        <f t="shared" si="9"/>
        <v>25750</v>
      </c>
      <c r="D47" s="62">
        <f t="shared" si="9"/>
        <v>28750</v>
      </c>
      <c r="E47" s="61">
        <f t="shared" si="9"/>
        <v>25857.14</v>
      </c>
      <c r="F47" s="61">
        <f t="shared" si="9"/>
        <v>25750</v>
      </c>
      <c r="G47" s="62">
        <f t="shared" si="9"/>
        <v>26250</v>
      </c>
    </row>
    <row r="48" spans="1:8" ht="13.5" customHeight="1" thickTop="1" x14ac:dyDescent="0.2">
      <c r="A48" t="s">
        <v>108</v>
      </c>
      <c r="B48" s="200"/>
      <c r="D48" s="25"/>
      <c r="G48" s="25"/>
    </row>
    <row r="49" spans="1:7" x14ac:dyDescent="0.2">
      <c r="B49" s="200"/>
      <c r="D49" s="25"/>
      <c r="G49" s="25"/>
    </row>
    <row r="50" spans="1:7" x14ac:dyDescent="0.2">
      <c r="A50" t="s">
        <v>109</v>
      </c>
      <c r="B50" s="216">
        <f t="shared" ref="B50:G50" si="10">+B22/B20</f>
        <v>0.45441172727272727</v>
      </c>
      <c r="C50" s="217">
        <f t="shared" si="10"/>
        <v>0.4681818181818182</v>
      </c>
      <c r="D50" s="218">
        <f t="shared" si="10"/>
        <v>0.44090909090909092</v>
      </c>
      <c r="E50" s="217">
        <f t="shared" si="10"/>
        <v>0.46720781818181817</v>
      </c>
      <c r="F50" s="217">
        <f t="shared" si="10"/>
        <v>0.4681818181818182</v>
      </c>
      <c r="G50" s="218">
        <f t="shared" si="10"/>
        <v>0.46363636363636362</v>
      </c>
    </row>
    <row r="51" spans="1:7" ht="13.5" customHeight="1" thickBot="1" x14ac:dyDescent="0.25">
      <c r="A51" t="s">
        <v>110</v>
      </c>
      <c r="B51" s="219">
        <f t="shared" ref="B51:G51" si="11">+B47/B45</f>
        <v>0.45441183333333329</v>
      </c>
      <c r="C51" s="220">
        <f t="shared" si="11"/>
        <v>0.42916666666666664</v>
      </c>
      <c r="D51" s="221">
        <f t="shared" si="11"/>
        <v>0.47916666666666669</v>
      </c>
      <c r="E51" s="220">
        <f t="shared" si="11"/>
        <v>0.43095233333333333</v>
      </c>
      <c r="F51" s="220">
        <f t="shared" si="11"/>
        <v>0.42916666666666664</v>
      </c>
      <c r="G51" s="221">
        <f t="shared" si="11"/>
        <v>0.4375</v>
      </c>
    </row>
    <row r="53" spans="1:7" x14ac:dyDescent="0.2">
      <c r="B53" s="21" t="s">
        <v>111</v>
      </c>
    </row>
    <row r="54" spans="1:7" x14ac:dyDescent="0.2">
      <c r="B54" s="21" t="s">
        <v>112</v>
      </c>
    </row>
    <row r="55" spans="1:7" x14ac:dyDescent="0.2">
      <c r="B55" s="21" t="s">
        <v>113</v>
      </c>
    </row>
    <row r="56" spans="1:7" x14ac:dyDescent="0.2">
      <c r="B56" s="21" t="s">
        <v>114</v>
      </c>
    </row>
    <row r="57" spans="1:7" x14ac:dyDescent="0.2">
      <c r="A57" t="s">
        <v>26</v>
      </c>
    </row>
  </sheetData>
  <phoneticPr fontId="3" type="noConversion"/>
  <pageMargins left="0.75" right="0.75" top="1" bottom="1" header="0.5" footer="0.5"/>
  <pageSetup scale="81" fitToHeight="3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Errors</vt:lpstr>
      <vt:lpstr>Valuing Ending Inventory</vt:lpstr>
      <vt:lpstr>NetIncome and Cash Flow</vt:lpstr>
      <vt:lpstr>Sheet3</vt:lpstr>
      <vt:lpstr>'NetIncome and Cash Flow'!Print_Area</vt:lpstr>
      <vt:lpstr>'Valuing Ending Inventory'!Print_Area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B&amp;E</dc:creator>
  <cp:lastModifiedBy>xbany</cp:lastModifiedBy>
  <cp:lastPrinted>2004-03-02T21:13:23Z</cp:lastPrinted>
  <dcterms:created xsi:type="dcterms:W3CDTF">2002-09-06T15:43:30Z</dcterms:created>
  <dcterms:modified xsi:type="dcterms:W3CDTF">2021-01-12T05:50:26Z</dcterms:modified>
</cp:coreProperties>
</file>