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financial\SEEDED\xlsx\"/>
    </mc:Choice>
  </mc:AlternateContent>
  <xr:revisionPtr revIDLastSave="0" documentId="13_ncr:1_{A427900B-FD86-42B6-B5B5-64A4BCF2D8C1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Revenues by Source" sheetId="1" r:id="rId1"/>
    <sheet name="Expenditures by Function" sheetId="2" r:id="rId2"/>
    <sheet name="Expenditures by Category" sheetId="3" r:id="rId3"/>
    <sheet name="General State Financial Aid" sheetId="4" r:id="rId4"/>
    <sheet name="FTEE Calculation" sheetId="5" r:id="rId5"/>
    <sheet name="FTEE Graph" sheetId="6" r:id="rId6"/>
  </sheets>
  <definedNames>
    <definedName name="_xlnm.Print_Area" localSheetId="3">'General State Financial Aid'!$A$1:$D$61</definedName>
  </definedNames>
  <calcPr calcId="181029"/>
</workbook>
</file>

<file path=xl/calcChain.xml><?xml version="1.0" encoding="utf-8"?>
<calcChain xmlns="http://schemas.openxmlformats.org/spreadsheetml/2006/main">
  <c r="E27" i="5" l="1"/>
  <c r="B27" i="5"/>
  <c r="F25" i="5"/>
  <c r="C25" i="5"/>
  <c r="F24" i="5"/>
  <c r="G24" i="5" s="1"/>
  <c r="C24" i="5"/>
  <c r="H24" i="5" s="1"/>
  <c r="F23" i="5"/>
  <c r="C23" i="5"/>
  <c r="H23" i="5" s="1"/>
  <c r="H22" i="5"/>
  <c r="G22" i="5"/>
  <c r="F22" i="5"/>
  <c r="C22" i="5"/>
  <c r="D22" i="5" s="1"/>
  <c r="F21" i="5"/>
  <c r="H21" i="5" s="1"/>
  <c r="C21" i="5"/>
  <c r="F20" i="5"/>
  <c r="C20" i="5"/>
  <c r="H20" i="5" s="1"/>
  <c r="F19" i="5"/>
  <c r="C19" i="5"/>
  <c r="H19" i="5" s="1"/>
  <c r="H18" i="5"/>
  <c r="G18" i="5"/>
  <c r="F18" i="5"/>
  <c r="C18" i="5"/>
  <c r="D18" i="5" s="1"/>
  <c r="F17" i="5"/>
  <c r="H17" i="5" s="1"/>
  <c r="C17" i="5"/>
  <c r="F16" i="5"/>
  <c r="C16" i="5"/>
  <c r="H16" i="5" s="1"/>
  <c r="F15" i="5"/>
  <c r="C15" i="5"/>
  <c r="H15" i="5" s="1"/>
  <c r="H14" i="5"/>
  <c r="G14" i="5"/>
  <c r="F14" i="5"/>
  <c r="C14" i="5"/>
  <c r="D14" i="5" s="1"/>
  <c r="F13" i="5"/>
  <c r="C13" i="5"/>
  <c r="F12" i="5"/>
  <c r="C12" i="5"/>
  <c r="H12" i="5" s="1"/>
  <c r="F11" i="5"/>
  <c r="G11" i="5" s="1"/>
  <c r="C11" i="5"/>
  <c r="H11" i="5" s="1"/>
  <c r="D25" i="4"/>
  <c r="B25" i="4"/>
  <c r="C13" i="4" s="1"/>
  <c r="B21" i="4"/>
  <c r="C21" i="4" s="1"/>
  <c r="C9" i="4"/>
  <c r="C15" i="3"/>
  <c r="B13" i="3"/>
  <c r="B12" i="3"/>
  <c r="B11" i="3"/>
  <c r="B10" i="3"/>
  <c r="B9" i="3"/>
  <c r="B15" i="3" s="1"/>
  <c r="C19" i="2"/>
  <c r="B14" i="2" s="1"/>
  <c r="B11" i="2"/>
  <c r="C11" i="1"/>
  <c r="C15" i="1" s="1"/>
  <c r="C9" i="1"/>
  <c r="D21" i="5" l="1"/>
  <c r="B11" i="1"/>
  <c r="B10" i="1"/>
  <c r="B9" i="1"/>
  <c r="B13" i="1"/>
  <c r="B12" i="1"/>
  <c r="G12" i="5"/>
  <c r="G15" i="5"/>
  <c r="G25" i="5"/>
  <c r="G16" i="5"/>
  <c r="G19" i="5"/>
  <c r="D17" i="5"/>
  <c r="G20" i="5"/>
  <c r="G23" i="5"/>
  <c r="C17" i="4"/>
  <c r="C10" i="4"/>
  <c r="C25" i="4" s="1"/>
  <c r="C18" i="4"/>
  <c r="F27" i="5"/>
  <c r="B13" i="2"/>
  <c r="D12" i="5"/>
  <c r="D16" i="5"/>
  <c r="G17" i="5"/>
  <c r="D20" i="5"/>
  <c r="G21" i="5"/>
  <c r="D24" i="5"/>
  <c r="C12" i="4"/>
  <c r="C20" i="4"/>
  <c r="H13" i="5"/>
  <c r="H25" i="5"/>
  <c r="B15" i="2"/>
  <c r="D11" i="5"/>
  <c r="D15" i="5"/>
  <c r="D19" i="5"/>
  <c r="D23" i="5"/>
  <c r="B16" i="2"/>
  <c r="C14" i="4"/>
  <c r="B9" i="2"/>
  <c r="B17" i="2"/>
  <c r="C15" i="4"/>
  <c r="C22" i="4"/>
  <c r="C27" i="5"/>
  <c r="B10" i="2"/>
  <c r="C16" i="4"/>
  <c r="C23" i="4"/>
  <c r="B12" i="2"/>
  <c r="C11" i="4"/>
  <c r="C19" i="4"/>
  <c r="B19" i="2" l="1"/>
  <c r="D25" i="5"/>
  <c r="D13" i="5"/>
  <c r="H27" i="5"/>
  <c r="G13" i="5"/>
  <c r="B15" i="1"/>
  <c r="I23" i="5" l="1"/>
  <c r="I16" i="5"/>
  <c r="I17" i="5"/>
  <c r="I14" i="5"/>
  <c r="I19" i="5"/>
  <c r="I21" i="5"/>
  <c r="I12" i="5"/>
  <c r="I15" i="5"/>
  <c r="I18" i="5"/>
  <c r="I22" i="5"/>
  <c r="I11" i="5"/>
  <c r="I20" i="5"/>
  <c r="I24" i="5"/>
  <c r="I13" i="5"/>
  <c r="I25" i="5"/>
  <c r="D27" i="5"/>
  <c r="G27" i="5"/>
  <c r="I2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9" authorId="0" shapeId="0" xr:uid="{00000000-0006-0000-0000-000001000000}">
      <text>
        <r>
          <rPr>
            <sz val="10"/>
            <rFont val="Arial"/>
          </rPr>
          <t>reference:C9,C15
mrs:
Rotate:True</t>
        </r>
      </text>
    </comment>
    <comment ref="B10" authorId="0" shapeId="0" xr:uid="{00000000-0006-0000-0000-000002000000}">
      <text>
        <r>
          <rPr>
            <sz val="10"/>
            <rFont val="Arial"/>
          </rPr>
          <t>reference:C10,C15
mrs:
Rotate:True</t>
        </r>
      </text>
    </comment>
    <comment ref="B11" authorId="0" shapeId="0" xr:uid="{00000000-0006-0000-0000-000003000000}">
      <text>
        <r>
          <rPr>
            <sz val="10"/>
            <rFont val="Arial"/>
          </rPr>
          <t>reference:C11,C15
mrs:
Rotate:True</t>
        </r>
      </text>
    </comment>
    <comment ref="B12" authorId="0" shapeId="0" xr:uid="{00000000-0006-0000-0000-000004000000}">
      <text>
        <r>
          <rPr>
            <sz val="10"/>
            <rFont val="Arial"/>
          </rPr>
          <t>reference:C12,C15
mrs:
Rotate:True</t>
        </r>
      </text>
    </comment>
    <comment ref="B13" authorId="0" shapeId="0" xr:uid="{00000000-0006-0000-0000-000005000000}">
      <text>
        <r>
          <rPr>
            <sz val="10"/>
            <rFont val="Arial"/>
          </rPr>
          <t>reference:C13,C15
mrs:
Rotate:True</t>
        </r>
      </text>
    </comment>
    <comment ref="B15" authorId="0" shapeId="0" xr:uid="{00000000-0006-0000-0000-000006000000}">
      <text>
        <r>
          <rPr>
            <sz val="10"/>
            <rFont val="Arial"/>
          </rPr>
          <t>reference:B9,B10,B11,B12,B13,B14
mrs:(B9,+,10.0000)  (B10,+,10.0000)  (B11,+,10.0000)  (B12,+,10.0000)  (B13,+,10.0000)  (B14,+,10.0000)  
Rotate:True</t>
        </r>
      </text>
    </comment>
    <comment ref="C15" authorId="0" shapeId="0" xr:uid="{00000000-0006-0000-0000-000007000000}">
      <text>
        <r>
          <rPr>
            <sz val="10"/>
            <rFont val="Arial"/>
          </rPr>
          <t>reference:C9,C10,C11,C12,C13,C14
mrs:(C9,+,10.0000)  (C10,+,10.0000)  (C11,+,10.0000)  (C12,+,10.0000)  (C13,+,10.0000)  (C14,+,10.0000)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9" authorId="0" shapeId="0" xr:uid="{00000000-0006-0000-0100-000001000000}">
      <text>
        <r>
          <rPr>
            <sz val="10"/>
            <rFont val="Arial"/>
          </rPr>
          <t>reference:C9,C19
mrs:
Rotate:True</t>
        </r>
      </text>
    </comment>
    <comment ref="B10" authorId="0" shapeId="0" xr:uid="{00000000-0006-0000-0100-000002000000}">
      <text>
        <r>
          <rPr>
            <sz val="10"/>
            <rFont val="Arial"/>
          </rPr>
          <t>reference:C10,C19
mrs:
Rotate:True</t>
        </r>
      </text>
    </comment>
    <comment ref="B11" authorId="0" shapeId="0" xr:uid="{00000000-0006-0000-0100-000003000000}">
      <text>
        <r>
          <rPr>
            <sz val="10"/>
            <rFont val="Arial"/>
          </rPr>
          <t>reference:C11,C19
mrs:
Rotate:True</t>
        </r>
      </text>
    </comment>
    <comment ref="B12" authorId="0" shapeId="0" xr:uid="{00000000-0006-0000-0100-000004000000}">
      <text>
        <r>
          <rPr>
            <sz val="10"/>
            <rFont val="Arial"/>
          </rPr>
          <t>reference:C12,C19
mrs:
Rotate:True</t>
        </r>
      </text>
    </comment>
    <comment ref="B13" authorId="0" shapeId="0" xr:uid="{00000000-0006-0000-0100-000005000000}">
      <text>
        <r>
          <rPr>
            <sz val="10"/>
            <rFont val="Arial"/>
          </rPr>
          <t>reference:C13,C19
mrs:
Rotate:True</t>
        </r>
      </text>
    </comment>
    <comment ref="B14" authorId="0" shapeId="0" xr:uid="{00000000-0006-0000-0100-000006000000}">
      <text>
        <r>
          <rPr>
            <sz val="10"/>
            <rFont val="Arial"/>
          </rPr>
          <t>reference:C14,C19
mrs:
Rotate:True</t>
        </r>
      </text>
    </comment>
    <comment ref="B15" authorId="0" shapeId="0" xr:uid="{00000000-0006-0000-0100-000007000000}">
      <text>
        <r>
          <rPr>
            <sz val="10"/>
            <rFont val="Arial"/>
          </rPr>
          <t>reference:C15,C19
mrs:
Rotate:True</t>
        </r>
      </text>
    </comment>
    <comment ref="B16" authorId="0" shapeId="0" xr:uid="{00000000-0006-0000-0100-000008000000}">
      <text>
        <r>
          <rPr>
            <sz val="10"/>
            <rFont val="Arial"/>
          </rPr>
          <t>reference:C16,C19
mrs:
Rotate:True</t>
        </r>
      </text>
    </comment>
    <comment ref="B17" authorId="0" shapeId="0" xr:uid="{00000000-0006-0000-0100-000009000000}">
      <text>
        <r>
          <rPr>
            <sz val="10"/>
            <rFont val="Arial"/>
          </rPr>
          <t>reference:C17,C19
mrs:
Rotate:True</t>
        </r>
      </text>
    </comment>
    <comment ref="B19" authorId="0" shapeId="0" xr:uid="{00000000-0006-0000-0100-00000A000000}">
      <text>
        <r>
          <rPr>
            <sz val="10"/>
            <rFont val="Arial"/>
          </rPr>
          <t>reference:B9,B10,B11,B12,B13,B14,B15,B16,B17,B18
mrs:(B9,+,10.0000)  (B10,+,10.0000)  (B11,+,10.0000)  (B12,+,10.0000)  (B13,+,10.0000)  (B14,+,10.0000)  (B15,+,10.0000)  (B16,+,10.0000)  (B17,+,10.0000)  (B18,+,10.0000)  
Rotate:True</t>
        </r>
      </text>
    </comment>
    <comment ref="C19" authorId="0" shapeId="0" xr:uid="{00000000-0006-0000-0100-00000B000000}">
      <text>
        <r>
          <rPr>
            <sz val="10"/>
            <rFont val="Arial"/>
          </rPr>
          <t>reference:C9,C10,C11,C12,C13,C14,C15,C16,C17,C18
mrs:(C9,+,10.0000)  (C10,+,10.0000)  (C11,+,10.0000)  (C12,+,10.0000)  (C13,+,10.0000)  (C14,+,10.0000)  (C15,+,10.0000)  (C16,+,10.0000)  (C17,+,10.0000)  (C18,+,10.0000)  
Rotate:True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9" authorId="0" shapeId="0" xr:uid="{00000000-0006-0000-0200-000001000000}">
      <text>
        <r>
          <rPr>
            <sz val="10"/>
            <rFont val="Arial"/>
          </rPr>
          <t>reference:C9,C15
mrs:
Rotate:True</t>
        </r>
      </text>
    </comment>
    <comment ref="B10" authorId="0" shapeId="0" xr:uid="{00000000-0006-0000-0200-000002000000}">
      <text>
        <r>
          <rPr>
            <sz val="10"/>
            <rFont val="Arial"/>
          </rPr>
          <t>reference:C10,C15
mrs:
Rotate:True</t>
        </r>
      </text>
    </comment>
    <comment ref="B11" authorId="0" shapeId="0" xr:uid="{00000000-0006-0000-0200-000003000000}">
      <text>
        <r>
          <rPr>
            <sz val="10"/>
            <rFont val="Arial"/>
          </rPr>
          <t>reference:C11,C15
mrs:
Rotate:True</t>
        </r>
      </text>
    </comment>
    <comment ref="B12" authorId="0" shapeId="0" xr:uid="{00000000-0006-0000-0200-000004000000}">
      <text>
        <r>
          <rPr>
            <sz val="10"/>
            <rFont val="Arial"/>
          </rPr>
          <t>reference:C12,C15
mrs:
Rotate:True</t>
        </r>
      </text>
    </comment>
    <comment ref="B13" authorId="0" shapeId="0" xr:uid="{00000000-0006-0000-0200-000005000000}">
      <text>
        <r>
          <rPr>
            <sz val="10"/>
            <rFont val="Arial"/>
          </rPr>
          <t>reference:C13,C15
mrs:
Rotate:True</t>
        </r>
      </text>
    </comment>
    <comment ref="B15" authorId="0" shapeId="0" xr:uid="{00000000-0006-0000-0200-000006000000}">
      <text>
        <r>
          <rPr>
            <sz val="10"/>
            <rFont val="Arial"/>
          </rPr>
          <t>reference:B9,B10,B11,B12,B13,B14
mrs:(B9,+,10.0000)  (B10,+,10.0000)  (B11,+,10.0000)  (B12,+,10.0000)  (B13,+,10.0000)  (B14,+,10.0000)  
Rotate:True</t>
        </r>
      </text>
    </comment>
    <comment ref="C15" authorId="0" shapeId="0" xr:uid="{00000000-0006-0000-0200-000007000000}">
      <text>
        <r>
          <rPr>
            <sz val="10"/>
            <rFont val="Arial"/>
          </rPr>
          <t>reference:C9,C10,C11,C12,C13,C14
mrs:(C9,+,10.0000)  (C10,+,10.0000)  (C11,+,10.0000)  (C12,+,10.0000)  (C13,+,10.0000)  (C14,+,10.0000)  
Rotate:True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9" authorId="0" shapeId="0" xr:uid="{00000000-0006-0000-0300-000001000000}">
      <text>
        <r>
          <rPr>
            <sz val="10"/>
            <rFont val="Arial"/>
          </rPr>
          <t>reference:B9,B25
mrs:
Rotate:True</t>
        </r>
      </text>
    </comment>
    <comment ref="C10" authorId="0" shapeId="0" xr:uid="{00000000-0006-0000-0300-000002000000}">
      <text>
        <r>
          <rPr>
            <sz val="10"/>
            <rFont val="Arial"/>
          </rPr>
          <t>reference:B10,B25
mrs:
Rotate:True</t>
        </r>
      </text>
    </comment>
    <comment ref="C11" authorId="0" shapeId="0" xr:uid="{00000000-0006-0000-0300-000003000000}">
      <text>
        <r>
          <rPr>
            <sz val="10"/>
            <rFont val="Arial"/>
          </rPr>
          <t>reference:B11,B25
mrs:
Rotate:True</t>
        </r>
      </text>
    </comment>
    <comment ref="C12" authorId="0" shapeId="0" xr:uid="{00000000-0006-0000-0300-000004000000}">
      <text>
        <r>
          <rPr>
            <sz val="10"/>
            <rFont val="Arial"/>
          </rPr>
          <t>reference:B12,B25
mrs:
Rotate:True</t>
        </r>
      </text>
    </comment>
    <comment ref="C13" authorId="0" shapeId="0" xr:uid="{00000000-0006-0000-0300-000005000000}">
      <text>
        <r>
          <rPr>
            <sz val="10"/>
            <rFont val="Arial"/>
          </rPr>
          <t>reference:B13,B25
mrs:
Rotate:True</t>
        </r>
      </text>
    </comment>
    <comment ref="C14" authorId="0" shapeId="0" xr:uid="{00000000-0006-0000-0300-000006000000}">
      <text>
        <r>
          <rPr>
            <sz val="10"/>
            <rFont val="Arial"/>
          </rPr>
          <t>reference:B14,B25
mrs:
Rotate:True</t>
        </r>
      </text>
    </comment>
    <comment ref="C15" authorId="0" shapeId="0" xr:uid="{00000000-0006-0000-0300-000007000000}">
      <text>
        <r>
          <rPr>
            <sz val="10"/>
            <rFont val="Arial"/>
          </rPr>
          <t>reference:B15,B25
mrs:
Rotate:True</t>
        </r>
      </text>
    </comment>
    <comment ref="C16" authorId="0" shapeId="0" xr:uid="{00000000-0006-0000-0300-000008000000}">
      <text>
        <r>
          <rPr>
            <sz val="10"/>
            <rFont val="Arial"/>
          </rPr>
          <t>reference:B16,B25
mrs:
Rotate:True</t>
        </r>
      </text>
    </comment>
    <comment ref="C17" authorId="0" shapeId="0" xr:uid="{00000000-0006-0000-0300-000009000000}">
      <text>
        <r>
          <rPr>
            <sz val="10"/>
            <rFont val="Arial"/>
          </rPr>
          <t>reference:B17,B25
mrs:
Rotate:True</t>
        </r>
      </text>
    </comment>
    <comment ref="C18" authorId="0" shapeId="0" xr:uid="{00000000-0006-0000-0300-00000A000000}">
      <text>
        <r>
          <rPr>
            <sz val="10"/>
            <rFont val="Arial"/>
          </rPr>
          <t>reference:B18,B25
mrs:
Rotate:True</t>
        </r>
      </text>
    </comment>
    <comment ref="C19" authorId="0" shapeId="0" xr:uid="{00000000-0006-0000-0300-00000B000000}">
      <text>
        <r>
          <rPr>
            <sz val="10"/>
            <rFont val="Arial"/>
          </rPr>
          <t>reference:B19,B25
mrs:
Rotate:True</t>
        </r>
      </text>
    </comment>
    <comment ref="C20" authorId="0" shapeId="0" xr:uid="{00000000-0006-0000-0300-00000C000000}">
      <text>
        <r>
          <rPr>
            <sz val="10"/>
            <rFont val="Arial"/>
          </rPr>
          <t>reference:B20,B25
mrs:
Rotate:True</t>
        </r>
      </text>
    </comment>
    <comment ref="C21" authorId="0" shapeId="0" xr:uid="{00000000-0006-0000-0300-00000D000000}">
      <text>
        <r>
          <rPr>
            <sz val="10"/>
            <rFont val="Arial"/>
          </rPr>
          <t>reference:B21,B25
mrs:
Rotate:True</t>
        </r>
      </text>
    </comment>
    <comment ref="C22" authorId="0" shapeId="0" xr:uid="{00000000-0006-0000-0300-00000E000000}">
      <text>
        <r>
          <rPr>
            <sz val="10"/>
            <rFont val="Arial"/>
          </rPr>
          <t>reference:B22,B25
mrs:
Rotate:True</t>
        </r>
      </text>
    </comment>
    <comment ref="C23" authorId="0" shapeId="0" xr:uid="{00000000-0006-0000-0300-00000F000000}">
      <text>
        <r>
          <rPr>
            <sz val="10"/>
            <rFont val="Arial"/>
          </rPr>
          <t>reference:B23,B25
mrs:
Rotate:True</t>
        </r>
      </text>
    </comment>
    <comment ref="B25" authorId="0" shapeId="0" xr:uid="{00000000-0006-0000-0300-000010000000}">
      <text>
        <r>
          <rPr>
            <sz val="10"/>
            <rFont val="Arial"/>
          </rPr>
          <t>reference:B9,B10,B11,B12,B13,B14,B15,B16,B17,B18,B19,B20,B21,B22,B23
mrs:(B9,+,10.0000)  (B10,+,10.0000)  (B11,+,10.0000)  (B12,+,10.0000)  (B13,+,10.0000)  (B14,+,10.0000)  (B15,+,10.0000)  (B16,+,10.0000)  (B17,+,10.0000)  (B18,+,10.0000)  (B19,+,10.0000)  (B20,+,10.0000)  (B21,+,10.0000)  (B22,+,10.0000)  (B23,+,10.0000)  
Rotate:True</t>
        </r>
      </text>
    </comment>
    <comment ref="C25" authorId="0" shapeId="0" xr:uid="{00000000-0006-0000-0300-000011000000}">
      <text>
        <r>
          <rPr>
            <sz val="10"/>
            <rFont val="Arial"/>
          </rPr>
          <t>reference:C9,C10,C11,C12,C13,C14,C15,C16,C17,C18,C19,C20,C21,C22,C23
mrs:(C9,+,10.0000)  (C10,+,10.0000)  (C11,+,10.0000)  (C12,+,10.0000)  (C13,+,10.0000)  (C14,+,10.0000)  (C15,+,10.0000)  (C16,+,10.0000)  (C17,+,10.0000)  (C18,+,10.0000)  (C19,+,10.0000)  (C20,+,10.0000)  (C21,+,10.0000)  (C22,+,10.0000)  (C23,+,10.0000)  
Rotate:True</t>
        </r>
      </text>
    </comment>
    <comment ref="D25" authorId="0" shapeId="0" xr:uid="{00000000-0006-0000-0300-000012000000}">
      <text>
        <r>
          <rPr>
            <sz val="10"/>
            <rFont val="Arial"/>
          </rPr>
          <t>reference:D9,D10,D11,D12,D13,D14,D15,D16,D17,D18,D19,D20,D21,D22,D23
mrs:(D9,+,10.0000)  (D10,+,10.0000)  (D11,+,10.0000)  (D12,+,10.0000)  (D13,+,10.0000)  (D14,+,10.0000)  (D15,+,10.0000)  (D16,+,10.0000)  (D17,+,10.0000)  (D18,+,10.0000)  (D19,+,10.0000)  (D20,+,10.0000)  (D21,+,10.0000)  (D22,+,10.0000)  (D23,+,10.0000)  
Rotate:True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11" authorId="0" shapeId="0" xr:uid="{00000000-0006-0000-0400-000001000000}">
      <text>
        <r>
          <rPr>
            <sz val="10"/>
            <rFont val="Arial"/>
          </rPr>
          <t>reference:B11
mrs:
Rotate:True</t>
        </r>
      </text>
    </comment>
    <comment ref="D11" authorId="0" shapeId="0" xr:uid="{00000000-0006-0000-0400-000002000000}">
      <text>
        <r>
          <rPr>
            <sz val="10"/>
            <rFont val="Arial"/>
          </rPr>
          <t>reference:C11,H11
mrs:
Rotate:True</t>
        </r>
      </text>
    </comment>
    <comment ref="F11" authorId="0" shapeId="0" xr:uid="{00000000-0006-0000-0400-000003000000}">
      <text>
        <r>
          <rPr>
            <sz val="10"/>
            <rFont val="Arial"/>
          </rPr>
          <t>reference:E11
mrs:
Rotate:True</t>
        </r>
      </text>
    </comment>
    <comment ref="G11" authorId="0" shapeId="0" xr:uid="{00000000-0006-0000-0400-000004000000}">
      <text>
        <r>
          <rPr>
            <sz val="10"/>
            <rFont val="Arial"/>
          </rPr>
          <t>reference:F11,H11
mrs:
Rotate:True</t>
        </r>
      </text>
    </comment>
    <comment ref="H11" authorId="0" shapeId="0" xr:uid="{00000000-0006-0000-0400-000005000000}">
      <text>
        <r>
          <rPr>
            <sz val="10"/>
            <rFont val="Arial"/>
          </rPr>
          <t>reference:C11,F11
mrs:(C11,+,10.0000)  (F11,+,10.0000)  
Rotate:True</t>
        </r>
      </text>
    </comment>
    <comment ref="I11" authorId="0" shapeId="0" xr:uid="{00000000-0006-0000-0400-000006000000}">
      <text>
        <r>
          <rPr>
            <sz val="10"/>
            <rFont val="Arial"/>
          </rPr>
          <t>reference:H11,H27
mrs:
Rotate:True</t>
        </r>
      </text>
    </comment>
    <comment ref="C12" authorId="0" shapeId="0" xr:uid="{00000000-0006-0000-0400-000007000000}">
      <text>
        <r>
          <rPr>
            <sz val="10"/>
            <rFont val="Arial"/>
          </rPr>
          <t>reference:B12
mrs:
Rotate:True</t>
        </r>
      </text>
    </comment>
    <comment ref="D12" authorId="0" shapeId="0" xr:uid="{00000000-0006-0000-0400-000008000000}">
      <text>
        <r>
          <rPr>
            <sz val="10"/>
            <rFont val="Arial"/>
          </rPr>
          <t>reference:C12,H12
mrs:
Rotate:True</t>
        </r>
      </text>
    </comment>
    <comment ref="F12" authorId="0" shapeId="0" xr:uid="{00000000-0006-0000-0400-000009000000}">
      <text>
        <r>
          <rPr>
            <sz val="10"/>
            <rFont val="Arial"/>
          </rPr>
          <t>reference:E12
mrs:
Rotate:True</t>
        </r>
      </text>
    </comment>
    <comment ref="G12" authorId="0" shapeId="0" xr:uid="{00000000-0006-0000-0400-00000A000000}">
      <text>
        <r>
          <rPr>
            <sz val="10"/>
            <rFont val="Arial"/>
          </rPr>
          <t>reference:F12,H12
mrs:
Rotate:True</t>
        </r>
      </text>
    </comment>
    <comment ref="H12" authorId="0" shapeId="0" xr:uid="{00000000-0006-0000-0400-00000B000000}">
      <text>
        <r>
          <rPr>
            <sz val="10"/>
            <rFont val="Arial"/>
          </rPr>
          <t>reference:C12,F12
mrs:(C12,+,10.0000)  (F12,+,10.0000)  
Rotate:True</t>
        </r>
      </text>
    </comment>
    <comment ref="I12" authorId="0" shapeId="0" xr:uid="{00000000-0006-0000-0400-00000C000000}">
      <text>
        <r>
          <rPr>
            <sz val="10"/>
            <rFont val="Arial"/>
          </rPr>
          <t>reference:H12,H27
mrs:
Rotate:True</t>
        </r>
      </text>
    </comment>
    <comment ref="C13" authorId="0" shapeId="0" xr:uid="{00000000-0006-0000-0400-00000D000000}">
      <text>
        <r>
          <rPr>
            <sz val="10"/>
            <rFont val="Arial"/>
          </rPr>
          <t>reference:B13
mrs:
Rotate:True</t>
        </r>
      </text>
    </comment>
    <comment ref="D13" authorId="0" shapeId="0" xr:uid="{00000000-0006-0000-0400-00000E000000}">
      <text>
        <r>
          <rPr>
            <sz val="10"/>
            <rFont val="Arial"/>
          </rPr>
          <t>reference:C13,H13
mrs:
Rotate:True</t>
        </r>
      </text>
    </comment>
    <comment ref="F13" authorId="0" shapeId="0" xr:uid="{00000000-0006-0000-0400-00000F000000}">
      <text>
        <r>
          <rPr>
            <sz val="10"/>
            <rFont val="Arial"/>
          </rPr>
          <t>reference:E13
mrs:
Rotate:True</t>
        </r>
      </text>
    </comment>
    <comment ref="G13" authorId="0" shapeId="0" xr:uid="{00000000-0006-0000-0400-000010000000}">
      <text>
        <r>
          <rPr>
            <sz val="10"/>
            <rFont val="Arial"/>
          </rPr>
          <t>reference:F13,H13
mrs:
Rotate:True</t>
        </r>
      </text>
    </comment>
    <comment ref="H13" authorId="0" shapeId="0" xr:uid="{00000000-0006-0000-0400-000011000000}">
      <text>
        <r>
          <rPr>
            <sz val="10"/>
            <rFont val="Arial"/>
          </rPr>
          <t>reference:C13,F13
mrs:(C13,+,10.0000)  (F13,+,10.0000)  
Rotate:True</t>
        </r>
      </text>
    </comment>
    <comment ref="I13" authorId="0" shapeId="0" xr:uid="{00000000-0006-0000-0400-000012000000}">
      <text>
        <r>
          <rPr>
            <sz val="10"/>
            <rFont val="Arial"/>
          </rPr>
          <t>reference:H13,H27
mrs:
Rotate:True</t>
        </r>
      </text>
    </comment>
    <comment ref="C14" authorId="0" shapeId="0" xr:uid="{00000000-0006-0000-0400-000013000000}">
      <text>
        <r>
          <rPr>
            <sz val="10"/>
            <rFont val="Arial"/>
          </rPr>
          <t>reference:B14
mrs:
Rotate:True</t>
        </r>
      </text>
    </comment>
    <comment ref="D14" authorId="0" shapeId="0" xr:uid="{00000000-0006-0000-0400-000014000000}">
      <text>
        <r>
          <rPr>
            <sz val="10"/>
            <rFont val="Arial"/>
          </rPr>
          <t>reference:C14,H14
mrs:
Rotate:True</t>
        </r>
      </text>
    </comment>
    <comment ref="F14" authorId="0" shapeId="0" xr:uid="{00000000-0006-0000-0400-000015000000}">
      <text>
        <r>
          <rPr>
            <sz val="10"/>
            <rFont val="Arial"/>
          </rPr>
          <t>reference:E14
mrs:
Rotate:True</t>
        </r>
      </text>
    </comment>
    <comment ref="G14" authorId="0" shapeId="0" xr:uid="{00000000-0006-0000-0400-000016000000}">
      <text>
        <r>
          <rPr>
            <sz val="10"/>
            <rFont val="Arial"/>
          </rPr>
          <t>reference:F14,H14
mrs:
Rotate:True</t>
        </r>
      </text>
    </comment>
    <comment ref="H14" authorId="0" shapeId="0" xr:uid="{00000000-0006-0000-0400-000017000000}">
      <text>
        <r>
          <rPr>
            <sz val="10"/>
            <rFont val="Arial"/>
          </rPr>
          <t>reference:C14,F14
mrs:(C14,+,-10.0000)  (F14,+,-10.0000)  
Rotate:False</t>
        </r>
      </text>
    </comment>
    <comment ref="I14" authorId="0" shapeId="0" xr:uid="{00000000-0006-0000-0400-000018000000}">
      <text>
        <r>
          <rPr>
            <sz val="10"/>
            <rFont val="Arial"/>
          </rPr>
          <t>reference:H14,H27
mrs:
Rotate:True</t>
        </r>
      </text>
    </comment>
    <comment ref="C15" authorId="0" shapeId="0" xr:uid="{00000000-0006-0000-0400-000019000000}">
      <text>
        <r>
          <rPr>
            <sz val="10"/>
            <rFont val="Arial"/>
          </rPr>
          <t>reference:B15
mrs:
Rotate:True</t>
        </r>
      </text>
    </comment>
    <comment ref="D15" authorId="0" shapeId="0" xr:uid="{00000000-0006-0000-0400-00001A000000}">
      <text>
        <r>
          <rPr>
            <sz val="10"/>
            <rFont val="Arial"/>
          </rPr>
          <t>reference:C15,H15
mrs:
Rotate:True</t>
        </r>
      </text>
    </comment>
    <comment ref="F15" authorId="0" shapeId="0" xr:uid="{00000000-0006-0000-0400-00001B000000}">
      <text>
        <r>
          <rPr>
            <sz val="10"/>
            <rFont val="Arial"/>
          </rPr>
          <t>reference:E15
mrs:
Rotate:True</t>
        </r>
      </text>
    </comment>
    <comment ref="G15" authorId="0" shapeId="0" xr:uid="{00000000-0006-0000-0400-00001C000000}">
      <text>
        <r>
          <rPr>
            <sz val="10"/>
            <rFont val="Arial"/>
          </rPr>
          <t>reference:F15,H15
mrs:
Rotate:True</t>
        </r>
      </text>
    </comment>
    <comment ref="H15" authorId="0" shapeId="0" xr:uid="{00000000-0006-0000-0400-00001D000000}">
      <text>
        <r>
          <rPr>
            <sz val="10"/>
            <rFont val="Arial"/>
          </rPr>
          <t>reference:C15,F15
mrs:(C15,+,10.0000)  (F15,+,10.0000)  
Rotate:True</t>
        </r>
      </text>
    </comment>
    <comment ref="I15" authorId="0" shapeId="0" xr:uid="{00000000-0006-0000-0400-00001E000000}">
      <text>
        <r>
          <rPr>
            <sz val="10"/>
            <rFont val="Arial"/>
          </rPr>
          <t>reference:H15,H27
mrs:
Rotate:True</t>
        </r>
      </text>
    </comment>
    <comment ref="C16" authorId="0" shapeId="0" xr:uid="{00000000-0006-0000-0400-00001F000000}">
      <text>
        <r>
          <rPr>
            <sz val="10"/>
            <rFont val="Arial"/>
          </rPr>
          <t>reference:B16
mrs:
Rotate:True</t>
        </r>
      </text>
    </comment>
    <comment ref="D16" authorId="0" shapeId="0" xr:uid="{00000000-0006-0000-0400-000020000000}">
      <text>
        <r>
          <rPr>
            <sz val="10"/>
            <rFont val="Arial"/>
          </rPr>
          <t>reference:C16,H16
mrs:
Rotate:True</t>
        </r>
      </text>
    </comment>
    <comment ref="F16" authorId="0" shapeId="0" xr:uid="{00000000-0006-0000-0400-000021000000}">
      <text>
        <r>
          <rPr>
            <sz val="10"/>
            <rFont val="Arial"/>
          </rPr>
          <t>reference:E16
mrs:
Rotate:True</t>
        </r>
      </text>
    </comment>
    <comment ref="G16" authorId="0" shapeId="0" xr:uid="{00000000-0006-0000-0400-000022000000}">
      <text>
        <r>
          <rPr>
            <sz val="10"/>
            <rFont val="Arial"/>
          </rPr>
          <t>reference:F16,H16
mrs:
Rotate:True</t>
        </r>
      </text>
    </comment>
    <comment ref="H16" authorId="0" shapeId="0" xr:uid="{00000000-0006-0000-0400-000023000000}">
      <text>
        <r>
          <rPr>
            <sz val="10"/>
            <rFont val="Arial"/>
          </rPr>
          <t>reference:C16,F16
mrs:(C16,+,10.0000)  (F16,+,10.0000)  
Rotate:True</t>
        </r>
      </text>
    </comment>
    <comment ref="I16" authorId="0" shapeId="0" xr:uid="{00000000-0006-0000-0400-000024000000}">
      <text>
        <r>
          <rPr>
            <sz val="10"/>
            <rFont val="Arial"/>
          </rPr>
          <t>reference:H16,H27
mrs:
Rotate:True</t>
        </r>
      </text>
    </comment>
    <comment ref="C17" authorId="0" shapeId="0" xr:uid="{00000000-0006-0000-0400-000025000000}">
      <text>
        <r>
          <rPr>
            <sz val="10"/>
            <rFont val="Arial"/>
          </rPr>
          <t>reference:B17
mrs:
Rotate:True</t>
        </r>
      </text>
    </comment>
    <comment ref="D17" authorId="0" shapeId="0" xr:uid="{00000000-0006-0000-0400-000026000000}">
      <text>
        <r>
          <rPr>
            <sz val="10"/>
            <rFont val="Arial"/>
          </rPr>
          <t>reference:C17,H17
mrs:
Rotate:True</t>
        </r>
      </text>
    </comment>
    <comment ref="F17" authorId="0" shapeId="0" xr:uid="{00000000-0006-0000-0400-000027000000}">
      <text>
        <r>
          <rPr>
            <sz val="10"/>
            <rFont val="Arial"/>
          </rPr>
          <t>reference:E17
mrs:
Rotate:True</t>
        </r>
      </text>
    </comment>
    <comment ref="G17" authorId="0" shapeId="0" xr:uid="{00000000-0006-0000-0400-000028000000}">
      <text>
        <r>
          <rPr>
            <sz val="10"/>
            <rFont val="Arial"/>
          </rPr>
          <t>reference:F17,H17
mrs:
Rotate:True</t>
        </r>
      </text>
    </comment>
    <comment ref="H17" authorId="0" shapeId="0" xr:uid="{00000000-0006-0000-0400-000029000000}">
      <text>
        <r>
          <rPr>
            <sz val="10"/>
            <rFont val="Arial"/>
          </rPr>
          <t>reference:C17,F17
mrs:(C17,+,10.0000)  (F17,+,10.0000)  
Rotate:True</t>
        </r>
      </text>
    </comment>
    <comment ref="I17" authorId="0" shapeId="0" xr:uid="{00000000-0006-0000-0400-00002A000000}">
      <text>
        <r>
          <rPr>
            <sz val="10"/>
            <rFont val="Arial"/>
          </rPr>
          <t>reference:H17,H27
mrs:
Rotate:True</t>
        </r>
      </text>
    </comment>
    <comment ref="C18" authorId="0" shapeId="0" xr:uid="{00000000-0006-0000-0400-00002B000000}">
      <text>
        <r>
          <rPr>
            <sz val="10"/>
            <rFont val="Arial"/>
          </rPr>
          <t>reference:B18
mrs:
Rotate:True</t>
        </r>
      </text>
    </comment>
    <comment ref="D18" authorId="0" shapeId="0" xr:uid="{00000000-0006-0000-0400-00002C000000}">
      <text>
        <r>
          <rPr>
            <sz val="10"/>
            <rFont val="Arial"/>
          </rPr>
          <t>reference:C18,H18
mrs:
Rotate:True</t>
        </r>
      </text>
    </comment>
    <comment ref="F18" authorId="0" shapeId="0" xr:uid="{00000000-0006-0000-0400-00002D000000}">
      <text>
        <r>
          <rPr>
            <sz val="10"/>
            <rFont val="Arial"/>
          </rPr>
          <t>reference:E18
mrs:
Rotate:True</t>
        </r>
      </text>
    </comment>
    <comment ref="G18" authorId="0" shapeId="0" xr:uid="{00000000-0006-0000-0400-00002E000000}">
      <text>
        <r>
          <rPr>
            <sz val="10"/>
            <rFont val="Arial"/>
          </rPr>
          <t>reference:F18,H18
mrs:
Rotate:True</t>
        </r>
      </text>
    </comment>
    <comment ref="H18" authorId="0" shapeId="0" xr:uid="{00000000-0006-0000-0400-00002F000000}">
      <text>
        <r>
          <rPr>
            <sz val="10"/>
            <rFont val="Arial"/>
          </rPr>
          <t>reference:C18,F18
mrs:(C18,+,10.0000)  (F18,+,10.0000)  
Rotate:True</t>
        </r>
      </text>
    </comment>
    <comment ref="I18" authorId="0" shapeId="0" xr:uid="{00000000-0006-0000-0400-000030000000}">
      <text>
        <r>
          <rPr>
            <sz val="10"/>
            <rFont val="Arial"/>
          </rPr>
          <t>reference:H18,H27
mrs:
Rotate:True</t>
        </r>
      </text>
    </comment>
    <comment ref="C19" authorId="0" shapeId="0" xr:uid="{00000000-0006-0000-0400-000031000000}">
      <text>
        <r>
          <rPr>
            <sz val="10"/>
            <rFont val="Arial"/>
          </rPr>
          <t>reference:B19
mrs:
Rotate:True</t>
        </r>
      </text>
    </comment>
    <comment ref="D19" authorId="0" shapeId="0" xr:uid="{00000000-0006-0000-0400-000032000000}">
      <text>
        <r>
          <rPr>
            <sz val="10"/>
            <rFont val="Arial"/>
          </rPr>
          <t>reference:C19,H19
mrs:
Rotate:True</t>
        </r>
      </text>
    </comment>
    <comment ref="F19" authorId="0" shapeId="0" xr:uid="{00000000-0006-0000-0400-000033000000}">
      <text>
        <r>
          <rPr>
            <sz val="10"/>
            <rFont val="Arial"/>
          </rPr>
          <t>reference:E19
mrs:
Rotate:True</t>
        </r>
      </text>
    </comment>
    <comment ref="G19" authorId="0" shapeId="0" xr:uid="{00000000-0006-0000-0400-000034000000}">
      <text>
        <r>
          <rPr>
            <sz val="10"/>
            <rFont val="Arial"/>
          </rPr>
          <t>reference:F19,H19
mrs:
Rotate:True</t>
        </r>
      </text>
    </comment>
    <comment ref="H19" authorId="0" shapeId="0" xr:uid="{00000000-0006-0000-0400-000035000000}">
      <text>
        <r>
          <rPr>
            <sz val="10"/>
            <rFont val="Arial"/>
          </rPr>
          <t>reference:C19,F19
mrs:(C19,+,10.0000)  (F19,+,10.0000)  
Rotate:True</t>
        </r>
      </text>
    </comment>
    <comment ref="I19" authorId="0" shapeId="0" xr:uid="{00000000-0006-0000-0400-000036000000}">
      <text>
        <r>
          <rPr>
            <sz val="10"/>
            <rFont val="Arial"/>
          </rPr>
          <t>reference:H19,H27
mrs:
Rotate:True</t>
        </r>
      </text>
    </comment>
    <comment ref="C20" authorId="0" shapeId="0" xr:uid="{00000000-0006-0000-0400-000037000000}">
      <text>
        <r>
          <rPr>
            <sz val="10"/>
            <rFont val="Arial"/>
          </rPr>
          <t>reference:B20
mrs:
Rotate:True</t>
        </r>
      </text>
    </comment>
    <comment ref="D20" authorId="0" shapeId="0" xr:uid="{00000000-0006-0000-0400-000038000000}">
      <text>
        <r>
          <rPr>
            <sz val="10"/>
            <rFont val="Arial"/>
          </rPr>
          <t>reference:C20,H20
mrs:
Rotate:True</t>
        </r>
      </text>
    </comment>
    <comment ref="F20" authorId="0" shapeId="0" xr:uid="{00000000-0006-0000-0400-000039000000}">
      <text>
        <r>
          <rPr>
            <sz val="10"/>
            <rFont val="Arial"/>
          </rPr>
          <t>reference:E20
mrs:
Rotate:True</t>
        </r>
      </text>
    </comment>
    <comment ref="G20" authorId="0" shapeId="0" xr:uid="{00000000-0006-0000-0400-00003A000000}">
      <text>
        <r>
          <rPr>
            <sz val="10"/>
            <rFont val="Arial"/>
          </rPr>
          <t>reference:F20,H20
mrs:
Rotate:True</t>
        </r>
      </text>
    </comment>
    <comment ref="H20" authorId="0" shapeId="0" xr:uid="{00000000-0006-0000-0400-00003B000000}">
      <text>
        <r>
          <rPr>
            <sz val="10"/>
            <rFont val="Arial"/>
          </rPr>
          <t>reference:C20,F20
mrs:(C20,+,10.0000)  (F20,+,10.0000)  
Rotate:True</t>
        </r>
      </text>
    </comment>
    <comment ref="I20" authorId="0" shapeId="0" xr:uid="{00000000-0006-0000-0400-00003C000000}">
      <text>
        <r>
          <rPr>
            <sz val="10"/>
            <rFont val="Arial"/>
          </rPr>
          <t>reference:H20,H27
mrs:
Rotate:True</t>
        </r>
      </text>
    </comment>
    <comment ref="C21" authorId="0" shapeId="0" xr:uid="{00000000-0006-0000-0400-00003D000000}">
      <text>
        <r>
          <rPr>
            <sz val="10"/>
            <rFont val="Arial"/>
          </rPr>
          <t>reference:B21
mrs:
Rotate:True</t>
        </r>
      </text>
    </comment>
    <comment ref="D21" authorId="0" shapeId="0" xr:uid="{00000000-0006-0000-0400-00003E000000}">
      <text>
        <r>
          <rPr>
            <sz val="10"/>
            <rFont val="Arial"/>
          </rPr>
          <t>reference:C21,H21
mrs:
Rotate:True</t>
        </r>
      </text>
    </comment>
    <comment ref="F21" authorId="0" shapeId="0" xr:uid="{00000000-0006-0000-0400-00003F000000}">
      <text>
        <r>
          <rPr>
            <sz val="10"/>
            <rFont val="Arial"/>
          </rPr>
          <t>reference:E21
mrs:
Rotate:True</t>
        </r>
      </text>
    </comment>
    <comment ref="G21" authorId="0" shapeId="0" xr:uid="{00000000-0006-0000-0400-000040000000}">
      <text>
        <r>
          <rPr>
            <sz val="10"/>
            <rFont val="Arial"/>
          </rPr>
          <t>reference:F21,H21
mrs:
Rotate:True</t>
        </r>
      </text>
    </comment>
    <comment ref="H21" authorId="0" shapeId="0" xr:uid="{00000000-0006-0000-0400-000041000000}">
      <text>
        <r>
          <rPr>
            <sz val="10"/>
            <rFont val="Arial"/>
          </rPr>
          <t>reference:C21,F21
mrs:(C21,+,10.0000)  (F21,+,10.0000)  
Rotate:True</t>
        </r>
      </text>
    </comment>
    <comment ref="I21" authorId="0" shapeId="0" xr:uid="{00000000-0006-0000-0400-000042000000}">
      <text>
        <r>
          <rPr>
            <sz val="10"/>
            <rFont val="Arial"/>
          </rPr>
          <t>reference:H21,H27
mrs:
Rotate:True</t>
        </r>
      </text>
    </comment>
    <comment ref="C22" authorId="0" shapeId="0" xr:uid="{00000000-0006-0000-0400-000043000000}">
      <text>
        <r>
          <rPr>
            <sz val="10"/>
            <rFont val="Arial"/>
          </rPr>
          <t>reference:B22
mrs:
Rotate:True</t>
        </r>
      </text>
    </comment>
    <comment ref="D22" authorId="0" shapeId="0" xr:uid="{00000000-0006-0000-0400-000044000000}">
      <text>
        <r>
          <rPr>
            <sz val="10"/>
            <rFont val="Arial"/>
          </rPr>
          <t>reference:C22,H22
mrs:
Rotate:True</t>
        </r>
      </text>
    </comment>
    <comment ref="F22" authorId="0" shapeId="0" xr:uid="{00000000-0006-0000-0400-000045000000}">
      <text>
        <r>
          <rPr>
            <sz val="10"/>
            <rFont val="Arial"/>
          </rPr>
          <t>reference:E22
mrs:
Rotate:True</t>
        </r>
      </text>
    </comment>
    <comment ref="G22" authorId="0" shapeId="0" xr:uid="{00000000-0006-0000-0400-000046000000}">
      <text>
        <r>
          <rPr>
            <sz val="10"/>
            <rFont val="Arial"/>
          </rPr>
          <t>reference:F22,H22
mrs:
Rotate:True</t>
        </r>
      </text>
    </comment>
    <comment ref="H22" authorId="0" shapeId="0" xr:uid="{00000000-0006-0000-0400-000047000000}">
      <text>
        <r>
          <rPr>
            <sz val="10"/>
            <rFont val="Arial"/>
          </rPr>
          <t>reference:C22,F22
mrs:(C22,+,10.0000)  (F22,+,10.0000)  
Rotate:True</t>
        </r>
      </text>
    </comment>
    <comment ref="I22" authorId="0" shapeId="0" xr:uid="{00000000-0006-0000-0400-000048000000}">
      <text>
        <r>
          <rPr>
            <sz val="10"/>
            <rFont val="Arial"/>
          </rPr>
          <t>reference:H22,H27
mrs:
Rotate:True</t>
        </r>
      </text>
    </comment>
    <comment ref="C23" authorId="0" shapeId="0" xr:uid="{00000000-0006-0000-0400-000049000000}">
      <text>
        <r>
          <rPr>
            <sz val="10"/>
            <rFont val="Arial"/>
          </rPr>
          <t>reference:B23
mrs:
Rotate:True</t>
        </r>
      </text>
    </comment>
    <comment ref="D23" authorId="0" shapeId="0" xr:uid="{00000000-0006-0000-0400-00004A000000}">
      <text>
        <r>
          <rPr>
            <sz val="10"/>
            <rFont val="Arial"/>
          </rPr>
          <t>reference:C23,H23
mrs:
Rotate:True</t>
        </r>
      </text>
    </comment>
    <comment ref="F23" authorId="0" shapeId="0" xr:uid="{00000000-0006-0000-0400-00004B000000}">
      <text>
        <r>
          <rPr>
            <sz val="10"/>
            <rFont val="Arial"/>
          </rPr>
          <t>reference:E23
mrs:
Rotate:True</t>
        </r>
      </text>
    </comment>
    <comment ref="G23" authorId="0" shapeId="0" xr:uid="{00000000-0006-0000-0400-00004C000000}">
      <text>
        <r>
          <rPr>
            <sz val="10"/>
            <rFont val="Arial"/>
          </rPr>
          <t>reference:F23,H23
mrs:
Rotate:True</t>
        </r>
      </text>
    </comment>
    <comment ref="H23" authorId="0" shapeId="0" xr:uid="{00000000-0006-0000-0400-00004D000000}">
      <text>
        <r>
          <rPr>
            <sz val="10"/>
            <rFont val="Arial"/>
          </rPr>
          <t>reference:C23,F23
mrs:(C23,+,10.0000)  (F23,+,10.0000)  
Rotate:True</t>
        </r>
      </text>
    </comment>
    <comment ref="I23" authorId="0" shapeId="0" xr:uid="{00000000-0006-0000-0400-00004E000000}">
      <text>
        <r>
          <rPr>
            <sz val="10"/>
            <rFont val="Arial"/>
          </rPr>
          <t>reference:H23,H27
mrs:
Rotate:True</t>
        </r>
      </text>
    </comment>
    <comment ref="C24" authorId="0" shapeId="0" xr:uid="{00000000-0006-0000-0400-00004F000000}">
      <text>
        <r>
          <rPr>
            <sz val="10"/>
            <rFont val="Arial"/>
          </rPr>
          <t>reference:B24
mrs:
Rotate:True</t>
        </r>
      </text>
    </comment>
    <comment ref="D24" authorId="0" shapeId="0" xr:uid="{00000000-0006-0000-0400-000050000000}">
      <text>
        <r>
          <rPr>
            <sz val="10"/>
            <rFont val="Arial"/>
          </rPr>
          <t>reference:C24,H24
mrs:
Rotate:True</t>
        </r>
      </text>
    </comment>
    <comment ref="F24" authorId="0" shapeId="0" xr:uid="{00000000-0006-0000-0400-000051000000}">
      <text>
        <r>
          <rPr>
            <sz val="10"/>
            <rFont val="Arial"/>
          </rPr>
          <t>reference:E24
mrs:
Rotate:True</t>
        </r>
      </text>
    </comment>
    <comment ref="G24" authorId="0" shapeId="0" xr:uid="{00000000-0006-0000-0400-000052000000}">
      <text>
        <r>
          <rPr>
            <sz val="10"/>
            <rFont val="Arial"/>
          </rPr>
          <t>reference:F24,H24
mrs:
Rotate:True</t>
        </r>
      </text>
    </comment>
    <comment ref="H24" authorId="0" shapeId="0" xr:uid="{00000000-0006-0000-0400-000053000000}">
      <text>
        <r>
          <rPr>
            <sz val="10"/>
            <rFont val="Arial"/>
          </rPr>
          <t>reference:C24,F24
mrs:(C24,+,10.0000)  (F24,+,10.0000)  
Rotate:True</t>
        </r>
      </text>
    </comment>
    <comment ref="I24" authorId="0" shapeId="0" xr:uid="{00000000-0006-0000-0400-000054000000}">
      <text>
        <r>
          <rPr>
            <sz val="10"/>
            <rFont val="Arial"/>
          </rPr>
          <t>reference:H24,H27
mrs:
Rotate:True</t>
        </r>
      </text>
    </comment>
    <comment ref="C25" authorId="0" shapeId="0" xr:uid="{00000000-0006-0000-0400-000055000000}">
      <text>
        <r>
          <rPr>
            <sz val="10"/>
            <rFont val="Arial"/>
          </rPr>
          <t>reference:B25
mrs:
Rotate:True</t>
        </r>
      </text>
    </comment>
    <comment ref="D25" authorId="0" shapeId="0" xr:uid="{00000000-0006-0000-0400-000056000000}">
      <text>
        <r>
          <rPr>
            <sz val="10"/>
            <rFont val="Arial"/>
          </rPr>
          <t>reference:C25,H25
mrs:
Rotate:True</t>
        </r>
      </text>
    </comment>
    <comment ref="F25" authorId="0" shapeId="0" xr:uid="{00000000-0006-0000-0400-000057000000}">
      <text>
        <r>
          <rPr>
            <sz val="10"/>
            <rFont val="Arial"/>
          </rPr>
          <t>reference:E25
mrs:
Rotate:True</t>
        </r>
      </text>
    </comment>
    <comment ref="G25" authorId="0" shapeId="0" xr:uid="{00000000-0006-0000-0400-000058000000}">
      <text>
        <r>
          <rPr>
            <sz val="10"/>
            <rFont val="Arial"/>
          </rPr>
          <t>reference:F25,H25
mrs:
Rotate:True</t>
        </r>
      </text>
    </comment>
    <comment ref="H25" authorId="0" shapeId="0" xr:uid="{00000000-0006-0000-0400-000059000000}">
      <text>
        <r>
          <rPr>
            <sz val="10"/>
            <rFont val="Arial"/>
          </rPr>
          <t>reference:C25,F25
mrs:(C25,+,10.0000)  (F25,+,10.0000)  
Rotate:True</t>
        </r>
      </text>
    </comment>
    <comment ref="I25" authorId="0" shapeId="0" xr:uid="{00000000-0006-0000-0400-00005A000000}">
      <text>
        <r>
          <rPr>
            <sz val="10"/>
            <rFont val="Arial"/>
          </rPr>
          <t>reference:H25,H27
mrs:
Rotate:True</t>
        </r>
      </text>
    </comment>
    <comment ref="B27" authorId="0" shapeId="0" xr:uid="{00000000-0006-0000-0400-00005B000000}">
      <text>
        <r>
          <rPr>
            <sz val="10"/>
            <rFont val="Arial"/>
          </rPr>
          <t>reference:B11,B12,B13,B14,B15,B16,B17,B18,B19,B20,B21,B22,B23,B24,B25,B26
mrs:(B11,+,10.0000)  (B12,+,10.0000)  (B13,+,10.0000)  (B14,+,10.0000)  (B15,+,10.0000)  (B16,+,10.0000)  (B17,+,10.0000)  (B18,+,10.0000)  (B19,+,10.0000)  (B20,+,10.0000)  (B21,+,10.0000)  (B22,+,10.0000)  (B23,+,10.0000)  (B24,+,10.0000)  (B25,+,10.0000)  (B26,+,10.0000)  
Rotate:True</t>
        </r>
      </text>
    </comment>
    <comment ref="C27" authorId="0" shapeId="0" xr:uid="{00000000-0006-0000-0400-00005C000000}">
      <text>
        <r>
          <rPr>
            <sz val="10"/>
            <rFont val="Arial"/>
          </rPr>
          <t>reference:C11,C12,C13,C14,C15,C16,C17,C18,C19,C20,C21,C22,C23,C24,C25,C26
mrs:(C11,+,10.0000)  (C12,+,10.0000)  (C13,+,10.0000)  (C14,+,10.0000)  (C15,+,10.0000)  (C16,+,10.0000)  (C17,+,10.0000)  (C18,+,10.0000)  (C19,+,10.0000)  (C20,+,10.0000)  (C21,+,10.0000)  (C22,+,10.0000)  (C23,+,10.0000)  (C24,+,10.0000)  (C25,+,10.0000)  (C26,+,10.0000)  
Rotate:True</t>
        </r>
      </text>
    </comment>
    <comment ref="D27" authorId="0" shapeId="0" xr:uid="{00000000-0006-0000-0400-00005D000000}">
      <text>
        <r>
          <rPr>
            <sz val="10"/>
            <rFont val="Arial"/>
          </rPr>
          <t>reference:C27,H27
mrs:
Rotate:True</t>
        </r>
      </text>
    </comment>
    <comment ref="E27" authorId="0" shapeId="0" xr:uid="{00000000-0006-0000-0400-00005E000000}">
      <text>
        <r>
          <rPr>
            <sz val="10"/>
            <rFont val="Arial"/>
          </rPr>
          <t>reference:E11,E12,E13,E14,E15,E16,E17,E18,E19,E20,E21,E22,E23,E24,E25,E26
mrs:(E11,+,10.0000)  (E12,+,10.0000)  (E13,+,10.0000)  (E14,+,10.0000)  (E15,+,10.0000)  (E16,+,10.0000)  (E17,+,10.0000)  (E18,+,10.0000)  (E19,+,10.0000)  (E20,+,10.0000)  (E21,+,10.0000)  (E22,+,10.0000)  (E23,+,10.0000)  (E24,+,10.0000)  (E25,+,10.0000)  (E26,+,10.0000)  
Rotate:False</t>
        </r>
      </text>
    </comment>
    <comment ref="F27" authorId="0" shapeId="0" xr:uid="{00000000-0006-0000-0400-00005F000000}">
      <text>
        <r>
          <rPr>
            <sz val="10"/>
            <rFont val="Arial"/>
          </rPr>
          <t>reference:F11,F12,F13,F14,F15,F16,F17,F18,F19,F20,F21,F22,F23,F24,F25,F26
mrs:(F11,+,10.0000)  (F12,+,10.0000)  (F13,+,10.0000)  (F14,+,10.0000)  (F15,+,10.0000)  (F16,+,10.0000)  (F17,+,10.0000)  (F18,+,10.0000)  (F19,+,10.0000)  (F20,+,10.0000)  (F21,+,10.0000)  (F22,+,10.0000)  (F23,+,10.0000)  (F24,+,10.0000)  (F25,+,10.0000)  (F26,+,10.0000)  
Rotate:True</t>
        </r>
      </text>
    </comment>
    <comment ref="G27" authorId="0" shapeId="0" xr:uid="{00000000-0006-0000-0400-000060000000}">
      <text>
        <r>
          <rPr>
            <sz val="10"/>
            <rFont val="Arial"/>
          </rPr>
          <t>reference:F27,H27
mrs:
Rotate:True</t>
        </r>
      </text>
    </comment>
    <comment ref="H27" authorId="0" shapeId="0" xr:uid="{00000000-0006-0000-0400-000061000000}">
      <text>
        <r>
          <rPr>
            <sz val="10"/>
            <rFont val="Arial"/>
          </rPr>
          <t>reference:H11,H12,H13,H14,H15,H16,H17,H18,H19,H20,H21,H22,H23,H24,H25,H26
mrs:(H11,+,10.0000)  (H12,+,10.0000)  (H13,+,10.0000)  (H14,+,10.0000)  (H15,+,10.0000)  (H16,+,10.0000)  (H17,+,10.0000)  (H18,+,10.0000)  (H19,+,10.0000)  (H20,+,10.0000)  (H21,+,10.0000)  (H22,+,10.0000)  (H23,+,10.0000)  (H24,+,10.0000)  (H25,+,10.0000)  (H26,+,10.0000)  
Rotate:True</t>
        </r>
      </text>
    </comment>
    <comment ref="I27" authorId="0" shapeId="0" xr:uid="{00000000-0006-0000-0400-000062000000}">
      <text>
        <r>
          <rPr>
            <sz val="10"/>
            <rFont val="Arial"/>
          </rPr>
          <t>reference:I11,I12,I13,I14,I15,I16,I17,I18,I19,I20,I21,I22,I23,I24,I25,I26
mrs:(I11,+,10.0000)  (I12,+,10.0000)  (I13,+,10.0000)  (I14,+,10.0000)  (I15,+,10.0000)  (I16,+,10.0000)  (I17,+,10.0000)  (I18,+,10.0000)  (I19,+,10.0000)  (I20,+,10.0000)  (I21,+,10.0000)  (I22,+,10.0000)  (I23,+,10.0000)  (I24,+,10.0000)  (I25,+,10.0000)  (I26,+,10.0000)  
Rotate:True</t>
        </r>
      </text>
    </comment>
  </commentList>
</comments>
</file>

<file path=xl/sharedStrings.xml><?xml version="1.0" encoding="utf-8"?>
<sst xmlns="http://schemas.openxmlformats.org/spreadsheetml/2006/main" count="181" uniqueCount="105">
  <si>
    <t>Table 22</t>
  </si>
  <si>
    <t>Iowa Community Colleges</t>
  </si>
  <si>
    <t>Revenues by Source as Percent of the Unrestricted General Operating Fund Revenues</t>
  </si>
  <si>
    <t>Fiscal Year 1999-2000</t>
  </si>
  <si>
    <t>Percentage</t>
  </si>
  <si>
    <t>Dollar Revenue</t>
  </si>
  <si>
    <t>Revenue Source</t>
  </si>
  <si>
    <t>of Total</t>
  </si>
  <si>
    <t>by Source</t>
  </si>
  <si>
    <t>Tuition &amp; Fees</t>
  </si>
  <si>
    <t>Local</t>
  </si>
  <si>
    <t>General State Financial Aid</t>
  </si>
  <si>
    <t>Federal</t>
  </si>
  <si>
    <t>Other Income</t>
  </si>
  <si>
    <t>#</t>
  </si>
  <si>
    <t>Total Revenues ^</t>
  </si>
  <si>
    <t>*</t>
  </si>
  <si>
    <t xml:space="preserve">^ Total per confirmation with individual community colleges on 6-12-01. </t>
  </si>
  <si>
    <t># Other Income includes: Other State Aid (12.29%), Sales &amp; Services (22.32%), and Other Income (65.39%)</t>
  </si>
  <si>
    <t>* Figures rounded to the nearest whole dollar and may differ from the Revenues by Source due to rounding.</t>
  </si>
  <si>
    <t xml:space="preserve">Source:  Iowa Department of Education, Annual Report Fiscal Year 2000, Unrestricted </t>
  </si>
  <si>
    <t>General Fund AS-15E, Fund 1.</t>
  </si>
  <si>
    <t>Figure 21</t>
  </si>
  <si>
    <t>suspicious:</t>
  </si>
  <si>
    <t>Table 23</t>
  </si>
  <si>
    <t>Expenditures by Function of the Unrestricted General Operating Fund Expenditures</t>
  </si>
  <si>
    <t>Percent</t>
  </si>
  <si>
    <t>Dollar Expenditures</t>
  </si>
  <si>
    <t>Expenditures by Function</t>
  </si>
  <si>
    <t>by Function</t>
  </si>
  <si>
    <t>Arts &amp; Sciences</t>
  </si>
  <si>
    <t>Vocational Technical</t>
  </si>
  <si>
    <t>Adult Education</t>
  </si>
  <si>
    <t>Cooperative Pgms/Svcs.</t>
  </si>
  <si>
    <t>Administration</t>
  </si>
  <si>
    <t>Student Services</t>
  </si>
  <si>
    <t>Learning Resources</t>
  </si>
  <si>
    <t>Physical Plant</t>
  </si>
  <si>
    <t>General Institutional</t>
  </si>
  <si>
    <t>Total Expenditures</t>
  </si>
  <si>
    <t>* Figures rounded to the nearest whole dollar and may differ from Expenditures by Function due to rounding.</t>
  </si>
  <si>
    <t>Source:  Iowa Department of Education, Annual Report Fiscal Year 2000, Unrestricted</t>
  </si>
  <si>
    <t>Figure 22</t>
  </si>
  <si>
    <t>Table 24</t>
  </si>
  <si>
    <t>Expenditures by Category of the Unrestricted General Operating Fund Expenditures</t>
  </si>
  <si>
    <t>Expenditures by Category</t>
  </si>
  <si>
    <t>by Category</t>
  </si>
  <si>
    <t>Salaries</t>
  </si>
  <si>
    <t>Services</t>
  </si>
  <si>
    <t>Matls, Supp &amp; Travel</t>
  </si>
  <si>
    <t>Current Expenses</t>
  </si>
  <si>
    <t>Capital Outlay</t>
  </si>
  <si>
    <t>* Figures rounded to the nearest whole dollar and may differ from Expenditures by Category due to rounding.</t>
  </si>
  <si>
    <t>Figure 23</t>
  </si>
  <si>
    <t>Table 25</t>
  </si>
  <si>
    <t>General State Financial Aid by Iowa Community College</t>
  </si>
  <si>
    <t>General State</t>
  </si>
  <si>
    <t>Total % of General</t>
  </si>
  <si>
    <t>% of Total FTEE</t>
  </si>
  <si>
    <t>College - Area #</t>
  </si>
  <si>
    <t>Financial Aid</t>
  </si>
  <si>
    <t>State Financial Aid</t>
  </si>
  <si>
    <t>Fiscal Year 1998 #</t>
  </si>
  <si>
    <t>NICC-01</t>
  </si>
  <si>
    <t>NIACC-02</t>
  </si>
  <si>
    <t>ILCC-03</t>
  </si>
  <si>
    <t>NCC-04</t>
  </si>
  <si>
    <t>ICCC-05</t>
  </si>
  <si>
    <t>IVCCD-06</t>
  </si>
  <si>
    <t>HCC-07</t>
  </si>
  <si>
    <t>EICCD-09</t>
  </si>
  <si>
    <t>KCC-10</t>
  </si>
  <si>
    <t>DMACC-11</t>
  </si>
  <si>
    <t>WITCC-12</t>
  </si>
  <si>
    <t>IWCC-13</t>
  </si>
  <si>
    <t>SWCC-14</t>
  </si>
  <si>
    <t>IHCC-15</t>
  </si>
  <si>
    <t>SCC-16</t>
  </si>
  <si>
    <t>Total</t>
  </si>
  <si>
    <t># Fiscal Year 1997-1998 FTEE calculated the Fiscal Year 1999-2000 General State Financial Aid due to</t>
  </si>
  <si>
    <t>the deadline for submission to the Legislature.</t>
  </si>
  <si>
    <t>Source:  Iowa Department of Education, Annual Report Fiscal Year 2000, Unrestricted General Fund, Fund 1</t>
  </si>
  <si>
    <t xml:space="preserve">               Iowa Department of Education, Fiscal Year 2000 Reimbursement CE-4b Pro-Rate Sheet</t>
  </si>
  <si>
    <t>Figure 24</t>
  </si>
  <si>
    <t>Table 26</t>
  </si>
  <si>
    <t>Iowa community Colleges</t>
  </si>
  <si>
    <t>FTEE Calculation by Iowa Community College</t>
  </si>
  <si>
    <t xml:space="preserve">Total </t>
  </si>
  <si>
    <t>% of Total</t>
  </si>
  <si>
    <t>Credit</t>
  </si>
  <si>
    <t>Non-Credit</t>
  </si>
  <si>
    <t>FTEE</t>
  </si>
  <si>
    <t>% of College</t>
  </si>
  <si>
    <t>Contact</t>
  </si>
  <si>
    <t xml:space="preserve">Non-Credit </t>
  </si>
  <si>
    <t>Fiscal Year</t>
  </si>
  <si>
    <t>Hours</t>
  </si>
  <si>
    <t>Total FTEE</t>
  </si>
  <si>
    <t>1998 #</t>
  </si>
  <si>
    <t>* Percentages may not equal 100% due to rounding.</t>
  </si>
  <si>
    <t># Fiscal Year 1997-1998 FTEE calculated the Fiscal Year 1999-2000 General State Financial Aid due to the deadline for submission to the Legislature.</t>
  </si>
  <si>
    <t xml:space="preserve">Source:  Iowa Department of Education, Bureau of Community Colleges, Iowa Community College Management Information System (MIS), </t>
  </si>
  <si>
    <t xml:space="preserve">      Iowa Department of Education, Fiscal Year 2000 Reimbursement CE-4b Pro-Rate Sheet.</t>
  </si>
  <si>
    <t xml:space="preserve">suspicious:H14,  E27,  </t>
  </si>
  <si>
    <t>Figure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</si>
</sst>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_);_(&quot;$&quot;* \(#,##0\);_(&quot;$&quot;* &quot;-&quot;??_);_(@_)"/>
    <numFmt numFmtId="177" formatCode="_(* #,##0_);_(* \(#,##0\);_(* &quot;-&quot;??_);_(@_)"/>
    <numFmt numFmtId="178" formatCode="0.0000%"/>
    <numFmt numFmtId="179" formatCode="&quot;$&quot;#,##0"/>
    <numFmt numFmtId="180" formatCode="_(&quot;$&quot;* #,##0.00_);_(&quot;$&quot;* \(#,##0.0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lightGrid">
        <fgColor rgb="FFFF00FF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/>
    <xf numFmtId="180" fontId="1" fillId="0" borderId="0"/>
    <xf numFmtId="9" fontId="1" fillId="0" borderId="0"/>
  </cellStyleXfs>
  <cellXfs count="108">
    <xf numFmtId="0" fontId="0" fillId="0" borderId="0" xfId="0"/>
    <xf numFmtId="0" fontId="0" fillId="0" borderId="1" xfId="0" applyBorder="1"/>
    <xf numFmtId="10" fontId="0" fillId="0" borderId="0" xfId="3" applyNumberFormat="1" applyFont="1"/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5" fillId="0" borderId="8" xfId="0" applyFont="1" applyBorder="1"/>
    <xf numFmtId="0" fontId="0" fillId="0" borderId="7" xfId="0" applyBorder="1"/>
    <xf numFmtId="0" fontId="4" fillId="0" borderId="0" xfId="0" applyFont="1"/>
    <xf numFmtId="10" fontId="0" fillId="0" borderId="0" xfId="0" applyNumberFormat="1"/>
    <xf numFmtId="0" fontId="3" fillId="0" borderId="0" xfId="0" applyFo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9" xfId="0" applyFont="1" applyBorder="1"/>
    <xf numFmtId="0" fontId="5" fillId="0" borderId="11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10" fontId="0" fillId="0" borderId="0" xfId="3" applyNumberFormat="1" applyFont="1" applyAlignment="1">
      <alignment horizontal="center"/>
    </xf>
    <xf numFmtId="10" fontId="0" fillId="0" borderId="7" xfId="0" applyNumberFormat="1" applyBorder="1"/>
    <xf numFmtId="0" fontId="5" fillId="0" borderId="0" xfId="0" applyFont="1"/>
    <xf numFmtId="0" fontId="5" fillId="0" borderId="7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0" fontId="5" fillId="0" borderId="8" xfId="0" applyNumberFormat="1" applyFont="1" applyBorder="1"/>
    <xf numFmtId="0" fontId="4" fillId="0" borderId="5" xfId="0" applyFont="1" applyBorder="1"/>
    <xf numFmtId="0" fontId="4" fillId="2" borderId="5" xfId="0" applyFont="1" applyFill="1" applyBorder="1"/>
    <xf numFmtId="0" fontId="6" fillId="0" borderId="0" xfId="0" applyFont="1"/>
    <xf numFmtId="0" fontId="6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3" borderId="0" xfId="3" applyNumberFormat="1" applyFont="1" applyFill="1" applyAlignment="1">
      <alignment horizontal="center"/>
    </xf>
    <xf numFmtId="179" fontId="0" fillId="0" borderId="0" xfId="1" applyNumberFormat="1" applyFont="1" applyAlignment="1">
      <alignment horizontal="center" vertical="center"/>
    </xf>
    <xf numFmtId="179" fontId="0" fillId="2" borderId="0" xfId="1" applyNumberFormat="1" applyFont="1" applyFill="1" applyAlignment="1">
      <alignment horizontal="center" vertical="center"/>
    </xf>
    <xf numFmtId="10" fontId="0" fillId="3" borderId="2" xfId="3" applyNumberFormat="1" applyFont="1" applyFill="1" applyBorder="1" applyAlignment="1">
      <alignment horizontal="center"/>
    </xf>
    <xf numFmtId="179" fontId="0" fillId="0" borderId="2" xfId="1" applyNumberFormat="1" applyFont="1" applyBorder="1" applyAlignment="1">
      <alignment horizontal="center" vertical="center"/>
    </xf>
    <xf numFmtId="10" fontId="5" fillId="4" borderId="1" xfId="3" applyNumberFormat="1" applyFont="1" applyFill="1" applyBorder="1" applyAlignment="1">
      <alignment horizontal="center"/>
    </xf>
    <xf numFmtId="179" fontId="5" fillId="4" borderId="1" xfId="1" applyNumberFormat="1" applyFont="1" applyFill="1" applyBorder="1" applyAlignment="1">
      <alignment horizontal="center" vertical="center"/>
    </xf>
    <xf numFmtId="179" fontId="0" fillId="0" borderId="0" xfId="2" applyNumberFormat="1" applyFont="1" applyAlignment="1">
      <alignment horizontal="center"/>
    </xf>
    <xf numFmtId="179" fontId="0" fillId="2" borderId="0" xfId="2" applyNumberFormat="1" applyFont="1" applyFill="1" applyAlignment="1">
      <alignment horizontal="center"/>
    </xf>
    <xf numFmtId="179" fontId="0" fillId="0" borderId="2" xfId="2" applyNumberFormat="1" applyFont="1" applyBorder="1" applyAlignment="1">
      <alignment horizontal="center"/>
    </xf>
    <xf numFmtId="179" fontId="5" fillId="4" borderId="1" xfId="2" applyNumberFormat="1" applyFont="1" applyFill="1" applyBorder="1" applyAlignment="1">
      <alignment horizontal="center"/>
    </xf>
    <xf numFmtId="179" fontId="0" fillId="0" borderId="0" xfId="1" applyNumberFormat="1" applyFont="1" applyAlignment="1">
      <alignment horizontal="center"/>
    </xf>
    <xf numFmtId="176" fontId="0" fillId="0" borderId="0" xfId="2" applyNumberFormat="1" applyFont="1"/>
    <xf numFmtId="178" fontId="0" fillId="0" borderId="7" xfId="3" applyNumberFormat="1" applyFont="1" applyBorder="1" applyAlignment="1">
      <alignment horizontal="center"/>
    </xf>
    <xf numFmtId="176" fontId="0" fillId="2" borderId="0" xfId="2" applyNumberFormat="1" applyFont="1" applyFill="1"/>
    <xf numFmtId="178" fontId="0" fillId="2" borderId="7" xfId="3" applyNumberFormat="1" applyFont="1" applyFill="1" applyBorder="1" applyAlignment="1">
      <alignment horizontal="center"/>
    </xf>
    <xf numFmtId="176" fontId="0" fillId="0" borderId="2" xfId="2" applyNumberFormat="1" applyFont="1" applyBorder="1"/>
    <xf numFmtId="178" fontId="0" fillId="0" borderId="12" xfId="3" applyNumberFormat="1" applyFont="1" applyBorder="1" applyAlignment="1">
      <alignment horizontal="center"/>
    </xf>
    <xf numFmtId="176" fontId="5" fillId="4" borderId="1" xfId="2" applyNumberFormat="1" applyFont="1" applyFill="1" applyBorder="1"/>
    <xf numFmtId="178" fontId="5" fillId="4" borderId="8" xfId="3" applyNumberFormat="1" applyFont="1" applyFill="1" applyBorder="1" applyAlignment="1">
      <alignment horizontal="center"/>
    </xf>
    <xf numFmtId="178" fontId="0" fillId="0" borderId="0" xfId="3" applyNumberFormat="1" applyFont="1"/>
    <xf numFmtId="177" fontId="0" fillId="0" borderId="0" xfId="1" applyNumberFormat="1" applyFont="1" applyAlignment="1">
      <alignment horizontal="center"/>
    </xf>
    <xf numFmtId="43" fontId="0" fillId="3" borderId="0" xfId="1" applyFont="1" applyFill="1" applyAlignment="1">
      <alignment horizontal="center"/>
    </xf>
    <xf numFmtId="10" fontId="0" fillId="4" borderId="0" xfId="3" applyNumberFormat="1" applyFont="1" applyFill="1" applyAlignment="1">
      <alignment horizontal="center"/>
    </xf>
    <xf numFmtId="10" fontId="0" fillId="5" borderId="0" xfId="3" applyNumberFormat="1" applyFont="1" applyFill="1" applyAlignment="1">
      <alignment horizontal="center"/>
    </xf>
    <xf numFmtId="43" fontId="0" fillId="6" borderId="0" xfId="0" applyNumberFormat="1" applyFill="1" applyAlignment="1">
      <alignment horizontal="center"/>
    </xf>
    <xf numFmtId="177" fontId="0" fillId="2" borderId="0" xfId="1" applyNumberFormat="1" applyFont="1" applyFill="1" applyAlignment="1">
      <alignment horizontal="center"/>
    </xf>
    <xf numFmtId="43" fontId="0" fillId="9" borderId="0" xfId="0" applyNumberFormat="1" applyFill="1" applyAlignment="1">
      <alignment horizontal="center"/>
    </xf>
    <xf numFmtId="177" fontId="0" fillId="0" borderId="2" xfId="1" applyNumberFormat="1" applyFont="1" applyBorder="1" applyAlignment="1">
      <alignment horizontal="center"/>
    </xf>
    <xf numFmtId="43" fontId="0" fillId="3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0" fontId="0" fillId="5" borderId="2" xfId="3" applyNumberFormat="1" applyFont="1" applyFill="1" applyBorder="1" applyAlignment="1">
      <alignment horizontal="center"/>
    </xf>
    <xf numFmtId="43" fontId="0" fillId="6" borderId="2" xfId="0" applyNumberForma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177" fontId="5" fillId="8" borderId="1" xfId="0" applyNumberFormat="1" applyFont="1" applyFill="1" applyBorder="1" applyAlignment="1">
      <alignment horizontal="center"/>
    </xf>
    <xf numFmtId="43" fontId="5" fillId="8" borderId="1" xfId="0" applyNumberFormat="1" applyFont="1" applyFill="1" applyBorder="1" applyAlignment="1">
      <alignment horizontal="center"/>
    </xf>
    <xf numFmtId="177" fontId="5" fillId="9" borderId="1" xfId="1" applyNumberFormat="1" applyFont="1" applyFill="1" applyBorder="1" applyAlignment="1">
      <alignment horizontal="center"/>
    </xf>
    <xf numFmtId="10" fontId="5" fillId="5" borderId="1" xfId="3" applyNumberFormat="1" applyFont="1" applyFill="1" applyBorder="1" applyAlignment="1">
      <alignment horizontal="center"/>
    </xf>
    <xf numFmtId="178" fontId="5" fillId="8" borderId="1" xfId="3" applyNumberFormat="1" applyFont="1" applyFill="1" applyBorder="1" applyAlignment="1">
      <alignment horizontal="right"/>
    </xf>
    <xf numFmtId="177" fontId="0" fillId="0" borderId="0" xfId="0" applyNumberFormat="1"/>
    <xf numFmtId="43" fontId="0" fillId="0" borderId="0" xfId="0" applyNumberFormat="1"/>
    <xf numFmtId="177" fontId="0" fillId="0" borderId="0" xfId="1" applyNumberFormat="1" applyFont="1"/>
    <xf numFmtId="178" fontId="0" fillId="0" borderId="2" xfId="3" applyNumberFormat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 applyAlignment="1">
      <alignment horizontal="center"/>
    </xf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2" xfId="0" applyBorder="1"/>
    <xf numFmtId="0" fontId="3" fillId="0" borderId="14" xfId="0" applyFont="1" applyBorder="1" applyAlignment="1">
      <alignment horizontal="center"/>
    </xf>
    <xf numFmtId="0" fontId="0" fillId="0" borderId="14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9" xfId="0" applyFont="1" applyBorder="1" applyAlignment="1">
      <alignment horizontal="center"/>
    </xf>
    <xf numFmtId="0" fontId="0" fillId="0" borderId="6" xfId="0" applyBorder="1"/>
    <xf numFmtId="0" fontId="4" fillId="0" borderId="11" xfId="0" applyFont="1" applyBorder="1" applyAlignment="1">
      <alignment horizontal="center"/>
    </xf>
    <xf numFmtId="0" fontId="0" fillId="0" borderId="7" xfId="0" applyBorder="1"/>
    <xf numFmtId="0" fontId="4" fillId="0" borderId="10" xfId="0" applyFont="1" applyBorder="1" applyAlignment="1">
      <alignment horizontal="center"/>
    </xf>
    <xf numFmtId="0" fontId="0" fillId="0" borderId="8" xfId="0" applyBorder="1"/>
    <xf numFmtId="178" fontId="0" fillId="7" borderId="7" xfId="3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78" fontId="0" fillId="7" borderId="12" xfId="3" applyNumberFormat="1" applyFont="1" applyFill="1" applyBorder="1" applyAlignment="1">
      <alignment horizontal="center"/>
    </xf>
    <xf numFmtId="0" fontId="0" fillId="0" borderId="12" xfId="0" applyBorder="1"/>
    <xf numFmtId="0" fontId="0" fillId="0" borderId="0" xfId="0" applyAlignment="1">
      <alignment horizontal="center"/>
    </xf>
  </cellXfs>
  <cellStyles count="4">
    <cellStyle name="百分比" xfId="3" builtinId="5"/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5619113874839797"/>
          <c:y val="0.37446886317499828"/>
          <c:w val="0.28952434807356409"/>
          <c:h val="0.25531967943749878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E72-4848-87F9-47CD4C31AE8B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E72-4848-87F9-47CD4C31AE8B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3E72-4848-87F9-47CD4C31AE8B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3E72-4848-87F9-47CD4C31AE8B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3E72-4848-87F9-47CD4C31AE8B}"/>
              </c:ext>
            </c:extLst>
          </c:dPt>
          <c:dLbls>
            <c:dLbl>
              <c:idx val="0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72-4848-87F9-47CD4C31AE8B}"/>
                </c:ext>
              </c:extLst>
            </c:dLbl>
            <c:dLbl>
              <c:idx val="1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E72-4848-87F9-47CD4C31AE8B}"/>
                </c:ext>
              </c:extLst>
            </c:dLbl>
            <c:dLbl>
              <c:idx val="2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E72-4848-87F9-47CD4C31AE8B}"/>
                </c:ext>
              </c:extLst>
            </c:dLbl>
            <c:dLbl>
              <c:idx val="3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E72-4848-87F9-47CD4C31AE8B}"/>
                </c:ext>
              </c:extLst>
            </c:dLbl>
            <c:dLbl>
              <c:idx val="4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E72-4848-87F9-47CD4C31AE8B}"/>
                </c:ext>
              </c:extLst>
            </c:dLbl>
            <c:numFmt formatCode="0.00%" sourceLinked="0"/>
            <c:spPr>
              <a:noFill/>
              <a:ln w="25400"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'Revenues by Source'!$A$9:$A$13</c:f>
              <c:strCache>
                <c:ptCount val="5"/>
                <c:pt idx="0">
                  <c:v>Tuition &amp; Fees</c:v>
                </c:pt>
                <c:pt idx="1">
                  <c:v>Local</c:v>
                </c:pt>
                <c:pt idx="2">
                  <c:v>General State Financial Aid</c:v>
                </c:pt>
                <c:pt idx="3">
                  <c:v>Federal</c:v>
                </c:pt>
                <c:pt idx="4">
                  <c:v>Other Income</c:v>
                </c:pt>
              </c:strCache>
            </c:strRef>
          </c:cat>
          <c:val>
            <c:numRef>
              <c:f>'Revenues by Source'!$B$9:$B$13</c:f>
              <c:numCache>
                <c:formatCode>0.00%</c:formatCode>
                <c:ptCount val="5"/>
                <c:pt idx="0">
                  <c:v>0.38741960947102033</c:v>
                </c:pt>
                <c:pt idx="1">
                  <c:v>5.8300801861878818E-2</c:v>
                </c:pt>
                <c:pt idx="2">
                  <c:v>0.45389420592520413</c:v>
                </c:pt>
                <c:pt idx="3">
                  <c:v>3.3980465039141719E-2</c:v>
                </c:pt>
                <c:pt idx="4">
                  <c:v>6.6404917702754973E-2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E72-4848-87F9-47CD4C31AE8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001914848525305"/>
          <c:y val="0.3468640936060266"/>
          <c:w val="0.40153001158618729"/>
          <c:h val="0.30627361456702351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CCF-4284-BCEA-0D16ED816B9A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CCF-4284-BCEA-0D16ED816B9A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CCF-4284-BCEA-0D16ED816B9A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2CCF-4284-BCEA-0D16ED816B9A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2CCF-4284-BCEA-0D16ED816B9A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2CCF-4284-BCEA-0D16ED816B9A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2CCF-4284-BCEA-0D16ED816B9A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2CCF-4284-BCEA-0D16ED816B9A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2CCF-4284-BCEA-0D16ED816B9A}"/>
              </c:ext>
            </c:extLst>
          </c:dPt>
          <c:dLbls>
            <c:dLbl>
              <c:idx val="0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CF-4284-BCEA-0D16ED816B9A}"/>
                </c:ext>
              </c:extLst>
            </c:dLbl>
            <c:dLbl>
              <c:idx val="1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CCF-4284-BCEA-0D16ED816B9A}"/>
                </c:ext>
              </c:extLst>
            </c:dLbl>
            <c:dLbl>
              <c:idx val="2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CCF-4284-BCEA-0D16ED816B9A}"/>
                </c:ext>
              </c:extLst>
            </c:dLbl>
            <c:dLbl>
              <c:idx val="3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CCF-4284-BCEA-0D16ED816B9A}"/>
                </c:ext>
              </c:extLst>
            </c:dLbl>
            <c:dLbl>
              <c:idx val="4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CCF-4284-BCEA-0D16ED816B9A}"/>
                </c:ext>
              </c:extLst>
            </c:dLbl>
            <c:dLbl>
              <c:idx val="5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CCF-4284-BCEA-0D16ED816B9A}"/>
                </c:ext>
              </c:extLst>
            </c:dLbl>
            <c:dLbl>
              <c:idx val="6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CCF-4284-BCEA-0D16ED816B9A}"/>
                </c:ext>
              </c:extLst>
            </c:dLbl>
            <c:dLbl>
              <c:idx val="7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CCF-4284-BCEA-0D16ED816B9A}"/>
                </c:ext>
              </c:extLst>
            </c:dLbl>
            <c:dLbl>
              <c:idx val="8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CCF-4284-BCEA-0D16ED816B9A}"/>
                </c:ext>
              </c:extLst>
            </c:dLbl>
            <c:numFmt formatCode="0.00%" sourceLinked="0"/>
            <c:spPr>
              <a:noFill/>
              <a:ln w="25400"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'Expenditures by Function'!$A$9:$A$17</c:f>
              <c:strCache>
                <c:ptCount val="9"/>
                <c:pt idx="0">
                  <c:v>Arts &amp; Sciences</c:v>
                </c:pt>
                <c:pt idx="1">
                  <c:v>Vocational Technical</c:v>
                </c:pt>
                <c:pt idx="2">
                  <c:v>Adult Education</c:v>
                </c:pt>
                <c:pt idx="3">
                  <c:v>Cooperative Pgms/Svcs.</c:v>
                </c:pt>
                <c:pt idx="4">
                  <c:v>Administration</c:v>
                </c:pt>
                <c:pt idx="5">
                  <c:v>Student Services</c:v>
                </c:pt>
                <c:pt idx="6">
                  <c:v>Learning Resources</c:v>
                </c:pt>
                <c:pt idx="7">
                  <c:v>Physical Plant</c:v>
                </c:pt>
                <c:pt idx="8">
                  <c:v>General Institutional</c:v>
                </c:pt>
              </c:strCache>
            </c:strRef>
          </c:cat>
          <c:val>
            <c:numRef>
              <c:f>'Expenditures by Function'!$B$9:$B$17</c:f>
              <c:numCache>
                <c:formatCode>0.00%</c:formatCode>
                <c:ptCount val="9"/>
                <c:pt idx="0">
                  <c:v>0.20790841837894003</c:v>
                </c:pt>
                <c:pt idx="1">
                  <c:v>0.25167308145167455</c:v>
                </c:pt>
                <c:pt idx="2">
                  <c:v>0.11341619513306053</c:v>
                </c:pt>
                <c:pt idx="3">
                  <c:v>3.2639483488018046E-2</c:v>
                </c:pt>
                <c:pt idx="4">
                  <c:v>5.5092653319644788E-2</c:v>
                </c:pt>
                <c:pt idx="5">
                  <c:v>8.1537751909201137E-2</c:v>
                </c:pt>
                <c:pt idx="6">
                  <c:v>3.3095329790354532E-2</c:v>
                </c:pt>
                <c:pt idx="7">
                  <c:v>0.1042114584861073</c:v>
                </c:pt>
                <c:pt idx="8">
                  <c:v>0.12042562804299911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CCF-4284-BCEA-0D16ED816B9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5931592290347519"/>
          <c:y val="0.3771186440677966"/>
          <c:w val="0.28136908248526099"/>
          <c:h val="0.25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ABB-42B2-8914-293BBA736FFE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ABB-42B2-8914-293BBA736FFE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ABB-42B2-8914-293BBA736FFE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AABB-42B2-8914-293BBA736FFE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AABB-42B2-8914-293BBA736FFE}"/>
              </c:ext>
            </c:extLst>
          </c:dPt>
          <c:dLbls>
            <c:dLbl>
              <c:idx val="0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BB-42B2-8914-293BBA736FFE}"/>
                </c:ext>
              </c:extLst>
            </c:dLbl>
            <c:dLbl>
              <c:idx val="1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BB-42B2-8914-293BBA736FFE}"/>
                </c:ext>
              </c:extLst>
            </c:dLbl>
            <c:dLbl>
              <c:idx val="2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ABB-42B2-8914-293BBA736FFE}"/>
                </c:ext>
              </c:extLst>
            </c:dLbl>
            <c:dLbl>
              <c:idx val="3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ABB-42B2-8914-293BBA736FFE}"/>
                </c:ext>
              </c:extLst>
            </c:dLbl>
            <c:dLbl>
              <c:idx val="4"/>
              <c:numFmt formatCode="0.00%" sourceLinked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10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ABB-42B2-8914-293BBA736FFE}"/>
                </c:ext>
              </c:extLst>
            </c:dLbl>
            <c:numFmt formatCode="0.00%" sourceLinked="0"/>
            <c:spPr>
              <a:noFill/>
              <a:ln w="25400"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'Expenditures by Category'!$A$9:$A$13</c:f>
              <c:strCache>
                <c:ptCount val="5"/>
                <c:pt idx="0">
                  <c:v>Salaries</c:v>
                </c:pt>
                <c:pt idx="1">
                  <c:v>Services</c:v>
                </c:pt>
                <c:pt idx="2">
                  <c:v>Matls, Supp &amp; Travel</c:v>
                </c:pt>
                <c:pt idx="3">
                  <c:v>Current Expenses</c:v>
                </c:pt>
                <c:pt idx="4">
                  <c:v>Capital Outlay</c:v>
                </c:pt>
              </c:strCache>
            </c:strRef>
          </c:cat>
          <c:val>
            <c:numRef>
              <c:f>'Expenditures by Category'!$B$9:$B$13</c:f>
              <c:numCache>
                <c:formatCode>0.00%</c:formatCode>
                <c:ptCount val="5"/>
                <c:pt idx="0">
                  <c:v>0.74050453235158631</c:v>
                </c:pt>
                <c:pt idx="1">
                  <c:v>0.13751976593824042</c:v>
                </c:pt>
                <c:pt idx="2">
                  <c:v>5.9303224210550232E-2</c:v>
                </c:pt>
                <c:pt idx="3">
                  <c:v>3.5738888470015676E-2</c:v>
                </c:pt>
                <c:pt idx="4">
                  <c:v>2.6933589029607335E-2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BB-42B2-8914-293BBA736FF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60853267634999"/>
          <c:y val="7.7151447096750828E-2"/>
          <c:w val="0.79277640132671523"/>
          <c:h val="0.6676567537218821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8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08B-47B5-BD79-334C07167946}"/>
                </c:ext>
              </c:extLst>
            </c:dLbl>
            <c:dLbl>
              <c:idx val="1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8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8B-47B5-BD79-334C07167946}"/>
                </c:ext>
              </c:extLst>
            </c:dLbl>
            <c:dLbl>
              <c:idx val="2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8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8B-47B5-BD79-334C07167946}"/>
                </c:ext>
              </c:extLst>
            </c:dLbl>
            <c:dLbl>
              <c:idx val="4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8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8B-47B5-BD79-334C07167946}"/>
                </c:ext>
              </c:extLst>
            </c:dLbl>
            <c:dLbl>
              <c:idx val="5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8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08B-47B5-BD79-334C07167946}"/>
                </c:ext>
              </c:extLst>
            </c:dLbl>
            <c:dLbl>
              <c:idx val="6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8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8B-47B5-BD79-334C07167946}"/>
                </c:ext>
              </c:extLst>
            </c:dLbl>
            <c:dLbl>
              <c:idx val="7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8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08B-47B5-BD79-334C07167946}"/>
                </c:ext>
              </c:extLst>
            </c:dLbl>
            <c:dLbl>
              <c:idx val="11"/>
              <c:spPr>
                <a:noFill/>
                <a:ln w="25400">
                  <a:noFill/>
                  <a:prstDash val="solid"/>
                </a:ln>
              </c:spPr>
              <c:txPr>
                <a:bodyPr/>
                <a:lstStyle/>
                <a:p>
                  <a:pPr>
                    <a:defRPr sz="800" b="0" i="0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08B-47B5-BD79-334C07167946}"/>
                </c:ext>
              </c:extLst>
            </c:dLbl>
            <c:spPr>
              <a:noFill/>
              <a:ln w="25400"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'General State Financial Aid'!$A$9:$A$23</c:f>
              <c:strCache>
                <c:ptCount val="15"/>
                <c:pt idx="0">
                  <c:v>NICC-01</c:v>
                </c:pt>
                <c:pt idx="1">
                  <c:v>NIACC-02</c:v>
                </c:pt>
                <c:pt idx="2">
                  <c:v>ILCC-03</c:v>
                </c:pt>
                <c:pt idx="3">
                  <c:v>NCC-04</c:v>
                </c:pt>
                <c:pt idx="4">
                  <c:v>ICCC-05</c:v>
                </c:pt>
                <c:pt idx="5">
                  <c:v>IVCCD-06</c:v>
                </c:pt>
                <c:pt idx="6">
                  <c:v>HCC-07</c:v>
                </c:pt>
                <c:pt idx="7">
                  <c:v>EICCD-09</c:v>
                </c:pt>
                <c:pt idx="8">
                  <c:v>KCC-10</c:v>
                </c:pt>
                <c:pt idx="9">
                  <c:v>DMACC-11</c:v>
                </c:pt>
                <c:pt idx="10">
                  <c:v>WITCC-12</c:v>
                </c:pt>
                <c:pt idx="11">
                  <c:v>IWCC-13</c:v>
                </c:pt>
                <c:pt idx="12">
                  <c:v>SWCC-14</c:v>
                </c:pt>
                <c:pt idx="13">
                  <c:v>IHCC-15</c:v>
                </c:pt>
                <c:pt idx="14">
                  <c:v>SCC-16</c:v>
                </c:pt>
              </c:strCache>
            </c:strRef>
          </c:cat>
          <c:val>
            <c:numRef>
              <c:f>'General State Financial Aid'!$C$9:$C$23</c:f>
              <c:numCache>
                <c:formatCode>0.00%</c:formatCode>
                <c:ptCount val="15"/>
                <c:pt idx="0">
                  <c:v>4.7948365036756604E-2</c:v>
                </c:pt>
                <c:pt idx="1">
                  <c:v>5.6378156618680168E-2</c:v>
                </c:pt>
                <c:pt idx="2">
                  <c:v>5.2638682742330002E-2</c:v>
                </c:pt>
                <c:pt idx="3">
                  <c:v>2.5697292950062095E-2</c:v>
                </c:pt>
                <c:pt idx="4">
                  <c:v>5.3671234526035207E-2</c:v>
                </c:pt>
                <c:pt idx="5">
                  <c:v>4.9863571801779694E-2</c:v>
                </c:pt>
                <c:pt idx="6">
                  <c:v>7.1611929482842687E-2</c:v>
                </c:pt>
                <c:pt idx="7">
                  <c:v>8.7902241009463922E-2</c:v>
                </c:pt>
                <c:pt idx="8">
                  <c:v>0.13759690873832459</c:v>
                </c:pt>
                <c:pt idx="9">
                  <c:v>0.14635253621653169</c:v>
                </c:pt>
                <c:pt idx="10">
                  <c:v>5.7732553548817393E-2</c:v>
                </c:pt>
                <c:pt idx="11">
                  <c:v>5.930110894886241E-2</c:v>
                </c:pt>
                <c:pt idx="12">
                  <c:v>2.6024068261797401E-2</c:v>
                </c:pt>
                <c:pt idx="13">
                  <c:v>8.1664875573399243E-2</c:v>
                </c:pt>
                <c:pt idx="14">
                  <c:v>4.5616474544316936E-2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08B-47B5-BD79-334C071679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77134984"/>
        <c:axId val="1"/>
      </c:barChart>
      <c:catAx>
        <c:axId val="677134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zh-CN"/>
                  <a:t>% of Total General State Financial Aid</a:t>
                </a:r>
              </a:p>
            </c:rich>
          </c:tx>
          <c:layout>
            <c:manualLayout>
              <c:xMode val="edge"/>
              <c:yMode val="edge"/>
              <c:x val="3.0418279187595789E-2"/>
              <c:y val="4.4510450248125479E-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677134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164772727272729"/>
          <c:y val="7.6271396846853065E-2"/>
          <c:w val="0.62926136363636365"/>
          <c:h val="0.652544173023076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'FTEE Calculation'!$C$8</c:f>
              <c:strCache>
                <c:ptCount val="1"/>
                <c:pt idx="0">
                  <c:v>Credit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'FTEE Calculation'!$A$11:$A$25</c:f>
              <c:strCache>
                <c:ptCount val="15"/>
                <c:pt idx="0">
                  <c:v>NICC-01</c:v>
                </c:pt>
                <c:pt idx="1">
                  <c:v>NIACC-02</c:v>
                </c:pt>
                <c:pt idx="2">
                  <c:v>ILCC-03</c:v>
                </c:pt>
                <c:pt idx="3">
                  <c:v>NCC-04</c:v>
                </c:pt>
                <c:pt idx="4">
                  <c:v>ICCC-05</c:v>
                </c:pt>
                <c:pt idx="5">
                  <c:v>IVCCD-06</c:v>
                </c:pt>
                <c:pt idx="6">
                  <c:v>HCC-07</c:v>
                </c:pt>
                <c:pt idx="7">
                  <c:v>EICCD-09</c:v>
                </c:pt>
                <c:pt idx="8">
                  <c:v>KCC-10</c:v>
                </c:pt>
                <c:pt idx="9">
                  <c:v>DMACC-11</c:v>
                </c:pt>
                <c:pt idx="10">
                  <c:v>WITCC-12</c:v>
                </c:pt>
                <c:pt idx="11">
                  <c:v>IWCC-13</c:v>
                </c:pt>
                <c:pt idx="12">
                  <c:v>SWCC-14</c:v>
                </c:pt>
                <c:pt idx="13">
                  <c:v>IHCC-15</c:v>
                </c:pt>
                <c:pt idx="14">
                  <c:v>SCC-16</c:v>
                </c:pt>
              </c:strCache>
            </c:strRef>
          </c:cat>
          <c:val>
            <c:numRef>
              <c:f>'FTEE Calculation'!$C$11:$C$25</c:f>
              <c:numCache>
                <c:formatCode>_(* #,##0.00_);_(* \(#,##0.00\);_(* "-"??_);_(@_)</c:formatCode>
                <c:ptCount val="15"/>
                <c:pt idx="0">
                  <c:v>2964.0625</c:v>
                </c:pt>
                <c:pt idx="1">
                  <c:v>2783.1041666666665</c:v>
                </c:pt>
                <c:pt idx="2">
                  <c:v>2580.7083333333335</c:v>
                </c:pt>
                <c:pt idx="3">
                  <c:v>973.875</c:v>
                </c:pt>
                <c:pt idx="4">
                  <c:v>2694.6229166666667</c:v>
                </c:pt>
                <c:pt idx="5">
                  <c:v>2096.9479166666665</c:v>
                </c:pt>
                <c:pt idx="6">
                  <c:v>4072.8333333333335</c:v>
                </c:pt>
                <c:pt idx="7">
                  <c:v>5280.78125</c:v>
                </c:pt>
                <c:pt idx="8">
                  <c:v>10184.177083333334</c:v>
                </c:pt>
                <c:pt idx="9">
                  <c:v>9301.8333333333339</c:v>
                </c:pt>
                <c:pt idx="10">
                  <c:v>3061.9166666666665</c:v>
                </c:pt>
                <c:pt idx="11">
                  <c:v>3407.625</c:v>
                </c:pt>
                <c:pt idx="12">
                  <c:v>1154.125</c:v>
                </c:pt>
                <c:pt idx="13">
                  <c:v>3958.9583333333335</c:v>
                </c:pt>
                <c:pt idx="14">
                  <c:v>2502.7791666666667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C-415A-B412-37D0EE8D2128}"/>
            </c:ext>
          </c:extLst>
        </c:ser>
        <c:ser>
          <c:idx val="1"/>
          <c:order val="1"/>
          <c:tx>
            <c:strRef>
              <c:f>'FTEE Calculation'!$F$8</c:f>
              <c:strCache>
                <c:ptCount val="1"/>
                <c:pt idx="0">
                  <c:v>Non-Credit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'FTEE Calculation'!$F$11:$F$25</c:f>
              <c:numCache>
                <c:formatCode>_(* #,##0.00_);_(* \(#,##0.00\);_(* "-"??_);_(@_)</c:formatCode>
                <c:ptCount val="15"/>
                <c:pt idx="0">
                  <c:v>880.44500000000005</c:v>
                </c:pt>
                <c:pt idx="1">
                  <c:v>1674.8716666666667</c:v>
                </c:pt>
                <c:pt idx="2">
                  <c:v>435.65333333333331</c:v>
                </c:pt>
                <c:pt idx="3">
                  <c:v>610.27833333333331</c:v>
                </c:pt>
                <c:pt idx="4">
                  <c:v>515.84333333333336</c:v>
                </c:pt>
                <c:pt idx="5">
                  <c:v>909.71</c:v>
                </c:pt>
                <c:pt idx="6">
                  <c:v>1271.6266666666668</c:v>
                </c:pt>
                <c:pt idx="7">
                  <c:v>1527.0916666666667</c:v>
                </c:pt>
                <c:pt idx="8">
                  <c:v>2573.0533333333333</c:v>
                </c:pt>
                <c:pt idx="9">
                  <c:v>2896.5933333333332</c:v>
                </c:pt>
                <c:pt idx="10">
                  <c:v>1162.5316666666668</c:v>
                </c:pt>
                <c:pt idx="11">
                  <c:v>1414.4416666666666</c:v>
                </c:pt>
                <c:pt idx="12">
                  <c:v>373.23</c:v>
                </c:pt>
                <c:pt idx="13">
                  <c:v>1863.365</c:v>
                </c:pt>
                <c:pt idx="14">
                  <c:v>452.35666666666668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CC-415A-B412-37D0EE8D2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7132688"/>
        <c:axId val="1"/>
      </c:barChart>
      <c:catAx>
        <c:axId val="67713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zh-CN"/>
                  <a:t>Total FTEE</a:t>
                </a:r>
              </a:p>
            </c:rich>
          </c:tx>
          <c:layout>
            <c:manualLayout>
              <c:xMode val="edge"/>
              <c:yMode val="edge"/>
              <c:x val="4.6875E-2"/>
              <c:y val="0.28531152153822809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677132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744318181818177"/>
          <c:y val="9.3220596146153745E-2"/>
          <c:w val="0.13778409090909091"/>
          <c:h val="0.132768727844522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29</xdr:row>
      <xdr:rowOff>9525</xdr:rowOff>
    </xdr:from>
    <xdr:to>
      <xdr:col>3</xdr:col>
      <xdr:colOff>171450</xdr:colOff>
      <xdr:row>42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30</xdr:row>
      <xdr:rowOff>9525</xdr:rowOff>
    </xdr:from>
    <xdr:to>
      <xdr:col>3</xdr:col>
      <xdr:colOff>219075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27</xdr:row>
      <xdr:rowOff>9525</xdr:rowOff>
    </xdr:from>
    <xdr:to>
      <xdr:col>3</xdr:col>
      <xdr:colOff>171450</xdr:colOff>
      <xdr:row>40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0</xdr:rowOff>
    </xdr:from>
    <xdr:to>
      <xdr:col>4</xdr:col>
      <xdr:colOff>0</xdr:colOff>
      <xdr:row>57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11</xdr:col>
      <xdr:colOff>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47"/>
  <sheetViews>
    <sheetView tabSelected="1" workbookViewId="0"/>
  </sheetViews>
  <sheetFormatPr defaultRowHeight="12.75" x14ac:dyDescent="0.2"/>
  <cols>
    <col min="1" max="1" width="28.140625" style="3" customWidth="1"/>
    <col min="2" max="2" width="18.85546875" style="3" customWidth="1"/>
    <col min="3" max="3" width="25.7109375" style="3" customWidth="1"/>
    <col min="4" max="4" width="2.7109375" style="3" customWidth="1"/>
  </cols>
  <sheetData>
    <row r="1" spans="1:4" ht="12.75" customHeight="1" thickBot="1" x14ac:dyDescent="0.25">
      <c r="A1" s="33" t="s">
        <v>0</v>
      </c>
      <c r="B1" s="1"/>
      <c r="C1" s="1"/>
      <c r="D1" s="1"/>
    </row>
    <row r="2" spans="1:4" x14ac:dyDescent="0.2">
      <c r="A2" s="85" t="s">
        <v>1</v>
      </c>
      <c r="B2" s="86"/>
      <c r="C2" s="86"/>
      <c r="D2" s="86"/>
    </row>
    <row r="3" spans="1:4" x14ac:dyDescent="0.2">
      <c r="A3" s="87" t="s">
        <v>2</v>
      </c>
      <c r="B3" s="88"/>
      <c r="C3" s="88"/>
      <c r="D3" s="88"/>
    </row>
    <row r="4" spans="1:4" x14ac:dyDescent="0.2">
      <c r="A4" s="89" t="s">
        <v>3</v>
      </c>
      <c r="B4" s="90"/>
      <c r="C4" s="90"/>
      <c r="D4" s="90"/>
    </row>
    <row r="5" spans="1:4" ht="13.5" customHeight="1" thickBot="1" x14ac:dyDescent="0.25">
      <c r="A5" s="35"/>
      <c r="B5" s="35"/>
      <c r="C5" s="35"/>
      <c r="D5" s="35"/>
    </row>
    <row r="6" spans="1:4" x14ac:dyDescent="0.2">
      <c r="A6" s="26"/>
      <c r="B6" s="26" t="s">
        <v>4</v>
      </c>
      <c r="C6" s="95" t="s">
        <v>5</v>
      </c>
      <c r="D6" s="96"/>
    </row>
    <row r="7" spans="1:4" ht="13.5" customHeight="1" thickBot="1" x14ac:dyDescent="0.25">
      <c r="A7" s="28" t="s">
        <v>6</v>
      </c>
      <c r="B7" s="28" t="s">
        <v>7</v>
      </c>
      <c r="C7" s="97" t="s">
        <v>8</v>
      </c>
      <c r="D7" s="98"/>
    </row>
    <row r="8" spans="1:4" ht="7.5" customHeight="1" x14ac:dyDescent="0.2">
      <c r="A8" s="4"/>
      <c r="B8" s="5"/>
      <c r="C8" s="5"/>
      <c r="D8" s="9"/>
    </row>
    <row r="9" spans="1:4" x14ac:dyDescent="0.2">
      <c r="A9" s="7" t="s">
        <v>9</v>
      </c>
      <c r="B9" s="40">
        <f>+C9/$C$15</f>
        <v>0.38741960947102033</v>
      </c>
      <c r="C9" s="41">
        <f>9432730+111410104</f>
        <v>120842834</v>
      </c>
      <c r="D9" s="11"/>
    </row>
    <row r="10" spans="1:4" x14ac:dyDescent="0.2">
      <c r="A10" s="6" t="s">
        <v>10</v>
      </c>
      <c r="B10" s="40">
        <f>+C10/$C$15</f>
        <v>5.8300801861878818E-2</v>
      </c>
      <c r="C10" s="42">
        <v>18185022</v>
      </c>
      <c r="D10" s="11"/>
    </row>
    <row r="11" spans="1:4" x14ac:dyDescent="0.2">
      <c r="A11" s="7" t="s">
        <v>11</v>
      </c>
      <c r="B11" s="40">
        <f>+C11/$C$15</f>
        <v>0.45389420592520413</v>
      </c>
      <c r="C11" s="41">
        <f>141577402+1</f>
        <v>141577403</v>
      </c>
      <c r="D11" s="11"/>
    </row>
    <row r="12" spans="1:4" x14ac:dyDescent="0.2">
      <c r="A12" s="6" t="s">
        <v>12</v>
      </c>
      <c r="B12" s="40">
        <f>+C12/$C$15</f>
        <v>3.3980465039141719E-2</v>
      </c>
      <c r="C12" s="42">
        <v>10599091</v>
      </c>
      <c r="D12" s="11"/>
    </row>
    <row r="13" spans="1:4" x14ac:dyDescent="0.2">
      <c r="A13" s="7" t="s">
        <v>13</v>
      </c>
      <c r="B13" s="43">
        <f>+C13/$C$15</f>
        <v>6.6404917702754973E-2</v>
      </c>
      <c r="C13" s="44">
        <v>20712835</v>
      </c>
      <c r="D13" s="11" t="s">
        <v>14</v>
      </c>
    </row>
    <row r="14" spans="1:4" x14ac:dyDescent="0.2">
      <c r="A14" s="7"/>
      <c r="B14" s="22"/>
      <c r="C14" s="41"/>
      <c r="D14" s="11"/>
    </row>
    <row r="15" spans="1:4" s="24" customFormat="1" ht="13.5" customHeight="1" thickBot="1" x14ac:dyDescent="0.25">
      <c r="A15" s="38" t="s">
        <v>15</v>
      </c>
      <c r="B15" s="45">
        <f>SUM(B9:B14)</f>
        <v>1</v>
      </c>
      <c r="C15" s="46">
        <f>SUM(C9:C14)</f>
        <v>311917185</v>
      </c>
      <c r="D15" s="10" t="s">
        <v>16</v>
      </c>
    </row>
    <row r="16" spans="1:4" ht="7.5" customHeight="1" x14ac:dyDescent="0.2">
      <c r="B16" s="39"/>
    </row>
    <row r="17" spans="1:4" s="14" customFormat="1" ht="11.25" customHeight="1" x14ac:dyDescent="0.2">
      <c r="A17" s="93" t="s">
        <v>17</v>
      </c>
      <c r="B17" s="94"/>
      <c r="C17" s="94"/>
      <c r="D17" s="94"/>
    </row>
    <row r="18" spans="1:4" s="14" customFormat="1" ht="11.25" customHeight="1" x14ac:dyDescent="0.2">
      <c r="A18" s="93" t="s">
        <v>18</v>
      </c>
      <c r="B18" s="94"/>
      <c r="C18" s="94"/>
      <c r="D18" s="94"/>
    </row>
    <row r="19" spans="1:4" s="14" customFormat="1" ht="11.25" customHeight="1" x14ac:dyDescent="0.2">
      <c r="A19" s="93" t="s">
        <v>19</v>
      </c>
      <c r="B19" s="94"/>
      <c r="C19" s="94"/>
      <c r="D19" s="94"/>
    </row>
    <row r="20" spans="1:4" ht="7.5" customHeight="1" x14ac:dyDescent="0.2">
      <c r="A20" s="8"/>
      <c r="B20" s="8"/>
      <c r="C20" s="8"/>
      <c r="D20" s="8"/>
    </row>
    <row r="21" spans="1:4" x14ac:dyDescent="0.2">
      <c r="A21" s="91" t="s">
        <v>20</v>
      </c>
      <c r="B21" s="92"/>
      <c r="C21" s="92"/>
      <c r="D21" s="92"/>
    </row>
    <row r="22" spans="1:4" ht="13.5" customHeight="1" thickBot="1" x14ac:dyDescent="0.25">
      <c r="A22" s="83" t="s">
        <v>21</v>
      </c>
      <c r="B22" s="84"/>
      <c r="C22" s="84"/>
      <c r="D22" s="84"/>
    </row>
    <row r="25" spans="1:4" ht="13.5" customHeight="1" thickBot="1" x14ac:dyDescent="0.25">
      <c r="A25" s="32" t="s">
        <v>22</v>
      </c>
    </row>
    <row r="26" spans="1:4" x14ac:dyDescent="0.2">
      <c r="A26" s="85" t="s">
        <v>1</v>
      </c>
      <c r="B26" s="86"/>
      <c r="C26" s="86"/>
      <c r="D26" s="86"/>
    </row>
    <row r="27" spans="1:4" x14ac:dyDescent="0.2">
      <c r="A27" s="87" t="s">
        <v>2</v>
      </c>
      <c r="B27" s="88"/>
      <c r="C27" s="88"/>
      <c r="D27" s="88"/>
    </row>
    <row r="28" spans="1:4" x14ac:dyDescent="0.2">
      <c r="A28" s="89" t="s">
        <v>3</v>
      </c>
      <c r="B28" s="90"/>
      <c r="C28" s="90"/>
      <c r="D28" s="90"/>
    </row>
    <row r="29" spans="1:4" ht="7.5" customHeight="1" x14ac:dyDescent="0.2"/>
    <row r="44" spans="1:4" ht="7.5" customHeight="1" x14ac:dyDescent="0.2"/>
    <row r="45" spans="1:4" x14ac:dyDescent="0.2">
      <c r="A45" s="91" t="s">
        <v>20</v>
      </c>
      <c r="B45" s="92"/>
      <c r="C45" s="92"/>
      <c r="D45" s="92"/>
    </row>
    <row r="46" spans="1:4" ht="13.5" customHeight="1" thickBot="1" x14ac:dyDescent="0.25">
      <c r="A46" s="83" t="s">
        <v>21</v>
      </c>
      <c r="B46" s="84"/>
      <c r="C46" s="84"/>
      <c r="D46" s="84"/>
    </row>
    <row r="47" spans="1:4" x14ac:dyDescent="0.2">
      <c r="A47" t="s">
        <v>23</v>
      </c>
    </row>
  </sheetData>
  <mergeCells count="15">
    <mergeCell ref="A19:D19"/>
    <mergeCell ref="A2:D2"/>
    <mergeCell ref="A21:D21"/>
    <mergeCell ref="A22:D22"/>
    <mergeCell ref="A3:D3"/>
    <mergeCell ref="A4:D4"/>
    <mergeCell ref="C6:D6"/>
    <mergeCell ref="C7:D7"/>
    <mergeCell ref="A18:D18"/>
    <mergeCell ref="A17:D17"/>
    <mergeCell ref="A46:D46"/>
    <mergeCell ref="A26:D26"/>
    <mergeCell ref="A27:D27"/>
    <mergeCell ref="A28:D28"/>
    <mergeCell ref="A45:D45"/>
  </mergeCells>
  <phoneticPr fontId="7" type="noConversion"/>
  <printOptions horizontalCentered="1"/>
  <pageMargins left="0.75" right="0.75" top="1" bottom="1" header="0.5" footer="0.5"/>
  <pageSetup orientation="portrait" horizont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D50"/>
  <sheetViews>
    <sheetView workbookViewId="0"/>
  </sheetViews>
  <sheetFormatPr defaultRowHeight="12.75" x14ac:dyDescent="0.2"/>
  <cols>
    <col min="1" max="1" width="29.85546875" style="3" customWidth="1"/>
    <col min="2" max="2" width="19.85546875" style="3" customWidth="1"/>
    <col min="3" max="3" width="22" style="3" customWidth="1"/>
    <col min="4" max="4" width="3.5703125" style="3" customWidth="1"/>
  </cols>
  <sheetData>
    <row r="1" spans="1:4" ht="12.75" customHeight="1" thickBot="1" x14ac:dyDescent="0.25">
      <c r="A1" s="33" t="s">
        <v>24</v>
      </c>
      <c r="B1" s="1"/>
      <c r="C1" s="1"/>
      <c r="D1" s="1"/>
    </row>
    <row r="2" spans="1:4" x14ac:dyDescent="0.2">
      <c r="A2" s="85" t="s">
        <v>1</v>
      </c>
      <c r="B2" s="86"/>
      <c r="C2" s="86"/>
      <c r="D2" s="86"/>
    </row>
    <row r="3" spans="1:4" x14ac:dyDescent="0.2">
      <c r="A3" s="87" t="s">
        <v>25</v>
      </c>
      <c r="B3" s="88"/>
      <c r="C3" s="88"/>
      <c r="D3" s="88"/>
    </row>
    <row r="4" spans="1:4" x14ac:dyDescent="0.2">
      <c r="A4" s="89" t="s">
        <v>3</v>
      </c>
      <c r="B4" s="90"/>
      <c r="C4" s="90"/>
      <c r="D4" s="90"/>
    </row>
    <row r="5" spans="1:4" ht="13.5" customHeight="1" thickBot="1" x14ac:dyDescent="0.25">
      <c r="A5" s="35"/>
      <c r="B5" s="35"/>
      <c r="C5" s="35"/>
      <c r="D5" s="35"/>
    </row>
    <row r="6" spans="1:4" x14ac:dyDescent="0.2">
      <c r="A6" s="26"/>
      <c r="B6" s="26" t="s">
        <v>26</v>
      </c>
      <c r="C6" s="95" t="s">
        <v>27</v>
      </c>
      <c r="D6" s="96"/>
    </row>
    <row r="7" spans="1:4" ht="13.5" customHeight="1" thickBot="1" x14ac:dyDescent="0.25">
      <c r="A7" s="27" t="s">
        <v>28</v>
      </c>
      <c r="B7" s="27" t="s">
        <v>7</v>
      </c>
      <c r="C7" s="99" t="s">
        <v>29</v>
      </c>
      <c r="D7" s="100"/>
    </row>
    <row r="8" spans="1:4" ht="7.5" customHeight="1" x14ac:dyDescent="0.2">
      <c r="A8" s="4"/>
      <c r="B8" s="5"/>
      <c r="C8" s="5"/>
      <c r="D8" s="9"/>
    </row>
    <row r="9" spans="1:4" x14ac:dyDescent="0.2">
      <c r="A9" s="7" t="s">
        <v>30</v>
      </c>
      <c r="B9" s="40">
        <f t="shared" ref="B9:B17" si="0">+C9/$C$19</f>
        <v>0.20790841837894003</v>
      </c>
      <c r="C9" s="47">
        <v>64415417</v>
      </c>
      <c r="D9" s="11"/>
    </row>
    <row r="10" spans="1:4" x14ac:dyDescent="0.2">
      <c r="A10" s="6" t="s">
        <v>31</v>
      </c>
      <c r="B10" s="40">
        <f t="shared" si="0"/>
        <v>0.25167308145167455</v>
      </c>
      <c r="C10" s="48">
        <v>77974844</v>
      </c>
      <c r="D10" s="11"/>
    </row>
    <row r="11" spans="1:4" x14ac:dyDescent="0.2">
      <c r="A11" s="7" t="s">
        <v>32</v>
      </c>
      <c r="B11" s="40">
        <f t="shared" si="0"/>
        <v>0.11341619513306053</v>
      </c>
      <c r="C11" s="47">
        <v>35139277</v>
      </c>
      <c r="D11" s="11"/>
    </row>
    <row r="12" spans="1:4" x14ac:dyDescent="0.2">
      <c r="A12" s="6" t="s">
        <v>33</v>
      </c>
      <c r="B12" s="40">
        <f t="shared" si="0"/>
        <v>3.2639483488018046E-2</v>
      </c>
      <c r="C12" s="48">
        <v>10112558</v>
      </c>
      <c r="D12" s="11"/>
    </row>
    <row r="13" spans="1:4" x14ac:dyDescent="0.2">
      <c r="A13" s="7" t="s">
        <v>34</v>
      </c>
      <c r="B13" s="40">
        <f t="shared" si="0"/>
        <v>5.5092653319644788E-2</v>
      </c>
      <c r="C13" s="47">
        <v>17069132</v>
      </c>
      <c r="D13" s="11"/>
    </row>
    <row r="14" spans="1:4" x14ac:dyDescent="0.2">
      <c r="A14" s="6" t="s">
        <v>35</v>
      </c>
      <c r="B14" s="40">
        <f t="shared" si="0"/>
        <v>8.1537751909201137E-2</v>
      </c>
      <c r="C14" s="48">
        <v>25262509</v>
      </c>
      <c r="D14" s="11"/>
    </row>
    <row r="15" spans="1:4" x14ac:dyDescent="0.2">
      <c r="A15" s="7" t="s">
        <v>36</v>
      </c>
      <c r="B15" s="40">
        <f t="shared" si="0"/>
        <v>3.3095329790354532E-2</v>
      </c>
      <c r="C15" s="47">
        <v>10253791</v>
      </c>
      <c r="D15" s="11"/>
    </row>
    <row r="16" spans="1:4" x14ac:dyDescent="0.2">
      <c r="A16" s="6" t="s">
        <v>37</v>
      </c>
      <c r="B16" s="40">
        <f t="shared" si="0"/>
        <v>0.1042114584861073</v>
      </c>
      <c r="C16" s="48">
        <v>32287411</v>
      </c>
      <c r="D16" s="11"/>
    </row>
    <row r="17" spans="1:4" x14ac:dyDescent="0.2">
      <c r="A17" s="7" t="s">
        <v>38</v>
      </c>
      <c r="B17" s="43">
        <f t="shared" si="0"/>
        <v>0.12042562804299911</v>
      </c>
      <c r="C17" s="49">
        <v>37310981</v>
      </c>
      <c r="D17" s="11"/>
    </row>
    <row r="18" spans="1:4" x14ac:dyDescent="0.2">
      <c r="A18" s="7"/>
      <c r="B18" s="22"/>
      <c r="C18" s="47"/>
      <c r="D18" s="11"/>
    </row>
    <row r="19" spans="1:4" s="24" customFormat="1" ht="13.5" customHeight="1" thickBot="1" x14ac:dyDescent="0.25">
      <c r="A19" s="38" t="s">
        <v>39</v>
      </c>
      <c r="B19" s="45">
        <f>SUM(B9:B18)</f>
        <v>1</v>
      </c>
      <c r="C19" s="50">
        <f>SUM(C9:C18)</f>
        <v>309825920</v>
      </c>
      <c r="D19" s="10" t="s">
        <v>16</v>
      </c>
    </row>
    <row r="20" spans="1:4" x14ac:dyDescent="0.2">
      <c r="A20" s="93" t="s">
        <v>40</v>
      </c>
      <c r="B20" s="88"/>
      <c r="C20" s="88"/>
      <c r="D20" s="88"/>
    </row>
    <row r="21" spans="1:4" ht="7.5" customHeight="1" x14ac:dyDescent="0.2">
      <c r="A21" s="8"/>
      <c r="B21" s="8"/>
      <c r="C21" s="8"/>
      <c r="D21" s="8"/>
    </row>
    <row r="22" spans="1:4" ht="22.5" customHeight="1" x14ac:dyDescent="0.2">
      <c r="A22" s="93" t="s">
        <v>41</v>
      </c>
      <c r="B22" s="88"/>
      <c r="C22" s="88"/>
      <c r="D22" s="88"/>
    </row>
    <row r="23" spans="1:4" ht="13.5" customHeight="1" thickBot="1" x14ac:dyDescent="0.25">
      <c r="A23" s="83" t="s">
        <v>21</v>
      </c>
      <c r="B23" s="84"/>
      <c r="C23" s="84"/>
      <c r="D23" s="84"/>
    </row>
    <row r="26" spans="1:4" ht="13.5" customHeight="1" thickBot="1" x14ac:dyDescent="0.25">
      <c r="A26" s="32" t="s">
        <v>42</v>
      </c>
    </row>
    <row r="27" spans="1:4" x14ac:dyDescent="0.2">
      <c r="A27" s="85" t="s">
        <v>1</v>
      </c>
      <c r="B27" s="86"/>
      <c r="C27" s="86"/>
      <c r="D27" s="86"/>
    </row>
    <row r="28" spans="1:4" x14ac:dyDescent="0.2">
      <c r="A28" s="87" t="s">
        <v>25</v>
      </c>
      <c r="B28" s="88"/>
      <c r="C28" s="88"/>
      <c r="D28" s="88"/>
    </row>
    <row r="29" spans="1:4" x14ac:dyDescent="0.2">
      <c r="A29" s="89" t="s">
        <v>3</v>
      </c>
      <c r="B29" s="90"/>
      <c r="C29" s="90"/>
      <c r="D29" s="90"/>
    </row>
    <row r="30" spans="1:4" ht="8.25" customHeight="1" x14ac:dyDescent="0.2"/>
    <row r="47" spans="1:4" x14ac:dyDescent="0.2">
      <c r="A47" s="8"/>
      <c r="B47" s="8"/>
      <c r="C47" s="8"/>
      <c r="D47" s="8"/>
    </row>
    <row r="48" spans="1:4" x14ac:dyDescent="0.2">
      <c r="A48" s="93" t="s">
        <v>41</v>
      </c>
      <c r="B48" s="88"/>
      <c r="C48" s="88"/>
      <c r="D48" s="88"/>
    </row>
    <row r="49" spans="1:4" ht="13.5" customHeight="1" thickBot="1" x14ac:dyDescent="0.25">
      <c r="A49" s="83" t="s">
        <v>21</v>
      </c>
      <c r="B49" s="84"/>
      <c r="C49" s="84"/>
      <c r="D49" s="84"/>
    </row>
    <row r="50" spans="1:4" x14ac:dyDescent="0.2">
      <c r="A50" t="s">
        <v>23</v>
      </c>
    </row>
  </sheetData>
  <mergeCells count="13">
    <mergeCell ref="A2:D2"/>
    <mergeCell ref="A3:D3"/>
    <mergeCell ref="A4:D4"/>
    <mergeCell ref="A23:D23"/>
    <mergeCell ref="A22:D22"/>
    <mergeCell ref="A20:D20"/>
    <mergeCell ref="C6:D6"/>
    <mergeCell ref="C7:D7"/>
    <mergeCell ref="A49:D49"/>
    <mergeCell ref="A27:D27"/>
    <mergeCell ref="A28:D28"/>
    <mergeCell ref="A29:D29"/>
    <mergeCell ref="A48:D48"/>
  </mergeCells>
  <phoneticPr fontId="7" type="noConversion"/>
  <printOptions horizontalCentered="1"/>
  <pageMargins left="0.75" right="0.75" top="1" bottom="1" header="0.5" footer="0.5"/>
  <pageSetup orientation="portrait" horizont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D45"/>
  <sheetViews>
    <sheetView workbookViewId="0"/>
  </sheetViews>
  <sheetFormatPr defaultRowHeight="12.75" x14ac:dyDescent="0.2"/>
  <cols>
    <col min="1" max="1" width="30.42578125" style="3" customWidth="1"/>
    <col min="2" max="2" width="18.85546875" style="3" customWidth="1"/>
    <col min="3" max="3" width="23.42578125" style="3" customWidth="1"/>
    <col min="4" max="4" width="2.7109375" style="3" customWidth="1"/>
  </cols>
  <sheetData>
    <row r="1" spans="1:4" ht="12.75" customHeight="1" thickBot="1" x14ac:dyDescent="0.25">
      <c r="A1" s="33" t="s">
        <v>43</v>
      </c>
      <c r="B1" s="1"/>
      <c r="C1" s="1"/>
      <c r="D1" s="1"/>
    </row>
    <row r="2" spans="1:4" x14ac:dyDescent="0.2">
      <c r="A2" s="85" t="s">
        <v>1</v>
      </c>
      <c r="B2" s="86"/>
      <c r="C2" s="86"/>
      <c r="D2" s="86"/>
    </row>
    <row r="3" spans="1:4" x14ac:dyDescent="0.2">
      <c r="A3" s="87" t="s">
        <v>44</v>
      </c>
      <c r="B3" s="88"/>
      <c r="C3" s="88"/>
      <c r="D3" s="88"/>
    </row>
    <row r="4" spans="1:4" x14ac:dyDescent="0.2">
      <c r="A4" s="89" t="s">
        <v>3</v>
      </c>
      <c r="B4" s="90"/>
      <c r="C4" s="90"/>
      <c r="D4" s="90"/>
    </row>
    <row r="5" spans="1:4" ht="13.5" customHeight="1" thickBot="1" x14ac:dyDescent="0.25">
      <c r="A5" s="35"/>
      <c r="B5" s="35"/>
      <c r="C5" s="35"/>
      <c r="D5" s="35"/>
    </row>
    <row r="6" spans="1:4" x14ac:dyDescent="0.2">
      <c r="A6" s="26"/>
      <c r="B6" s="26" t="s">
        <v>26</v>
      </c>
      <c r="C6" s="95" t="s">
        <v>27</v>
      </c>
      <c r="D6" s="96"/>
    </row>
    <row r="7" spans="1:4" ht="13.5" customHeight="1" thickBot="1" x14ac:dyDescent="0.25">
      <c r="A7" s="28" t="s">
        <v>45</v>
      </c>
      <c r="B7" s="28" t="s">
        <v>7</v>
      </c>
      <c r="C7" s="97" t="s">
        <v>46</v>
      </c>
      <c r="D7" s="98"/>
    </row>
    <row r="8" spans="1:4" ht="7.5" customHeight="1" x14ac:dyDescent="0.2">
      <c r="A8" s="4"/>
      <c r="B8" s="5"/>
      <c r="C8" s="5"/>
      <c r="D8" s="9"/>
    </row>
    <row r="9" spans="1:4" x14ac:dyDescent="0.2">
      <c r="A9" s="7" t="s">
        <v>47</v>
      </c>
      <c r="B9" s="40">
        <f>+C9/$C$15</f>
        <v>0.74050453235158631</v>
      </c>
      <c r="C9" s="47">
        <v>229427498</v>
      </c>
      <c r="D9" s="11"/>
    </row>
    <row r="10" spans="1:4" x14ac:dyDescent="0.2">
      <c r="A10" s="6" t="s">
        <v>48</v>
      </c>
      <c r="B10" s="40">
        <f>+C10/$C$15</f>
        <v>0.13751976593824042</v>
      </c>
      <c r="C10" s="48">
        <v>42607188</v>
      </c>
      <c r="D10" s="11"/>
    </row>
    <row r="11" spans="1:4" x14ac:dyDescent="0.2">
      <c r="A11" s="7" t="s">
        <v>49</v>
      </c>
      <c r="B11" s="40">
        <f>+C11/$C$15</f>
        <v>5.9303224210550232E-2</v>
      </c>
      <c r="C11" s="47">
        <v>18373676</v>
      </c>
      <c r="D11" s="11"/>
    </row>
    <row r="12" spans="1:4" x14ac:dyDescent="0.2">
      <c r="A12" s="6" t="s">
        <v>50</v>
      </c>
      <c r="B12" s="40">
        <f>+C12/$C$15</f>
        <v>3.5738888470015676E-2</v>
      </c>
      <c r="C12" s="48">
        <v>11072834</v>
      </c>
      <c r="D12" s="11"/>
    </row>
    <row r="13" spans="1:4" x14ac:dyDescent="0.2">
      <c r="A13" s="7" t="s">
        <v>51</v>
      </c>
      <c r="B13" s="43">
        <f>+C13/$C$15</f>
        <v>2.6933589029607335E-2</v>
      </c>
      <c r="C13" s="49">
        <v>8344724</v>
      </c>
      <c r="D13" s="11"/>
    </row>
    <row r="14" spans="1:4" ht="7.5" customHeight="1" x14ac:dyDescent="0.2">
      <c r="A14" s="7"/>
      <c r="B14" s="22"/>
      <c r="C14" s="51"/>
      <c r="D14" s="11"/>
    </row>
    <row r="15" spans="1:4" s="24" customFormat="1" ht="13.5" customHeight="1" thickBot="1" x14ac:dyDescent="0.25">
      <c r="A15" s="38" t="s">
        <v>39</v>
      </c>
      <c r="B15" s="45">
        <f>SUM(B9:B14)</f>
        <v>1</v>
      </c>
      <c r="C15" s="50">
        <f>SUM(C9:C14)</f>
        <v>309825920</v>
      </c>
      <c r="D15" s="10" t="s">
        <v>16</v>
      </c>
    </row>
    <row r="16" spans="1:4" ht="7.5" customHeight="1" x14ac:dyDescent="0.2"/>
    <row r="17" spans="1:4" x14ac:dyDescent="0.2">
      <c r="A17" s="93" t="s">
        <v>52</v>
      </c>
      <c r="B17" s="88"/>
      <c r="C17" s="88"/>
      <c r="D17" s="88"/>
    </row>
    <row r="18" spans="1:4" ht="7.5" customHeight="1" x14ac:dyDescent="0.2">
      <c r="A18" s="34"/>
      <c r="B18" s="34"/>
      <c r="C18" s="34"/>
      <c r="D18" s="34"/>
    </row>
    <row r="19" spans="1:4" x14ac:dyDescent="0.2">
      <c r="A19" s="91" t="s">
        <v>20</v>
      </c>
      <c r="B19" s="92"/>
      <c r="C19" s="92"/>
      <c r="D19" s="92"/>
    </row>
    <row r="20" spans="1:4" ht="13.5" customHeight="1" thickBot="1" x14ac:dyDescent="0.25">
      <c r="A20" s="83" t="s">
        <v>21</v>
      </c>
      <c r="B20" s="84"/>
      <c r="C20" s="84"/>
      <c r="D20" s="84"/>
    </row>
    <row r="23" spans="1:4" ht="13.5" customHeight="1" thickBot="1" x14ac:dyDescent="0.25">
      <c r="A23" s="32" t="s">
        <v>53</v>
      </c>
    </row>
    <row r="24" spans="1:4" x14ac:dyDescent="0.2">
      <c r="A24" s="85" t="s">
        <v>1</v>
      </c>
      <c r="B24" s="86"/>
      <c r="C24" s="86"/>
      <c r="D24" s="86"/>
    </row>
    <row r="25" spans="1:4" x14ac:dyDescent="0.2">
      <c r="A25" s="87" t="s">
        <v>44</v>
      </c>
      <c r="B25" s="88"/>
      <c r="C25" s="88"/>
      <c r="D25" s="88"/>
    </row>
    <row r="26" spans="1:4" x14ac:dyDescent="0.2">
      <c r="A26" s="89" t="s">
        <v>3</v>
      </c>
      <c r="B26" s="90"/>
      <c r="C26" s="90"/>
      <c r="D26" s="90"/>
    </row>
    <row r="27" spans="1:4" ht="8.25" customHeight="1" x14ac:dyDescent="0.2"/>
    <row r="42" spans="1:4" ht="8.25" customHeight="1" x14ac:dyDescent="0.2"/>
    <row r="43" spans="1:4" x14ac:dyDescent="0.2">
      <c r="A43" s="91" t="s">
        <v>20</v>
      </c>
      <c r="B43" s="92"/>
      <c r="C43" s="92"/>
      <c r="D43" s="92"/>
    </row>
    <row r="44" spans="1:4" ht="13.5" customHeight="1" thickBot="1" x14ac:dyDescent="0.25">
      <c r="A44" s="83" t="s">
        <v>21</v>
      </c>
      <c r="B44" s="84"/>
      <c r="C44" s="84"/>
      <c r="D44" s="84"/>
    </row>
    <row r="45" spans="1:4" x14ac:dyDescent="0.2">
      <c r="A45" t="s">
        <v>23</v>
      </c>
    </row>
  </sheetData>
  <mergeCells count="13">
    <mergeCell ref="A20:D20"/>
    <mergeCell ref="C6:D6"/>
    <mergeCell ref="C7:D7"/>
    <mergeCell ref="A2:D2"/>
    <mergeCell ref="A3:D3"/>
    <mergeCell ref="A4:D4"/>
    <mergeCell ref="A19:D19"/>
    <mergeCell ref="A17:D17"/>
    <mergeCell ref="A44:D44"/>
    <mergeCell ref="A24:D24"/>
    <mergeCell ref="A25:D25"/>
    <mergeCell ref="A26:D26"/>
    <mergeCell ref="A43:D43"/>
  </mergeCells>
  <phoneticPr fontId="7" type="noConversion"/>
  <printOptions horizontalCentered="1"/>
  <pageMargins left="0.75" right="0.75" top="1" bottom="1" header="0.5" footer="0.5"/>
  <pageSetup orientation="portrait" horizont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D62"/>
  <sheetViews>
    <sheetView zoomScaleNormal="100" workbookViewId="0">
      <selection activeCell="C23" sqref="C23"/>
    </sheetView>
  </sheetViews>
  <sheetFormatPr defaultRowHeight="12.75" x14ac:dyDescent="0.2"/>
  <cols>
    <col min="1" max="1" width="18.7109375" style="3" customWidth="1"/>
    <col min="2" max="2" width="17" style="3" customWidth="1"/>
    <col min="3" max="3" width="20.7109375" style="3" customWidth="1"/>
    <col min="4" max="4" width="18.85546875" style="3" customWidth="1"/>
  </cols>
  <sheetData>
    <row r="1" spans="1:4" ht="12.75" customHeight="1" thickBot="1" x14ac:dyDescent="0.25">
      <c r="A1" s="33" t="s">
        <v>54</v>
      </c>
      <c r="B1" s="1"/>
      <c r="C1" s="1"/>
      <c r="D1" s="1"/>
    </row>
    <row r="2" spans="1:4" x14ac:dyDescent="0.2">
      <c r="A2" s="85" t="s">
        <v>1</v>
      </c>
      <c r="B2" s="86"/>
      <c r="C2" s="86"/>
      <c r="D2" s="86"/>
    </row>
    <row r="3" spans="1:4" x14ac:dyDescent="0.2">
      <c r="A3" s="87" t="s">
        <v>55</v>
      </c>
      <c r="B3" s="88"/>
      <c r="C3" s="88"/>
      <c r="D3" s="88"/>
    </row>
    <row r="4" spans="1:4" x14ac:dyDescent="0.2">
      <c r="A4" s="89" t="s">
        <v>3</v>
      </c>
      <c r="B4" s="90"/>
      <c r="C4" s="90"/>
      <c r="D4" s="90"/>
    </row>
    <row r="5" spans="1:4" ht="7.5" customHeight="1" thickBot="1" x14ac:dyDescent="0.25">
      <c r="B5" s="12"/>
    </row>
    <row r="6" spans="1:4" x14ac:dyDescent="0.2">
      <c r="A6" s="15"/>
      <c r="B6" s="15" t="s">
        <v>56</v>
      </c>
      <c r="C6" s="15" t="s">
        <v>57</v>
      </c>
      <c r="D6" s="15" t="s">
        <v>58</v>
      </c>
    </row>
    <row r="7" spans="1:4" ht="13.5" customHeight="1" thickBot="1" x14ac:dyDescent="0.25">
      <c r="A7" s="16" t="s">
        <v>59</v>
      </c>
      <c r="B7" s="16" t="s">
        <v>60</v>
      </c>
      <c r="C7" s="16" t="s">
        <v>61</v>
      </c>
      <c r="D7" s="16" t="s">
        <v>62</v>
      </c>
    </row>
    <row r="8" spans="1:4" ht="7.5" customHeight="1" x14ac:dyDescent="0.2">
      <c r="A8" s="4"/>
      <c r="B8" s="5"/>
      <c r="C8" s="5"/>
      <c r="D8" s="9"/>
    </row>
    <row r="9" spans="1:4" x14ac:dyDescent="0.2">
      <c r="A9" s="30" t="s">
        <v>63</v>
      </c>
      <c r="B9" s="52">
        <v>6788405</v>
      </c>
      <c r="C9" s="40">
        <f t="shared" ref="C9:C23" si="0">+B9/$B$25</f>
        <v>4.7948365036756604E-2</v>
      </c>
      <c r="D9" s="53">
        <v>5.0867000000000002E-2</v>
      </c>
    </row>
    <row r="10" spans="1:4" x14ac:dyDescent="0.2">
      <c r="A10" s="31" t="s">
        <v>64</v>
      </c>
      <c r="B10" s="54">
        <v>7981873</v>
      </c>
      <c r="C10" s="40">
        <f t="shared" si="0"/>
        <v>5.6378156618680168E-2</v>
      </c>
      <c r="D10" s="55">
        <v>5.8984000000000002E-2</v>
      </c>
    </row>
    <row r="11" spans="1:4" x14ac:dyDescent="0.2">
      <c r="A11" s="30" t="s">
        <v>65</v>
      </c>
      <c r="B11" s="52">
        <v>7452448</v>
      </c>
      <c r="C11" s="40">
        <f t="shared" si="0"/>
        <v>5.2638682742330002E-2</v>
      </c>
      <c r="D11" s="53">
        <v>3.9910000000000001E-2</v>
      </c>
    </row>
    <row r="12" spans="1:4" x14ac:dyDescent="0.2">
      <c r="A12" s="31" t="s">
        <v>66</v>
      </c>
      <c r="B12" s="54">
        <v>3638156</v>
      </c>
      <c r="C12" s="40">
        <f t="shared" si="0"/>
        <v>2.5697292950062095E-2</v>
      </c>
      <c r="D12" s="55">
        <v>2.0959999999999999E-2</v>
      </c>
    </row>
    <row r="13" spans="1:4" x14ac:dyDescent="0.2">
      <c r="A13" s="30" t="s">
        <v>67</v>
      </c>
      <c r="B13" s="52">
        <v>7598634</v>
      </c>
      <c r="C13" s="40">
        <f t="shared" si="0"/>
        <v>5.3671234526035207E-2</v>
      </c>
      <c r="D13" s="53">
        <v>4.2478000000000002E-2</v>
      </c>
    </row>
    <row r="14" spans="1:4" x14ac:dyDescent="0.2">
      <c r="A14" s="31" t="s">
        <v>68</v>
      </c>
      <c r="B14" s="54">
        <v>7059555</v>
      </c>
      <c r="C14" s="40">
        <f t="shared" si="0"/>
        <v>4.9863571801779694E-2</v>
      </c>
      <c r="D14" s="55">
        <v>3.9780999999999997E-2</v>
      </c>
    </row>
    <row r="15" spans="1:4" x14ac:dyDescent="0.2">
      <c r="A15" s="30" t="s">
        <v>69</v>
      </c>
      <c r="B15" s="52">
        <v>10138631</v>
      </c>
      <c r="C15" s="40">
        <f t="shared" si="0"/>
        <v>7.1611929482842687E-2</v>
      </c>
      <c r="D15" s="53">
        <v>7.0712999999999998E-2</v>
      </c>
    </row>
    <row r="16" spans="1:4" x14ac:dyDescent="0.2">
      <c r="A16" s="31" t="s">
        <v>70</v>
      </c>
      <c r="B16" s="54">
        <v>12444971</v>
      </c>
      <c r="C16" s="40">
        <f t="shared" si="0"/>
        <v>8.7902241009463922E-2</v>
      </c>
      <c r="D16" s="55">
        <v>9.0076000000000003E-2</v>
      </c>
    </row>
    <row r="17" spans="1:4" x14ac:dyDescent="0.2">
      <c r="A17" s="30" t="s">
        <v>71</v>
      </c>
      <c r="B17" s="52">
        <v>19480613</v>
      </c>
      <c r="C17" s="40">
        <f t="shared" si="0"/>
        <v>0.13759690873832459</v>
      </c>
      <c r="D17" s="53">
        <v>0.168792</v>
      </c>
    </row>
    <row r="18" spans="1:4" x14ac:dyDescent="0.2">
      <c r="A18" s="31" t="s">
        <v>72</v>
      </c>
      <c r="B18" s="54">
        <v>20720212</v>
      </c>
      <c r="C18" s="40">
        <f t="shared" si="0"/>
        <v>0.14635253621653169</v>
      </c>
      <c r="D18" s="55">
        <v>0.16139899999999999</v>
      </c>
    </row>
    <row r="19" spans="1:4" x14ac:dyDescent="0.2">
      <c r="A19" s="30" t="s">
        <v>73</v>
      </c>
      <c r="B19" s="52">
        <v>8173625</v>
      </c>
      <c r="C19" s="40">
        <f t="shared" si="0"/>
        <v>5.7732553548817393E-2</v>
      </c>
      <c r="D19" s="53">
        <v>5.5893999999999999E-2</v>
      </c>
    </row>
    <row r="20" spans="1:4" x14ac:dyDescent="0.2">
      <c r="A20" s="31" t="s">
        <v>74</v>
      </c>
      <c r="B20" s="54">
        <v>8395697</v>
      </c>
      <c r="C20" s="40">
        <f t="shared" si="0"/>
        <v>5.930110894886241E-2</v>
      </c>
      <c r="D20" s="55">
        <v>6.3800999999999997E-2</v>
      </c>
    </row>
    <row r="21" spans="1:4" x14ac:dyDescent="0.2">
      <c r="A21" s="30" t="s">
        <v>75</v>
      </c>
      <c r="B21" s="52">
        <f>3684419+1</f>
        <v>3684420</v>
      </c>
      <c r="C21" s="40">
        <f t="shared" si="0"/>
        <v>2.6024068261797401E-2</v>
      </c>
      <c r="D21" s="53">
        <v>2.0209000000000001E-2</v>
      </c>
    </row>
    <row r="22" spans="1:4" x14ac:dyDescent="0.2">
      <c r="A22" s="31" t="s">
        <v>76</v>
      </c>
      <c r="B22" s="54">
        <v>11561901</v>
      </c>
      <c r="C22" s="40">
        <f t="shared" si="0"/>
        <v>8.1664875573399243E-2</v>
      </c>
      <c r="D22" s="55">
        <v>7.7035999999999993E-2</v>
      </c>
    </row>
    <row r="23" spans="1:4" x14ac:dyDescent="0.2">
      <c r="A23" s="30" t="s">
        <v>77</v>
      </c>
      <c r="B23" s="56">
        <v>6458262</v>
      </c>
      <c r="C23" s="43">
        <f t="shared" si="0"/>
        <v>4.5616474544316936E-2</v>
      </c>
      <c r="D23" s="57">
        <v>3.9100000000000003E-2</v>
      </c>
    </row>
    <row r="24" spans="1:4" ht="7.5" customHeight="1" x14ac:dyDescent="0.2">
      <c r="A24" s="7"/>
      <c r="C24" s="22"/>
      <c r="D24" s="53"/>
    </row>
    <row r="25" spans="1:4" s="24" customFormat="1" ht="13.5" customHeight="1" thickBot="1" x14ac:dyDescent="0.25">
      <c r="A25" s="38" t="s">
        <v>78</v>
      </c>
      <c r="B25" s="58">
        <f>SUM(B9:B23)</f>
        <v>141577403</v>
      </c>
      <c r="C25" s="45">
        <f>SUM(C9:C23)</f>
        <v>0.99999999999999989</v>
      </c>
      <c r="D25" s="59">
        <f>SUM(D9:D23)</f>
        <v>1</v>
      </c>
    </row>
    <row r="26" spans="1:4" ht="7.5" customHeight="1" x14ac:dyDescent="0.2">
      <c r="B26" s="52"/>
      <c r="C26" s="2"/>
      <c r="D26" s="60"/>
    </row>
    <row r="27" spans="1:4" s="14" customFormat="1" ht="11.25" customHeight="1" x14ac:dyDescent="0.2">
      <c r="A27" s="93" t="s">
        <v>79</v>
      </c>
      <c r="B27" s="94"/>
      <c r="C27" s="94"/>
      <c r="D27" s="94"/>
    </row>
    <row r="28" spans="1:4" x14ac:dyDescent="0.2">
      <c r="A28" s="93" t="s">
        <v>80</v>
      </c>
      <c r="B28" s="88"/>
      <c r="C28" s="88"/>
      <c r="D28" s="88"/>
    </row>
    <row r="29" spans="1:4" s="8" customFormat="1" ht="7.5" customHeight="1" x14ac:dyDescent="0.2"/>
    <row r="30" spans="1:4" x14ac:dyDescent="0.2">
      <c r="A30" s="91" t="s">
        <v>81</v>
      </c>
      <c r="B30" s="92"/>
      <c r="C30" s="92"/>
      <c r="D30" s="92"/>
    </row>
    <row r="31" spans="1:4" ht="13.5" customHeight="1" thickBot="1" x14ac:dyDescent="0.25">
      <c r="A31" s="83" t="s">
        <v>82</v>
      </c>
      <c r="B31" s="84"/>
      <c r="C31" s="84"/>
      <c r="D31" s="84"/>
    </row>
    <row r="32" spans="1:4" ht="12.75" customHeight="1" x14ac:dyDescent="0.2"/>
    <row r="34" spans="1:4" ht="13.5" customHeight="1" thickBot="1" x14ac:dyDescent="0.25">
      <c r="A34" s="32" t="s">
        <v>83</v>
      </c>
    </row>
    <row r="35" spans="1:4" x14ac:dyDescent="0.2">
      <c r="A35" s="85" t="s">
        <v>1</v>
      </c>
      <c r="B35" s="86"/>
      <c r="C35" s="86"/>
      <c r="D35" s="86"/>
    </row>
    <row r="36" spans="1:4" x14ac:dyDescent="0.2">
      <c r="A36" s="87" t="s">
        <v>55</v>
      </c>
      <c r="B36" s="88"/>
      <c r="C36" s="88"/>
      <c r="D36" s="88"/>
    </row>
    <row r="37" spans="1:4" x14ac:dyDescent="0.2">
      <c r="A37" s="89" t="s">
        <v>3</v>
      </c>
      <c r="B37" s="90"/>
      <c r="C37" s="90"/>
      <c r="D37" s="90"/>
    </row>
    <row r="38" spans="1:4" ht="8.25" customHeight="1" x14ac:dyDescent="0.2"/>
    <row r="59" spans="1:4" ht="8.25" customHeight="1" x14ac:dyDescent="0.2"/>
    <row r="60" spans="1:4" x14ac:dyDescent="0.2">
      <c r="A60" s="91" t="s">
        <v>81</v>
      </c>
      <c r="B60" s="92"/>
      <c r="C60" s="92"/>
      <c r="D60" s="92"/>
    </row>
    <row r="61" spans="1:4" ht="13.5" customHeight="1" thickBot="1" x14ac:dyDescent="0.25">
      <c r="A61" s="83" t="s">
        <v>82</v>
      </c>
      <c r="B61" s="84"/>
      <c r="C61" s="84"/>
      <c r="D61" s="84"/>
    </row>
    <row r="62" spans="1:4" x14ac:dyDescent="0.2">
      <c r="A62" t="s">
        <v>23</v>
      </c>
    </row>
  </sheetData>
  <mergeCells count="12">
    <mergeCell ref="A28:D28"/>
    <mergeCell ref="A30:D30"/>
    <mergeCell ref="A31:D31"/>
    <mergeCell ref="A2:D2"/>
    <mergeCell ref="A3:D3"/>
    <mergeCell ref="A4:D4"/>
    <mergeCell ref="A27:D27"/>
    <mergeCell ref="A61:D61"/>
    <mergeCell ref="A35:D35"/>
    <mergeCell ref="A36:D36"/>
    <mergeCell ref="A37:D37"/>
    <mergeCell ref="A60:D60"/>
  </mergeCells>
  <phoneticPr fontId="7" type="noConversion"/>
  <printOptions horizontalCentered="1"/>
  <pageMargins left="0.75" right="0.75" top="1" bottom="1" header="0.5" footer="0.5"/>
  <pageSetup scale="84" orientation="portrait" horizontalDpi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K34"/>
  <sheetViews>
    <sheetView workbookViewId="0"/>
  </sheetViews>
  <sheetFormatPr defaultRowHeight="12.75" x14ac:dyDescent="0.2"/>
  <cols>
    <col min="1" max="1" width="17.42578125" style="3" customWidth="1"/>
    <col min="2" max="3" width="10.28515625" style="3" customWidth="1"/>
    <col min="4" max="4" width="12.28515625" style="3" bestFit="1" customWidth="1"/>
    <col min="5" max="5" width="11.28515625" style="3" bestFit="1" customWidth="1"/>
    <col min="6" max="6" width="11.140625" style="3" bestFit="1" customWidth="1"/>
    <col min="7" max="7" width="12.28515625" style="3" bestFit="1" customWidth="1"/>
    <col min="8" max="8" width="11" style="3" bestFit="1" customWidth="1"/>
    <col min="9" max="9" width="10.42578125" style="3" customWidth="1"/>
    <col min="10" max="10" width="3.7109375" style="3" customWidth="1"/>
  </cols>
  <sheetData>
    <row r="1" spans="1:11" ht="12.75" customHeight="1" thickBot="1" x14ac:dyDescent="0.25">
      <c r="A1" s="33" t="s">
        <v>84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">
      <c r="A2" s="85" t="s">
        <v>85</v>
      </c>
      <c r="B2" s="86"/>
      <c r="C2" s="86"/>
      <c r="D2" s="86"/>
      <c r="E2" s="86"/>
      <c r="F2" s="86"/>
      <c r="G2" s="86"/>
      <c r="H2" s="86"/>
      <c r="I2" s="86"/>
      <c r="J2" s="86"/>
    </row>
    <row r="3" spans="1:11" x14ac:dyDescent="0.2">
      <c r="A3" s="87" t="s">
        <v>86</v>
      </c>
      <c r="B3" s="88"/>
      <c r="C3" s="88"/>
      <c r="D3" s="88"/>
      <c r="E3" s="88"/>
      <c r="F3" s="88"/>
      <c r="G3" s="88"/>
      <c r="H3" s="88"/>
      <c r="I3" s="88"/>
      <c r="J3" s="88"/>
    </row>
    <row r="4" spans="1:11" x14ac:dyDescent="0.2">
      <c r="A4" s="89" t="s">
        <v>3</v>
      </c>
      <c r="B4" s="90"/>
      <c r="C4" s="90"/>
      <c r="D4" s="90"/>
      <c r="E4" s="90"/>
      <c r="F4" s="90"/>
      <c r="G4" s="90"/>
      <c r="H4" s="90"/>
      <c r="I4" s="90"/>
      <c r="J4" s="90"/>
    </row>
    <row r="5" spans="1:11" ht="7.5" customHeight="1" thickBo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1" x14ac:dyDescent="0.2">
      <c r="A6" s="18"/>
      <c r="B6" s="18"/>
      <c r="C6" s="18"/>
      <c r="D6" s="18"/>
      <c r="E6" s="15" t="s">
        <v>78</v>
      </c>
      <c r="F6" s="15"/>
      <c r="G6" s="15"/>
      <c r="H6" s="36" t="s">
        <v>87</v>
      </c>
      <c r="I6" s="102" t="s">
        <v>88</v>
      </c>
      <c r="J6" s="96"/>
      <c r="K6" s="24"/>
    </row>
    <row r="7" spans="1:11" x14ac:dyDescent="0.2">
      <c r="A7" s="19"/>
      <c r="B7" s="19" t="s">
        <v>78</v>
      </c>
      <c r="C7" s="19"/>
      <c r="D7" s="19" t="s">
        <v>89</v>
      </c>
      <c r="E7" s="19" t="s">
        <v>90</v>
      </c>
      <c r="F7" s="19"/>
      <c r="G7" s="19" t="s">
        <v>90</v>
      </c>
      <c r="H7" s="37" t="s">
        <v>91</v>
      </c>
      <c r="I7" s="103" t="s">
        <v>91</v>
      </c>
      <c r="J7" s="98"/>
      <c r="K7" s="24"/>
    </row>
    <row r="8" spans="1:11" x14ac:dyDescent="0.2">
      <c r="A8" s="19"/>
      <c r="B8" s="19" t="s">
        <v>89</v>
      </c>
      <c r="C8" s="19" t="s">
        <v>89</v>
      </c>
      <c r="D8" s="19" t="s">
        <v>92</v>
      </c>
      <c r="E8" s="19" t="s">
        <v>93</v>
      </c>
      <c r="F8" s="19" t="s">
        <v>94</v>
      </c>
      <c r="G8" s="19" t="s">
        <v>92</v>
      </c>
      <c r="H8" s="37" t="s">
        <v>95</v>
      </c>
      <c r="I8" s="103" t="s">
        <v>95</v>
      </c>
      <c r="J8" s="98"/>
      <c r="K8" s="24"/>
    </row>
    <row r="9" spans="1:11" ht="13.5" customHeight="1" thickBot="1" x14ac:dyDescent="0.25">
      <c r="A9" s="19" t="s">
        <v>59</v>
      </c>
      <c r="B9" s="19" t="s">
        <v>96</v>
      </c>
      <c r="C9" s="19" t="s">
        <v>91</v>
      </c>
      <c r="D9" s="19" t="s">
        <v>97</v>
      </c>
      <c r="E9" s="19" t="s">
        <v>96</v>
      </c>
      <c r="F9" s="19" t="s">
        <v>91</v>
      </c>
      <c r="G9" s="19" t="s">
        <v>97</v>
      </c>
      <c r="H9" s="37" t="s">
        <v>98</v>
      </c>
      <c r="I9" s="104" t="s">
        <v>98</v>
      </c>
      <c r="J9" s="100"/>
      <c r="K9" s="24"/>
    </row>
    <row r="10" spans="1:11" ht="7.5" customHeight="1" x14ac:dyDescent="0.2">
      <c r="A10" s="20"/>
      <c r="B10" s="21"/>
      <c r="C10" s="21"/>
      <c r="D10" s="21"/>
      <c r="E10" s="21"/>
      <c r="F10" s="21"/>
      <c r="G10" s="21"/>
      <c r="H10" s="21"/>
      <c r="I10" s="24"/>
      <c r="J10" s="25"/>
      <c r="K10" s="24"/>
    </row>
    <row r="11" spans="1:11" x14ac:dyDescent="0.2">
      <c r="A11" s="30" t="s">
        <v>63</v>
      </c>
      <c r="B11" s="61">
        <v>71137.5</v>
      </c>
      <c r="C11" s="62">
        <f t="shared" ref="C11:C25" si="0">+B11/24</f>
        <v>2964.0625</v>
      </c>
      <c r="D11" s="63">
        <f t="shared" ref="D11:D25" si="1">+C11/H11</f>
        <v>0.77098627067316161</v>
      </c>
      <c r="E11" s="61">
        <v>528267</v>
      </c>
      <c r="F11" s="62">
        <f t="shared" ref="F11:F25" si="2">+E11/600</f>
        <v>880.44500000000005</v>
      </c>
      <c r="G11" s="64">
        <f t="shared" ref="G11:G25" si="3">+F11/H11</f>
        <v>0.22901372932683836</v>
      </c>
      <c r="H11" s="65">
        <f>+C11+F11</f>
        <v>3844.5075000000002</v>
      </c>
      <c r="I11" s="101">
        <f t="shared" ref="I11:I25" si="4">+H11/$H$27</f>
        <v>5.3092766740916293E-2</v>
      </c>
      <c r="J11" s="98"/>
    </row>
    <row r="12" spans="1:11" x14ac:dyDescent="0.2">
      <c r="A12" s="31" t="s">
        <v>64</v>
      </c>
      <c r="B12" s="66">
        <v>66794.5</v>
      </c>
      <c r="C12" s="62">
        <f t="shared" si="0"/>
        <v>2783.1041666666665</v>
      </c>
      <c r="D12" s="63">
        <f t="shared" si="1"/>
        <v>0.62429772406049011</v>
      </c>
      <c r="E12" s="66">
        <v>1004923</v>
      </c>
      <c r="F12" s="62">
        <f t="shared" si="2"/>
        <v>1674.8716666666667</v>
      </c>
      <c r="G12" s="64">
        <f t="shared" si="3"/>
        <v>0.37570227593950994</v>
      </c>
      <c r="H12" s="65">
        <f>+C12+F12</f>
        <v>4457.975833333333</v>
      </c>
      <c r="I12" s="101">
        <f t="shared" si="4"/>
        <v>6.1564783279993228E-2</v>
      </c>
      <c r="J12" s="98"/>
    </row>
    <row r="13" spans="1:11" x14ac:dyDescent="0.2">
      <c r="A13" s="30" t="s">
        <v>65</v>
      </c>
      <c r="B13" s="61">
        <v>61937</v>
      </c>
      <c r="C13" s="62">
        <f t="shared" si="0"/>
        <v>2580.7083333333335</v>
      </c>
      <c r="D13" s="63">
        <f t="shared" si="1"/>
        <v>0.85556992778827923</v>
      </c>
      <c r="E13" s="61">
        <v>261392</v>
      </c>
      <c r="F13" s="62">
        <f t="shared" si="2"/>
        <v>435.65333333333331</v>
      </c>
      <c r="G13" s="64">
        <f t="shared" si="3"/>
        <v>0.14443007221172086</v>
      </c>
      <c r="H13" s="65">
        <f>+C13+F13</f>
        <v>3016.3616666666667</v>
      </c>
      <c r="I13" s="101">
        <f t="shared" si="4"/>
        <v>4.1656047328448395E-2</v>
      </c>
      <c r="J13" s="98"/>
    </row>
    <row r="14" spans="1:11" x14ac:dyDescent="0.2">
      <c r="A14" s="31" t="s">
        <v>66</v>
      </c>
      <c r="B14" s="66">
        <v>23373</v>
      </c>
      <c r="C14" s="62">
        <f t="shared" si="0"/>
        <v>973.875</v>
      </c>
      <c r="D14" s="63">
        <f t="shared" si="1"/>
        <v>-0.61476056610681629</v>
      </c>
      <c r="E14" s="66">
        <v>366167</v>
      </c>
      <c r="F14" s="62">
        <f t="shared" si="2"/>
        <v>610.27833333333331</v>
      </c>
      <c r="G14" s="64">
        <f t="shared" si="3"/>
        <v>-0.38523943389318377</v>
      </c>
      <c r="H14" s="67">
        <f>-C14-F14</f>
        <v>-1584.1533333333332</v>
      </c>
      <c r="I14" s="101">
        <f t="shared" si="4"/>
        <v>-2.1877206224337361E-2</v>
      </c>
      <c r="J14" s="98"/>
    </row>
    <row r="15" spans="1:11" x14ac:dyDescent="0.2">
      <c r="A15" s="30" t="s">
        <v>67</v>
      </c>
      <c r="B15" s="61">
        <v>64670.95</v>
      </c>
      <c r="C15" s="62">
        <f t="shared" si="0"/>
        <v>2694.6229166666667</v>
      </c>
      <c r="D15" s="63">
        <f t="shared" si="1"/>
        <v>0.83932448025786499</v>
      </c>
      <c r="E15" s="61">
        <v>309506</v>
      </c>
      <c r="F15" s="62">
        <f t="shared" si="2"/>
        <v>515.84333333333336</v>
      </c>
      <c r="G15" s="64">
        <f t="shared" si="3"/>
        <v>0.16067551974213506</v>
      </c>
      <c r="H15" s="65">
        <f t="shared" ref="H15:H25" si="5">+C15+F15</f>
        <v>3210.4662499999999</v>
      </c>
      <c r="I15" s="101">
        <f t="shared" si="4"/>
        <v>4.4336637590337444E-2</v>
      </c>
      <c r="J15" s="98"/>
    </row>
    <row r="16" spans="1:11" x14ac:dyDescent="0.2">
      <c r="A16" s="31" t="s">
        <v>68</v>
      </c>
      <c r="B16" s="66">
        <v>50326.75</v>
      </c>
      <c r="C16" s="62">
        <f t="shared" si="0"/>
        <v>2096.9479166666665</v>
      </c>
      <c r="D16" s="63">
        <f t="shared" si="1"/>
        <v>0.69743481792283479</v>
      </c>
      <c r="E16" s="66">
        <v>545826</v>
      </c>
      <c r="F16" s="62">
        <f t="shared" si="2"/>
        <v>909.71</v>
      </c>
      <c r="G16" s="64">
        <f t="shared" si="3"/>
        <v>0.30256518207716515</v>
      </c>
      <c r="H16" s="65">
        <f t="shared" si="5"/>
        <v>3006.6579166666666</v>
      </c>
      <c r="I16" s="101">
        <f t="shared" si="4"/>
        <v>4.1522038242691073E-2</v>
      </c>
      <c r="J16" s="98"/>
    </row>
    <row r="17" spans="1:10" x14ac:dyDescent="0.2">
      <c r="A17" s="30" t="s">
        <v>69</v>
      </c>
      <c r="B17" s="61">
        <v>97748</v>
      </c>
      <c r="C17" s="62">
        <f t="shared" si="0"/>
        <v>4072.8333333333335</v>
      </c>
      <c r="D17" s="63">
        <f t="shared" si="1"/>
        <v>0.76206638899595724</v>
      </c>
      <c r="E17" s="61">
        <v>762976</v>
      </c>
      <c r="F17" s="62">
        <f t="shared" si="2"/>
        <v>1271.6266666666668</v>
      </c>
      <c r="G17" s="64">
        <f t="shared" si="3"/>
        <v>0.23793361100404284</v>
      </c>
      <c r="H17" s="65">
        <f t="shared" si="5"/>
        <v>5344.46</v>
      </c>
      <c r="I17" s="101">
        <f t="shared" si="4"/>
        <v>7.3807156868898674E-2</v>
      </c>
      <c r="J17" s="98"/>
    </row>
    <row r="18" spans="1:10" x14ac:dyDescent="0.2">
      <c r="A18" s="31" t="s">
        <v>70</v>
      </c>
      <c r="B18" s="66">
        <v>126738.75</v>
      </c>
      <c r="C18" s="62">
        <f t="shared" si="0"/>
        <v>5280.78125</v>
      </c>
      <c r="D18" s="63">
        <f t="shared" si="1"/>
        <v>0.77568740113698009</v>
      </c>
      <c r="E18" s="66">
        <v>916255</v>
      </c>
      <c r="F18" s="62">
        <f t="shared" si="2"/>
        <v>1527.0916666666667</v>
      </c>
      <c r="G18" s="64">
        <f t="shared" si="3"/>
        <v>0.2243125988630198</v>
      </c>
      <c r="H18" s="65">
        <f t="shared" si="5"/>
        <v>6807.8729166666672</v>
      </c>
      <c r="I18" s="101">
        <f t="shared" si="4"/>
        <v>9.4016934227956331E-2</v>
      </c>
      <c r="J18" s="98"/>
    </row>
    <row r="19" spans="1:10" x14ac:dyDescent="0.2">
      <c r="A19" s="30" t="s">
        <v>71</v>
      </c>
      <c r="B19" s="61">
        <v>244420.25</v>
      </c>
      <c r="C19" s="62">
        <f t="shared" si="0"/>
        <v>10184.177083333334</v>
      </c>
      <c r="D19" s="63">
        <f t="shared" si="1"/>
        <v>0.79830627422298717</v>
      </c>
      <c r="E19" s="61">
        <v>1543832</v>
      </c>
      <c r="F19" s="62">
        <f t="shared" si="2"/>
        <v>2573.0533333333333</v>
      </c>
      <c r="G19" s="64">
        <f t="shared" si="3"/>
        <v>0.20169372577701278</v>
      </c>
      <c r="H19" s="65">
        <f t="shared" si="5"/>
        <v>12757.230416666667</v>
      </c>
      <c r="I19" s="101">
        <f t="shared" si="4"/>
        <v>0.17617774416416296</v>
      </c>
      <c r="J19" s="98"/>
    </row>
    <row r="20" spans="1:10" x14ac:dyDescent="0.2">
      <c r="A20" s="31" t="s">
        <v>72</v>
      </c>
      <c r="B20" s="66">
        <v>223244</v>
      </c>
      <c r="C20" s="62">
        <f t="shared" si="0"/>
        <v>9301.8333333333339</v>
      </c>
      <c r="D20" s="63">
        <f t="shared" si="1"/>
        <v>0.76254369415946543</v>
      </c>
      <c r="E20" s="66">
        <v>1737956</v>
      </c>
      <c r="F20" s="62">
        <f t="shared" si="2"/>
        <v>2896.5933333333332</v>
      </c>
      <c r="G20" s="64">
        <f t="shared" si="3"/>
        <v>0.23745630584053462</v>
      </c>
      <c r="H20" s="65">
        <f t="shared" si="5"/>
        <v>12198.426666666666</v>
      </c>
      <c r="I20" s="101">
        <f t="shared" si="4"/>
        <v>0.1684606472011061</v>
      </c>
      <c r="J20" s="98"/>
    </row>
    <row r="21" spans="1:10" x14ac:dyDescent="0.2">
      <c r="A21" s="30" t="s">
        <v>73</v>
      </c>
      <c r="B21" s="61">
        <v>73486</v>
      </c>
      <c r="C21" s="62">
        <f t="shared" si="0"/>
        <v>3061.9166666666665</v>
      </c>
      <c r="D21" s="63">
        <f t="shared" si="1"/>
        <v>0.7248086436532738</v>
      </c>
      <c r="E21" s="61">
        <v>697519</v>
      </c>
      <c r="F21" s="62">
        <f t="shared" si="2"/>
        <v>1162.5316666666668</v>
      </c>
      <c r="G21" s="64">
        <f t="shared" si="3"/>
        <v>0.27519135634672615</v>
      </c>
      <c r="H21" s="65">
        <f t="shared" si="5"/>
        <v>4224.4483333333337</v>
      </c>
      <c r="I21" s="101">
        <f t="shared" si="4"/>
        <v>5.8339761327223127E-2</v>
      </c>
      <c r="J21" s="98"/>
    </row>
    <row r="22" spans="1:10" x14ac:dyDescent="0.2">
      <c r="A22" s="31" t="s">
        <v>74</v>
      </c>
      <c r="B22" s="66">
        <v>81783</v>
      </c>
      <c r="C22" s="62">
        <f t="shared" si="0"/>
        <v>3407.625</v>
      </c>
      <c r="D22" s="63">
        <f t="shared" si="1"/>
        <v>0.70667314152991112</v>
      </c>
      <c r="E22" s="66">
        <v>848665</v>
      </c>
      <c r="F22" s="62">
        <f t="shared" si="2"/>
        <v>1414.4416666666666</v>
      </c>
      <c r="G22" s="64">
        <f t="shared" si="3"/>
        <v>0.29332685847008888</v>
      </c>
      <c r="H22" s="65">
        <f t="shared" si="5"/>
        <v>4822.0666666666666</v>
      </c>
      <c r="I22" s="101">
        <f t="shared" si="4"/>
        <v>6.6592888879129786E-2</v>
      </c>
      <c r="J22" s="98"/>
    </row>
    <row r="23" spans="1:10" x14ac:dyDescent="0.2">
      <c r="A23" s="30" t="s">
        <v>75</v>
      </c>
      <c r="B23" s="61">
        <v>27699</v>
      </c>
      <c r="C23" s="62">
        <f t="shared" si="0"/>
        <v>1154.125</v>
      </c>
      <c r="D23" s="63">
        <f t="shared" si="1"/>
        <v>0.75563637792130844</v>
      </c>
      <c r="E23" s="61">
        <v>223938</v>
      </c>
      <c r="F23" s="62">
        <f t="shared" si="2"/>
        <v>373.23</v>
      </c>
      <c r="G23" s="64">
        <f t="shared" si="3"/>
        <v>0.24436362207869161</v>
      </c>
      <c r="H23" s="65">
        <f t="shared" si="5"/>
        <v>1527.355</v>
      </c>
      <c r="I23" s="101">
        <f t="shared" si="4"/>
        <v>2.1092819495233707E-2</v>
      </c>
      <c r="J23" s="98"/>
    </row>
    <row r="24" spans="1:10" x14ac:dyDescent="0.2">
      <c r="A24" s="31" t="s">
        <v>76</v>
      </c>
      <c r="B24" s="66">
        <v>95015</v>
      </c>
      <c r="C24" s="62">
        <f t="shared" si="0"/>
        <v>3958.9583333333335</v>
      </c>
      <c r="D24" s="63">
        <f t="shared" si="1"/>
        <v>0.67996195104245327</v>
      </c>
      <c r="E24" s="66">
        <v>1118019</v>
      </c>
      <c r="F24" s="62">
        <f t="shared" si="2"/>
        <v>1863.365</v>
      </c>
      <c r="G24" s="64">
        <f t="shared" si="3"/>
        <v>0.32003804895754673</v>
      </c>
      <c r="H24" s="65">
        <f t="shared" si="5"/>
        <v>5822.3233333333337</v>
      </c>
      <c r="I24" s="101">
        <f t="shared" si="4"/>
        <v>8.0406464189980348E-2</v>
      </c>
      <c r="J24" s="98"/>
    </row>
    <row r="25" spans="1:10" x14ac:dyDescent="0.2">
      <c r="A25" s="30" t="s">
        <v>77</v>
      </c>
      <c r="B25" s="68">
        <v>60066.7</v>
      </c>
      <c r="C25" s="69">
        <f t="shared" si="0"/>
        <v>2502.7791666666667</v>
      </c>
      <c r="D25" s="70">
        <f t="shared" si="1"/>
        <v>0.84692525414088415</v>
      </c>
      <c r="E25" s="68">
        <v>271414</v>
      </c>
      <c r="F25" s="69">
        <f t="shared" si="2"/>
        <v>452.35666666666668</v>
      </c>
      <c r="G25" s="71">
        <f t="shared" si="3"/>
        <v>0.1530747458591159</v>
      </c>
      <c r="H25" s="72">
        <f t="shared" si="5"/>
        <v>2955.1358333333333</v>
      </c>
      <c r="I25" s="105">
        <f t="shared" si="4"/>
        <v>4.0810516688259794E-2</v>
      </c>
      <c r="J25" s="106"/>
    </row>
    <row r="26" spans="1:10" ht="7.5" customHeight="1" x14ac:dyDescent="0.2">
      <c r="A26" s="7"/>
      <c r="B26" s="73"/>
      <c r="C26" s="39"/>
      <c r="D26" s="22"/>
      <c r="E26" s="61"/>
      <c r="F26" s="39"/>
      <c r="G26" s="22"/>
      <c r="H26" s="39"/>
      <c r="I26" s="22"/>
      <c r="J26" s="23"/>
    </row>
    <row r="27" spans="1:10" s="24" customFormat="1" ht="13.5" customHeight="1" thickBot="1" x14ac:dyDescent="0.25">
      <c r="A27" s="38" t="s">
        <v>78</v>
      </c>
      <c r="B27" s="74">
        <f>SUM(B11:B26)</f>
        <v>1368440.4</v>
      </c>
      <c r="C27" s="75">
        <f>SUM(C11:C26)</f>
        <v>57018.350000000006</v>
      </c>
      <c r="D27" s="45">
        <f>+C27/H27</f>
        <v>0.78742516603282076</v>
      </c>
      <c r="E27" s="76">
        <f>SUM(E11:E26)+1</f>
        <v>11136656</v>
      </c>
      <c r="F27" s="75">
        <f>SUM(F11:F26)</f>
        <v>18561.091666666667</v>
      </c>
      <c r="G27" s="77">
        <f>+F27/H27</f>
        <v>0.25632924641585392</v>
      </c>
      <c r="H27" s="75">
        <f>SUM(H11:H26)</f>
        <v>72411.135000000009</v>
      </c>
      <c r="I27" s="78">
        <f>SUM(I11:I26)</f>
        <v>0.99999999999999978</v>
      </c>
      <c r="J27" s="29" t="s">
        <v>16</v>
      </c>
    </row>
    <row r="28" spans="1:10" ht="7.5" customHeight="1" x14ac:dyDescent="0.2">
      <c r="B28" s="79"/>
      <c r="C28" s="80"/>
      <c r="D28" s="2"/>
      <c r="E28" s="81"/>
      <c r="F28" s="80"/>
      <c r="G28" s="2"/>
      <c r="H28" s="80"/>
      <c r="I28" s="60"/>
      <c r="J28" s="13"/>
    </row>
    <row r="29" spans="1:10" x14ac:dyDescent="0.2">
      <c r="A29" s="93" t="s">
        <v>99</v>
      </c>
      <c r="B29" s="88"/>
      <c r="C29" s="88"/>
      <c r="D29" s="88"/>
      <c r="E29" s="88"/>
      <c r="F29" s="88"/>
      <c r="G29" s="88"/>
      <c r="H29" s="88"/>
      <c r="I29" s="88"/>
      <c r="J29" s="88"/>
    </row>
    <row r="30" spans="1:10" s="14" customFormat="1" ht="11.25" customHeight="1" x14ac:dyDescent="0.2">
      <c r="A30" s="93" t="s">
        <v>100</v>
      </c>
      <c r="B30" s="94"/>
      <c r="C30" s="94"/>
      <c r="D30" s="94"/>
      <c r="E30" s="94"/>
      <c r="F30" s="94"/>
      <c r="G30" s="94"/>
      <c r="H30" s="94"/>
      <c r="I30" s="94"/>
      <c r="J30" s="94"/>
    </row>
    <row r="31" spans="1:10" ht="7.5" customHeight="1" x14ac:dyDescent="0.2">
      <c r="A31" s="8"/>
      <c r="B31" s="8"/>
      <c r="C31" s="8"/>
      <c r="D31" s="8"/>
      <c r="E31" s="8"/>
      <c r="F31" s="8"/>
      <c r="G31" s="82"/>
      <c r="H31" s="8"/>
      <c r="I31" s="8"/>
      <c r="J31" s="8"/>
    </row>
    <row r="32" spans="1:10" s="14" customFormat="1" ht="11.25" customHeight="1" x14ac:dyDescent="0.2">
      <c r="A32" s="91" t="s">
        <v>101</v>
      </c>
      <c r="B32" s="92"/>
      <c r="C32" s="92"/>
      <c r="D32" s="92"/>
      <c r="E32" s="92"/>
      <c r="F32" s="92"/>
      <c r="G32" s="92"/>
      <c r="H32" s="92"/>
      <c r="I32" s="92"/>
      <c r="J32" s="92"/>
    </row>
    <row r="33" spans="1:10" s="14" customFormat="1" ht="12" customHeight="1" thickBot="1" x14ac:dyDescent="0.25">
      <c r="A33" s="83" t="s">
        <v>102</v>
      </c>
      <c r="B33" s="84"/>
      <c r="C33" s="84"/>
      <c r="D33" s="84"/>
      <c r="E33" s="84"/>
      <c r="F33" s="84"/>
      <c r="G33" s="84"/>
      <c r="H33" s="84"/>
      <c r="I33" s="84"/>
      <c r="J33" s="84"/>
    </row>
    <row r="34" spans="1:10" x14ac:dyDescent="0.2">
      <c r="A34" t="s">
        <v>103</v>
      </c>
    </row>
  </sheetData>
  <mergeCells count="26">
    <mergeCell ref="A32:J32"/>
    <mergeCell ref="A33:J33"/>
    <mergeCell ref="I6:J6"/>
    <mergeCell ref="I7:J7"/>
    <mergeCell ref="I8:J8"/>
    <mergeCell ref="I9:J9"/>
    <mergeCell ref="I11:J11"/>
    <mergeCell ref="I12:J12"/>
    <mergeCell ref="I13:J13"/>
    <mergeCell ref="I14:J14"/>
    <mergeCell ref="I24:J24"/>
    <mergeCell ref="I25:J25"/>
    <mergeCell ref="I20:J20"/>
    <mergeCell ref="I21:J21"/>
    <mergeCell ref="I22:J22"/>
    <mergeCell ref="I23:J23"/>
    <mergeCell ref="A30:J30"/>
    <mergeCell ref="I15:J15"/>
    <mergeCell ref="A2:J2"/>
    <mergeCell ref="A3:J3"/>
    <mergeCell ref="A4:J4"/>
    <mergeCell ref="A29:J29"/>
    <mergeCell ref="I16:J16"/>
    <mergeCell ref="I17:J17"/>
    <mergeCell ref="I18:J18"/>
    <mergeCell ref="I19:J19"/>
  </mergeCells>
  <phoneticPr fontId="7" type="noConversion"/>
  <printOptions horizontalCentered="1"/>
  <pageMargins left="0.75" right="0.75" top="1" bottom="1" header="0.5" footer="0.5"/>
  <pageSetup scale="82" orientation="portrait" horizont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K29"/>
  <sheetViews>
    <sheetView workbookViewId="0"/>
  </sheetViews>
  <sheetFormatPr defaultRowHeight="12.75" x14ac:dyDescent="0.2"/>
  <sheetData>
    <row r="1" spans="1:11" ht="13.5" customHeight="1" thickBot="1" x14ac:dyDescent="0.25">
      <c r="A1" s="33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07" t="s">
        <v>85</v>
      </c>
      <c r="B2" s="88"/>
      <c r="C2" s="88"/>
      <c r="D2" s="88"/>
      <c r="E2" s="88"/>
      <c r="F2" s="88"/>
      <c r="G2" s="88"/>
      <c r="H2" s="88"/>
      <c r="I2" s="88"/>
      <c r="J2" s="88"/>
      <c r="K2" s="88"/>
    </row>
    <row r="3" spans="1:11" x14ac:dyDescent="0.2">
      <c r="A3" s="87" t="s">
        <v>86</v>
      </c>
      <c r="B3" s="88"/>
      <c r="C3" s="88"/>
      <c r="D3" s="88"/>
      <c r="E3" s="88"/>
      <c r="F3" s="88"/>
      <c r="G3" s="88"/>
      <c r="H3" s="88"/>
      <c r="I3" s="88"/>
      <c r="J3" s="88"/>
      <c r="K3" s="88"/>
    </row>
    <row r="4" spans="1:11" x14ac:dyDescent="0.2">
      <c r="A4" s="89" t="s">
        <v>3</v>
      </c>
      <c r="B4" s="90"/>
      <c r="C4" s="90"/>
      <c r="D4" s="90"/>
      <c r="E4" s="90"/>
      <c r="F4" s="90"/>
      <c r="G4" s="90"/>
      <c r="H4" s="90"/>
      <c r="I4" s="90"/>
      <c r="J4" s="90"/>
      <c r="K4" s="90"/>
    </row>
    <row r="5" spans="1:11" ht="8.25" customHeight="1" x14ac:dyDescent="0.2"/>
    <row r="27" spans="1:11" ht="6.7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s="14" customFormat="1" ht="11.25" customHeight="1" x14ac:dyDescent="0.2">
      <c r="A28" s="93" t="s">
        <v>101</v>
      </c>
      <c r="B28" s="94"/>
      <c r="C28" s="94"/>
      <c r="D28" s="94"/>
      <c r="E28" s="94"/>
      <c r="F28" s="94"/>
      <c r="G28" s="94"/>
      <c r="H28" s="94"/>
      <c r="I28" s="94"/>
      <c r="J28" s="94"/>
      <c r="K28" s="94"/>
    </row>
    <row r="29" spans="1:11" s="14" customFormat="1" ht="12" customHeight="1" thickBot="1" x14ac:dyDescent="0.25">
      <c r="A29" s="83" t="s">
        <v>102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</row>
  </sheetData>
  <mergeCells count="5">
    <mergeCell ref="A28:K28"/>
    <mergeCell ref="A29:K29"/>
    <mergeCell ref="A2:K2"/>
    <mergeCell ref="A3:K3"/>
    <mergeCell ref="A4:K4"/>
  </mergeCells>
  <phoneticPr fontId="7" type="noConversion"/>
  <printOptions horizontalCentered="1"/>
  <pageMargins left="0.75" right="0.75" top="1" bottom="1" header="0.5" footer="0.5"/>
  <pageSetup scale="90" orientation="portrait" horizont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Revenues by Source</vt:lpstr>
      <vt:lpstr>Expenditures by Function</vt:lpstr>
      <vt:lpstr>Expenditures by Category</vt:lpstr>
      <vt:lpstr>General State Financial Aid</vt:lpstr>
      <vt:lpstr>FTEE Calculation</vt:lpstr>
      <vt:lpstr>FTEE Graph</vt:lpstr>
      <vt:lpstr>'General State Financial Aid'!Print_Area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xbany</cp:lastModifiedBy>
  <cp:lastPrinted>2001-07-25T21:27:09Z</cp:lastPrinted>
  <dcterms:created xsi:type="dcterms:W3CDTF">2001-07-18T13:59:10Z</dcterms:created>
  <dcterms:modified xsi:type="dcterms:W3CDTF">2021-01-12T04:18:10Z</dcterms:modified>
</cp:coreProperties>
</file>