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modeling\SEEDED\xlsx\"/>
    </mc:Choice>
  </mc:AlternateContent>
  <xr:revisionPtr revIDLastSave="0" documentId="13_ncr:1_{B845D972-F4AB-430E-A0E4-BC3A09A04892}" xr6:coauthVersionLast="46" xr6:coauthVersionMax="46" xr10:uidLastSave="{00000000-0000-0000-0000-000000000000}"/>
  <bookViews>
    <workbookView xWindow="2340" yWindow="0" windowWidth="21750" windowHeight="1575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s>
  <calcPr calcId="181029"/>
</workbook>
</file>

<file path=xl/calcChain.xml><?xml version="1.0" encoding="utf-8"?>
<calcChain xmlns="http://schemas.openxmlformats.org/spreadsheetml/2006/main">
  <c r="H40" i="1" l="1"/>
  <c r="E17" i="1"/>
  <c r="H15" i="1"/>
  <c r="G15" i="1"/>
  <c r="F15" i="1"/>
  <c r="D15" i="1"/>
  <c r="E14" i="1"/>
  <c r="E13" i="1"/>
  <c r="E12" i="1"/>
  <c r="E11" i="1"/>
  <c r="E10" i="1"/>
  <c r="E15" i="1" s="1"/>
  <c r="C10" i="1"/>
  <c r="C15" i="1" s="1"/>
  <c r="B10" i="1"/>
  <c r="B15" i="1" s="1"/>
  <c r="E9" i="1"/>
  <c r="E8" i="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15" authorId="0" shapeId="0" xr:uid="{00000000-0006-0000-0000-000001000000}">
      <text>
        <r>
          <rPr>
            <sz val="10"/>
            <rFont val="Arial"/>
          </rPr>
          <t>reference:B7,B8,B9,B10,B11,B12,B13,B14
mrs:(B7,+,10.0000)  (B8,+,10.0000)  (B9,+,10.0000)  (B10,+,10.0000)  (B11,+,10.0000)  (B12,+,10.0000)  (B13,+,10.0000)  (B14,+,10.0000)  
Rotate:True</t>
        </r>
      </text>
    </comment>
    <comment ref="C15" authorId="0" shapeId="0" xr:uid="{00000000-0006-0000-0000-000002000000}">
      <text>
        <r>
          <rPr>
            <sz val="10"/>
            <rFont val="Arial"/>
          </rPr>
          <t>reference:C7,C8,C9,C10,C11,C12,C13,C14
mrs:(C7,+,10.0000)  (C8,+,10.0000)  (C9,+,10.0000)  (C10,+,10.0000)  (C11,+,10.0000)  (C12,+,10.0000)  (C13,+,10.0000)  (C14,+,10.0000)  
Rotate:True</t>
        </r>
      </text>
    </comment>
    <comment ref="D15" authorId="0" shapeId="0" xr:uid="{00000000-0006-0000-0000-000003000000}">
      <text>
        <r>
          <rPr>
            <sz val="10"/>
            <rFont val="Arial"/>
          </rPr>
          <t>reference:D7,D8,D9,D10,D11,D12,D13,D14
mrs:(D7,+,10.0000)  (D8,+,10.0000)  (D9,+,10.0000)  (D10,+,10.0000)  (D11,+,10.0000)  (D12,+,10.0000)  (D13,+,10.0000)  (D14,+,10.0000)  
Rotate:True</t>
        </r>
      </text>
    </comment>
    <comment ref="E15" authorId="0" shapeId="0" xr:uid="{00000000-0006-0000-0000-000004000000}">
      <text>
        <r>
          <rPr>
            <sz val="10"/>
            <rFont val="Arial"/>
          </rPr>
          <t>reference:E7,E8,E9,E10,E11,E12,E13,E14
mrs:(E7,+,10.0000)  (E8,+,10.0000)  (E9,+,10.0000)  (E10,+,10.0000)  (E11,+,10.0000)  (E12,+,10.0000)  (E13,+,10.0000)  (E14,+,10.0000)  
Rotate:True</t>
        </r>
      </text>
    </comment>
    <comment ref="F15" authorId="0" shapeId="0" xr:uid="{00000000-0006-0000-0000-000005000000}">
      <text>
        <r>
          <rPr>
            <sz val="10"/>
            <rFont val="Arial"/>
          </rPr>
          <t>reference:F7,F8,F9,F10,F11,F12,F13,F14
mrs:(F7,+,10.0000)  (F8,+,10.0000)  (F9,+,10.0000)  (F10,+,10.0000)  (F11,+,10.0000)  (F12,+,10.0000)  (F13,+,10.0000)  (F14,+,10.0000)  
Rotate:True</t>
        </r>
      </text>
    </comment>
    <comment ref="G15" authorId="0" shapeId="0" xr:uid="{00000000-0006-0000-0000-000006000000}">
      <text>
        <r>
          <rPr>
            <sz val="10"/>
            <rFont val="Arial"/>
          </rPr>
          <t>reference:G7,G8,G9,G10,G11,G12,G13,G14
mrs:(G7,+,10.0000)  (G8,+,10.0000)  (G9,+,10.0000)  (G10,+,10.0000)  (G11,+,10.0000)  (G12,+,10.0000)  (G13,+,10.0000)  (G14,+,10.0000)  
Rotate:True</t>
        </r>
      </text>
    </comment>
    <comment ref="H15" authorId="0" shapeId="0" xr:uid="{00000000-0006-0000-0000-000007000000}">
      <text>
        <r>
          <rPr>
            <sz val="10"/>
            <rFont val="Arial"/>
          </rPr>
          <t>reference:H8,H9,H10,H11,H12,H13,H14
mrs:(H8,+,10.0000)  (H9,+,10.0000)  (H10,+,10.0000)  (H11,+,10.0000)  (H12,+,10.0000)  (H13,+,10.0000)  (H14,+,10.0000)  
Rotate:True</t>
        </r>
      </text>
    </comment>
  </commentList>
</comments>
</file>

<file path=xl/sharedStrings.xml><?xml version="1.0" encoding="utf-8"?>
<sst xmlns="http://schemas.openxmlformats.org/spreadsheetml/2006/main" count="153" uniqueCount="141">
  <si>
    <t>FY 98</t>
  </si>
  <si>
    <t>FY 99</t>
  </si>
  <si>
    <t>FY 00</t>
  </si>
  <si>
    <t>FY 01</t>
  </si>
  <si>
    <t>4rd Qtr. FY 01</t>
  </si>
  <si>
    <t>4rd Qtr. FY 02</t>
  </si>
  <si>
    <t>FY 02 Total</t>
  </si>
  <si>
    <t xml:space="preserve">*Gift Pledges &amp; Cash--CSU/CSUF (see footnote 1) </t>
  </si>
  <si>
    <t xml:space="preserve">*In-Kind Gifts--CSU  </t>
  </si>
  <si>
    <t>*Foundations (see footnote 2)</t>
  </si>
  <si>
    <t xml:space="preserve">*Other Sponsors (see footnote 3) </t>
  </si>
  <si>
    <t xml:space="preserve">*Federal (see footnote 4) </t>
  </si>
  <si>
    <t xml:space="preserve">*State and Local (see footnote 5) </t>
  </si>
  <si>
    <t xml:space="preserve">State Appropriations (see footnote 6) </t>
  </si>
  <si>
    <t xml:space="preserve">Advanced Manufacturing Center (see footnote 7) </t>
  </si>
  <si>
    <t xml:space="preserve"> Footnotes: </t>
  </si>
  <si>
    <t xml:space="preserve"> </t>
  </si>
  <si>
    <t>1 Total cash accepted by CSU:</t>
  </si>
  <si>
    <t>2Award amounts combine grants received by both CSU and CSUF</t>
  </si>
  <si>
    <t xml:space="preserve">3Grants and contracts from sponsors not reported in other categories.  </t>
  </si>
  <si>
    <t xml:space="preserve">4 Grants and contracts from agencies of the federal government.  Includes federal funds flowing to CSU through third-party agreements, </t>
  </si>
  <si>
    <t xml:space="preserve">   but does not include work study allocations or any other federal student financial aid.</t>
  </si>
  <si>
    <t>5 Grants and contracts from state and local governments including subdivisions thereof, such as county departments or school districts.</t>
  </si>
  <si>
    <t xml:space="preserve">6 Appropriations from the Ohio Board of Regents, such as Research Challenge funds, that are not related to instructional subsidy distribution. </t>
  </si>
  <si>
    <t>7 Industrial contracts awarded to the CSU-CAMP Advanced Manufacturing Center.  Includes contract proposals formally</t>
  </si>
  <si>
    <t xml:space="preserve">   accepted by AMC clients and State of Ohio funds awarded through the AMC Program.</t>
  </si>
  <si>
    <t>* Included in Board Resolution, Page 7</t>
  </si>
  <si>
    <t>Gifts and In-Kind Gifts</t>
  </si>
  <si>
    <t>Donor/Purpose</t>
  </si>
  <si>
    <t>Amount</t>
  </si>
  <si>
    <t xml:space="preserve">Gifts   </t>
  </si>
  <si>
    <t>The Robert F. Busbey Charitable Foundation</t>
  </si>
  <si>
    <t>This Foundation has provided a total of $70,000;  $10,000 for scholarships to the women's swimming program and $60,000 for scholarships to the men's swimming program.</t>
  </si>
  <si>
    <t>Ms. Marta A. Hasman</t>
  </si>
  <si>
    <t>This gift was made in support of the Raymond J. Hasman Endowed Scholarship Fund.</t>
  </si>
  <si>
    <t>The Cleveland Foundation</t>
  </si>
  <si>
    <t>The Cleveland Foundation has provided $40,437 to the Langston Hughes Centennial Celebration; an additional $16,000 was provided for the research efforts of Dr. Thomas Bier, Maxine Goodman Levin College of Urban Affairs.</t>
  </si>
  <si>
    <t>Mr. Frank N. Linsalata</t>
  </si>
  <si>
    <t>This gift was provided in support of the Chuck Emrick/Calfee/Halter, Griswold Endowed Professorship.</t>
  </si>
  <si>
    <t>Ms. Betty Gordon</t>
  </si>
  <si>
    <t>This gift was made in support of the Roberta Steinbacher-Mareyjoyce Green Endowed Scholarship.</t>
  </si>
  <si>
    <t>The George Gund Foundation</t>
  </si>
  <si>
    <t>These funds were used to assist in the creation of the CSU Center for Poverty Studies.</t>
  </si>
  <si>
    <t>The Martha Holden Jennings Foundation</t>
  </si>
  <si>
    <t>This gift was made to support the Urban Fellows Program.</t>
  </si>
  <si>
    <t>These funds will be used for the President's Initiative Fund.</t>
  </si>
  <si>
    <t>This gift supports the La Sierra (Belize) Project.</t>
  </si>
  <si>
    <t>Mr. Charles R. Emrick, Jr.</t>
  </si>
  <si>
    <t>This gift is in support of the Chuck Emrick/Calfee, Halter, Griswold Endowed Professorship.</t>
  </si>
  <si>
    <t>Mr. James A. Thomas</t>
  </si>
  <si>
    <t>This gift was made in support of the James A. Thomas Professorship.</t>
  </si>
  <si>
    <t>Estabrook Charitable Trust</t>
  </si>
  <si>
    <t>This gift supports the 2001-2002 Criminal Justice Forum of the Cleveland-Marshall College of Law.</t>
  </si>
  <si>
    <t>The Unger Foundation</t>
  </si>
  <si>
    <t>This gift is in support of the Unger Croatia Center for Local Government Leaders.</t>
  </si>
  <si>
    <t>The Bernie J. Kosar Charitable Trust</t>
  </si>
  <si>
    <t>This gift provides (8) $2,500 scholarships for the Cleveland-to-Cleveland Scholarship Program.   This program provides Cleveland Municipal School District graduates with support to attend Cleveland State University.</t>
  </si>
  <si>
    <t>Samuel H. Miller Family Fund, Inc.</t>
  </si>
  <si>
    <t>This gift was made in support of Law Scholarships.</t>
  </si>
  <si>
    <t>Forest City Enterprises Charitable</t>
  </si>
  <si>
    <t>This gift was made in support of the Ruth Ratner Miller Center for Greater Cleveland's Future.</t>
  </si>
  <si>
    <t>Gifts received by the Board of Trustees of Cleveland State University</t>
  </si>
  <si>
    <t>Mr. Michael L. Climaco</t>
  </si>
  <si>
    <t>This gift is in support of the Distinguished Alumni Awards Banquet and the Maxine Goodman Levin College of Urban Affairs' Silver Anniversary Celebration.</t>
  </si>
  <si>
    <t>Ms. Sally Florkiewicz</t>
  </si>
  <si>
    <t>This gift was received in support of the Butler Jones Benefit and the Maxine Goodman Levin College of Urban Affairs' Anniversary Celebration</t>
  </si>
  <si>
    <t>Mr. Carl D. Glickman</t>
  </si>
  <si>
    <t>This gift was received in support of the Maxine Goodman Levin College of Urban Affairs Dean's Discretionary Fund.</t>
  </si>
  <si>
    <t>Mr. David Hill</t>
  </si>
  <si>
    <t>This gift supports the Maxine Goodman Levin College of Urban Affairs' Silver Anniversary Celebration.</t>
  </si>
  <si>
    <t>Mr. Trevor O. Jones</t>
  </si>
  <si>
    <t>This gift was received in support of the Michael Schwartz Fund.</t>
  </si>
  <si>
    <t>Mr. Samuel H. Miller</t>
  </si>
  <si>
    <t>This gift is given in support of Law Scholarships, the Maxine Goodman Levin College of Urban Affairs and the Ruth Ratner Miller Center for Greater Cleveland's Future.</t>
  </si>
  <si>
    <t>Gifts received by the Cleveland State University Foundation Board of Directors</t>
  </si>
  <si>
    <t>Mr. William Compton</t>
  </si>
  <si>
    <t>This gift was made in support of the Engineering Student Enrichment Program.</t>
  </si>
  <si>
    <t>Mr. William Evarts</t>
  </si>
  <si>
    <t>This gift was made in support of the Dr. Ronald Coccari Business Scholarship Fund.</t>
  </si>
  <si>
    <t>Mr. &amp; Mrs. Richard Fleischman</t>
  </si>
  <si>
    <t>This gift is designated for the Distinguished Alumni Awards Banquet.</t>
  </si>
  <si>
    <t>Ms. Margaret A. Freer</t>
  </si>
  <si>
    <t>This gift was given in support of the Butler Jones Benefit Fund and the Maxine Goodman Levin College of Urban Affairs' Silver Anniversary Celebration.</t>
  </si>
  <si>
    <t>Mr. Morton Q. Levin</t>
  </si>
  <si>
    <t>This gift was given in support of the Maxine Goodman Levin College of Urban Affairs' Silver Anniversary Celebration.</t>
  </si>
  <si>
    <t>Mr. William F. Patient</t>
  </si>
  <si>
    <t>These gifts were given in support of the Michael Schwartz Fund and the Distinguished Alumni Awards Banquet.</t>
  </si>
  <si>
    <t>Mr. Leon M. Plevin</t>
  </si>
  <si>
    <t>This gift is designated for "Friends of the Art Gallery".</t>
  </si>
  <si>
    <t>Mr. David W. Whitehead</t>
  </si>
  <si>
    <t>This gift is in support of the Cleveland-Marshall College of Law and the Distinguished Alumni Awards Banquet.</t>
  </si>
  <si>
    <t>In-Kind Gifts</t>
  </si>
  <si>
    <t>Altera Corporation</t>
  </si>
  <si>
    <t>This in-kind gift is designated for the general use of the Fenn College of Engineering Fund.</t>
  </si>
  <si>
    <t>Highlights of Funded Activities</t>
  </si>
  <si>
    <t>Sponsored Programs</t>
  </si>
  <si>
    <t>Project Director</t>
  </si>
  <si>
    <t>Sponsor</t>
  </si>
  <si>
    <t>Purpose</t>
  </si>
  <si>
    <t>College of Arts &amp; Sciences, Biological, Geological &amp; Environmental Sciences</t>
  </si>
  <si>
    <t>Modeling Implications of Land Use Change in Tinker's Creek Watershed and Preliminary Investigations Along the Lake Erie Shoreline Using Remotely Sensed Data and GIS Info.</t>
  </si>
  <si>
    <t>Wentworth Clapham</t>
  </si>
  <si>
    <t>Ohio Aerospace Institute</t>
  </si>
  <si>
    <t>This grant is two fold:  First it will provide research on urbanization in one of the larger watersheds tributary to the Cuyahoga River; Second, the project will build upon work previous started to map algae and bacteria in the near-shore waters of the Central Basin of Lake Erie.</t>
  </si>
  <si>
    <t>College of Arts &amp; Sciences, Department of Nursing</t>
  </si>
  <si>
    <t>National Institutes of Health thru Medical College of Ohio</t>
  </si>
  <si>
    <t>The Caring-Web:  Web-Based Support for Stroke Caregivers</t>
  </si>
  <si>
    <t>Amy Govoni</t>
  </si>
  <si>
    <t>The Caring-Web is an in-home intervention of support for caregivers of persons with stroke during the first year after rehabilitation treatment in large hospitals.  This study will compile the effectiveness of home based care for stroke victims with the Caring-Web (website) as opposed to caregiving without access to the Caring-Web.</t>
  </si>
  <si>
    <t>College of Engineering, Chemical Engineering Department</t>
  </si>
  <si>
    <t>Environmental Durability of Materials for Space Transportation</t>
  </si>
  <si>
    <t>Surendra Tewari</t>
  </si>
  <si>
    <t>NASA Glenn Research Center</t>
  </si>
  <si>
    <t>This grant is a study of materials in situations that better model complex space environments.  These environments include hydrogen and/or water vapor environments for space propulsion applications and ultra-high temperatures for leading edge applications.  This study also includes development of kinetic models based on known parameters, such as temperature, pressure and gas velocity.</t>
  </si>
  <si>
    <t>College of Engineering, Civil &amp; Environmental Engineering Department</t>
  </si>
  <si>
    <t>Thermographic and Ultrasonic Research on Aerospace Materials</t>
  </si>
  <si>
    <t>John Hemann</t>
  </si>
  <si>
    <t>Dr. Hemann will develop and apply ultrasonic and thermal inspection systems and technologies for structural components development and modeling in the various technologies.  These systems hold promise for structure and defect characterization in materials under consideration for high temperature structural and space applications.</t>
  </si>
  <si>
    <t xml:space="preserve">College of Education, Dean's Office </t>
  </si>
  <si>
    <t>James McLoughlin</t>
  </si>
  <si>
    <t>U.S. Department of Education</t>
  </si>
  <si>
    <t>K-16 Urban School Leadership Initiative</t>
  </si>
  <si>
    <t>This project will concentrate the energy and resources of the University on the critical needs of urban schools (focusing first in the Greater Cleveland area) and will increase the quality of preparation, retention, and professional development of teachers and principals.</t>
  </si>
  <si>
    <t>College of Urban Affairs</t>
  </si>
  <si>
    <t>Mark Salling</t>
  </si>
  <si>
    <t>Ohio Board of Regents</t>
  </si>
  <si>
    <t>2001 US Census Data</t>
  </si>
  <si>
    <t>Dr. Salling will provide expert services in file structure of Census data and identify 2000 Census data as well as existing 1990, 1980, 1970 and 1960 Census data for relevant information suited to the Ohio Board of Regents' needs.   Also provided will be refresher training to staff on GIS mapping technology.</t>
  </si>
  <si>
    <t>Kevin O'Brien</t>
  </si>
  <si>
    <t>Ohio Department of Natural Resources</t>
  </si>
  <si>
    <t xml:space="preserve">Affordable Housing Initiative Evalution </t>
  </si>
  <si>
    <t>Mr. O'Brien will conduct a coastal management training assessment to assist the Old Woman Creek National Estuarine Research Reserve, the Ohio Coastal Management Program, and the Ohio Sea Grant College Program in the development of a Coastal Training Program (CTP).</t>
  </si>
  <si>
    <t>RESOLUTION</t>
  </si>
  <si>
    <t xml:space="preserve">     RESOLVED, that the gifts totaling $828,997, the gifts-in-kind totaling $39,937, and the grants</t>
  </si>
  <si>
    <t>totaling $4,317,695, received by Cleveland State University during the period April 1, 2002</t>
  </si>
  <si>
    <t>through June 30, 2002, are hereby accepted with thanks, and</t>
  </si>
  <si>
    <t xml:space="preserve">     BE IT FURTHER RESOLVED, that the President is hereby directed to use these </t>
  </si>
  <si>
    <t>gifts, gifts-in-kind, and grants subject to their terms and conditions.</t>
  </si>
  <si>
    <t>CSU is an Affirmative Action/Equal Opportunity institution.  No person will be denied opportunity for employment or education or be subject to discrimination in</t>
  </si>
  <si>
    <t>any project, program or activity because of race, color, religion, sex, sexual orientation, national origin, age, handicap or disability, disabled veteran or Vietnam era veteran status.</t>
  </si>
  <si>
    <t xml:space="preserve">suspicious:H15,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</si>
</sst>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 &quot;¥&quot;* #,##0_ ;_ &quot;¥&quot;* \-#,##0_ ;_ &quot;¥&quot;* &quot;-&quot;_ ;_ @_ "/>
    <numFmt numFmtId="176" formatCode="_(&quot;$&quot;* #,##0_);_(&quot;$&quot;* \(#,##0\);_(&quot;$&quot;* &quot;-&quot;??_);_(@_)"/>
    <numFmt numFmtId="177" formatCode="_(&quot;$&quot;* #,##0.00_);_(&quot;$&quot;* \(#,##0.00\);_(&quot;$&quot;* &quot;-&quot;??_);_(@_)"/>
  </numFmts>
  <fonts count="19" x14ac:knownFonts="1">
    <font>
      <sz val="10"/>
      <name val="Arial"/>
    </font>
    <font>
      <sz val="12"/>
      <name val="Times New Roman"/>
      <family val="1"/>
    </font>
    <font>
      <b/>
      <u/>
      <sz val="12"/>
      <name val="Times New Roman"/>
      <family val="1"/>
    </font>
    <font>
      <b/>
      <sz val="12"/>
      <name val="Times New Roman"/>
      <family val="1"/>
    </font>
    <font>
      <sz val="8"/>
      <name val="times new roman"/>
      <family val="1"/>
    </font>
    <font>
      <sz val="10"/>
      <name val="Times New Roman"/>
      <family val="1"/>
    </font>
    <font>
      <b/>
      <sz val="10"/>
      <name val="Times New Roman"/>
      <family val="1"/>
    </font>
    <font>
      <vertAlign val="superscript"/>
      <sz val="10"/>
      <name val="Times New Roman"/>
      <family val="1"/>
    </font>
    <font>
      <b/>
      <u/>
      <sz val="12"/>
      <name val="Times New Roman"/>
      <family val="1"/>
    </font>
    <font>
      <i/>
      <sz val="12"/>
      <name val="times new roman"/>
      <family val="1"/>
    </font>
    <font>
      <b/>
      <sz val="10"/>
      <name val="Times New Roman"/>
      <family val="1"/>
    </font>
    <font>
      <sz val="10"/>
      <name val="Arial"/>
      <family val="2"/>
    </font>
    <font>
      <b/>
      <i/>
      <sz val="8"/>
      <name val="Times New Roman"/>
      <family val="1"/>
    </font>
    <font>
      <b/>
      <i/>
      <sz val="12"/>
      <name val="Times New Roman"/>
      <family val="1"/>
    </font>
    <font>
      <b/>
      <i/>
      <u/>
      <sz val="12"/>
      <name val="Times New Roman"/>
      <family val="1"/>
    </font>
    <font>
      <b/>
      <sz val="11"/>
      <name val="Times New Roman"/>
      <family val="1"/>
    </font>
    <font>
      <i/>
      <sz val="11"/>
      <name val="times new roman"/>
      <family val="1"/>
    </font>
    <font>
      <i/>
      <sz val="11.5"/>
      <name val="times new roman"/>
      <family val="1"/>
    </font>
    <font>
      <sz val="9"/>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rgb="FF1874CD"/>
      </patternFill>
    </fill>
    <fill>
      <patternFill patternType="lightGrid">
        <fgColor rgb="FFFF00FF"/>
      </patternFill>
    </fill>
  </fills>
  <borders count="12">
    <border>
      <left/>
      <right/>
      <top/>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77" fontId="11" fillId="0" borderId="0"/>
  </cellStyleXfs>
  <cellXfs count="95">
    <xf numFmtId="0" fontId="0" fillId="0" borderId="0" xfId="0"/>
    <xf numFmtId="0" fontId="0" fillId="0" borderId="0" xfId="0" applyProtection="1">
      <protection locked="0"/>
    </xf>
    <xf numFmtId="0" fontId="5" fillId="0" borderId="0" xfId="1" applyNumberFormat="1" applyFont="1" applyAlignment="1" applyProtection="1">
      <alignment horizontal="left"/>
      <protection locked="0"/>
    </xf>
    <xf numFmtId="0" fontId="7" fillId="0" borderId="0" xfId="1" applyNumberFormat="1" applyFont="1" applyAlignment="1" applyProtection="1">
      <alignment horizontal="left"/>
      <protection locked="0"/>
    </xf>
    <xf numFmtId="0" fontId="4" fillId="0" borderId="0" xfId="1" applyNumberFormat="1" applyFont="1" applyAlignment="1" applyProtection="1">
      <alignment horizontal="left"/>
      <protection locked="0"/>
    </xf>
    <xf numFmtId="0" fontId="2" fillId="0" borderId="0" xfId="0" applyFont="1" applyAlignment="1" applyProtection="1">
      <alignment horizontal="centerContinuous"/>
      <protection locked="0"/>
    </xf>
    <xf numFmtId="0" fontId="3" fillId="2" borderId="0" xfId="0" applyFont="1" applyFill="1" applyAlignment="1" applyProtection="1">
      <alignment horizontal="centerContinuous"/>
      <protection locked="0"/>
    </xf>
    <xf numFmtId="0" fontId="1" fillId="0" borderId="0" xfId="0" applyFont="1" applyAlignment="1" applyProtection="1">
      <alignment horizontal="centerContinuous"/>
      <protection locked="0"/>
    </xf>
    <xf numFmtId="0" fontId="8" fillId="0" borderId="0" xfId="0" applyFont="1" applyAlignment="1" applyProtection="1">
      <alignment horizontal="centerContinuous"/>
      <protection locked="0"/>
    </xf>
    <xf numFmtId="0" fontId="11" fillId="0" borderId="0" xfId="0" applyFont="1" applyAlignment="1" applyProtection="1">
      <alignment horizontal="centerContinuous"/>
      <protection locked="0"/>
    </xf>
    <xf numFmtId="0" fontId="1" fillId="0" borderId="0" xfId="0" applyFont="1" applyAlignment="1" applyProtection="1">
      <alignment horizontal="right" vertical="top"/>
      <protection locked="0"/>
    </xf>
    <xf numFmtId="0" fontId="14" fillId="0" borderId="0" xfId="0" applyFont="1" applyAlignment="1" applyProtection="1">
      <alignment horizontal="left" vertical="top"/>
      <protection locked="0"/>
    </xf>
    <xf numFmtId="0" fontId="1" fillId="0" borderId="0" xfId="0" applyFont="1" applyAlignment="1" applyProtection="1">
      <alignment horizontal="centerContinuous" wrapText="1"/>
      <protection locked="0"/>
    </xf>
    <xf numFmtId="0" fontId="1" fillId="0" borderId="0" xfId="1" applyNumberFormat="1" applyFont="1" applyAlignment="1" applyProtection="1">
      <alignment horizontal="left" wrapText="1"/>
      <protection locked="0"/>
    </xf>
    <xf numFmtId="0" fontId="13" fillId="0" borderId="0" xfId="0" applyFont="1" applyAlignment="1" applyProtection="1">
      <alignment horizontal="centerContinuous"/>
      <protection locked="0"/>
    </xf>
    <xf numFmtId="0" fontId="3" fillId="0" borderId="0" xfId="0" applyFont="1" applyProtection="1">
      <protection locked="0"/>
    </xf>
    <xf numFmtId="0" fontId="3" fillId="2" borderId="0" xfId="1" applyNumberFormat="1" applyFont="1" applyFill="1" applyAlignment="1" applyProtection="1">
      <alignment horizontal="center"/>
      <protection locked="0"/>
    </xf>
    <xf numFmtId="0" fontId="3" fillId="0" borderId="0" xfId="1" applyNumberFormat="1" applyFont="1" applyAlignment="1" applyProtection="1">
      <alignment horizontal="left"/>
      <protection locked="0"/>
    </xf>
    <xf numFmtId="0" fontId="14" fillId="0" borderId="0" xfId="0" applyFont="1" applyProtection="1">
      <protection locked="0"/>
    </xf>
    <xf numFmtId="0" fontId="1" fillId="0" borderId="0" xfId="0" applyFont="1" applyAlignment="1" applyProtection="1">
      <alignment horizontal="left"/>
      <protection locked="0"/>
    </xf>
    <xf numFmtId="0" fontId="0" fillId="0" borderId="0" xfId="0" applyAlignment="1">
      <alignment horizontal="center"/>
    </xf>
    <xf numFmtId="0" fontId="0" fillId="0" borderId="0" xfId="0" applyAlignment="1">
      <alignment vertical="top"/>
    </xf>
    <xf numFmtId="0" fontId="1" fillId="0" borderId="0" xfId="0" applyFont="1" applyAlignment="1" applyProtection="1">
      <alignment horizontal="center"/>
      <protection locked="0"/>
    </xf>
    <xf numFmtId="0" fontId="9" fillId="3" borderId="0" xfId="1" applyNumberFormat="1" applyFont="1" applyFill="1" applyAlignment="1" applyProtection="1">
      <alignment horizontal="center" vertical="top" wrapText="1"/>
      <protection locked="0"/>
    </xf>
    <xf numFmtId="0" fontId="9" fillId="0" borderId="0" xfId="1" applyNumberFormat="1" applyFont="1" applyAlignment="1" applyProtection="1">
      <alignment horizontal="center" vertical="top" wrapText="1"/>
      <protection locked="0"/>
    </xf>
    <xf numFmtId="0" fontId="9" fillId="0" borderId="0" xfId="0" applyFont="1" applyAlignment="1" applyProtection="1">
      <alignment horizontal="center" vertical="top" wrapText="1"/>
      <protection locked="0"/>
    </xf>
    <xf numFmtId="0" fontId="0" fillId="0" borderId="0" xfId="0" applyAlignment="1">
      <alignment horizontal="center" vertical="top"/>
    </xf>
    <xf numFmtId="0" fontId="9" fillId="3" borderId="0" xfId="0" applyFont="1" applyFill="1" applyAlignment="1" applyProtection="1">
      <alignment horizontal="center" vertical="top" wrapText="1"/>
      <protection locked="0"/>
    </xf>
    <xf numFmtId="0" fontId="9" fillId="3" borderId="0" xfId="0" applyFont="1" applyFill="1" applyAlignment="1" applyProtection="1">
      <alignment horizontal="center" vertical="top"/>
      <protection locked="0"/>
    </xf>
    <xf numFmtId="0" fontId="9" fillId="3" borderId="0" xfId="1" applyNumberFormat="1" applyFont="1" applyFill="1" applyAlignment="1" applyProtection="1">
      <alignment horizontal="center" vertical="top"/>
      <protection locked="0"/>
    </xf>
    <xf numFmtId="0" fontId="1" fillId="3" borderId="0" xfId="0" applyFont="1" applyFill="1" applyProtection="1">
      <protection locked="0"/>
    </xf>
    <xf numFmtId="0" fontId="3" fillId="3" borderId="0" xfId="0" applyFont="1" applyFill="1" applyAlignment="1" applyProtection="1">
      <alignment horizontal="centerContinuous"/>
      <protection locked="0"/>
    </xf>
    <xf numFmtId="0" fontId="3" fillId="3" borderId="0" xfId="0" applyFont="1" applyFill="1" applyAlignment="1" applyProtection="1">
      <alignment horizontal="center"/>
      <protection locked="0"/>
    </xf>
    <xf numFmtId="0" fontId="3" fillId="0" borderId="0" xfId="0" applyFont="1" applyAlignment="1" applyProtection="1">
      <alignment horizontal="left"/>
      <protection locked="0"/>
    </xf>
    <xf numFmtId="0" fontId="1" fillId="0" borderId="0" xfId="0" applyFont="1" applyProtection="1">
      <protection locked="0"/>
    </xf>
    <xf numFmtId="0" fontId="3" fillId="0" borderId="0" xfId="0" applyFont="1" applyAlignment="1" applyProtection="1">
      <alignment horizontal="center"/>
      <protection locked="0"/>
    </xf>
    <xf numFmtId="0" fontId="0" fillId="0" borderId="0" xfId="0" applyAlignment="1">
      <alignment horizontal="center" vertical="top" wrapText="1"/>
    </xf>
    <xf numFmtId="42" fontId="1" fillId="0" borderId="0" xfId="1" applyNumberFormat="1" applyFont="1" applyProtection="1">
      <protection locked="0"/>
    </xf>
    <xf numFmtId="176" fontId="10" fillId="0" borderId="0" xfId="1" applyNumberFormat="1" applyFont="1" applyAlignment="1" applyProtection="1">
      <alignment horizontal="center"/>
      <protection locked="0"/>
    </xf>
    <xf numFmtId="177" fontId="6" fillId="2" borderId="1" xfId="1" applyFont="1" applyFill="1" applyBorder="1" applyAlignment="1" applyProtection="1">
      <alignment horizontal="centerContinuous"/>
      <protection locked="0"/>
    </xf>
    <xf numFmtId="42" fontId="6" fillId="2" borderId="1" xfId="1" applyNumberFormat="1" applyFont="1" applyFill="1" applyBorder="1" applyAlignment="1">
      <alignment horizontal="centerContinuous"/>
    </xf>
    <xf numFmtId="42" fontId="6" fillId="2" borderId="1" xfId="1" applyNumberFormat="1" applyFont="1" applyFill="1" applyBorder="1" applyAlignment="1" applyProtection="1">
      <alignment horizontal="centerContinuous"/>
      <protection locked="0"/>
    </xf>
    <xf numFmtId="176" fontId="5" fillId="0" borderId="0" xfId="1" applyNumberFormat="1" applyFont="1" applyAlignment="1" applyProtection="1">
      <alignment horizontal="left"/>
      <protection locked="0"/>
    </xf>
    <xf numFmtId="176" fontId="5" fillId="0" borderId="0" xfId="1" applyNumberFormat="1" applyFont="1" applyAlignment="1" applyProtection="1">
      <alignment horizontal="center"/>
      <protection locked="0"/>
    </xf>
    <xf numFmtId="176" fontId="5" fillId="0" borderId="0" xfId="1" applyNumberFormat="1" applyFont="1" applyAlignment="1">
      <alignment horizontal="center"/>
    </xf>
    <xf numFmtId="42" fontId="5" fillId="0" borderId="0" xfId="1" applyNumberFormat="1" applyFont="1" applyAlignment="1" applyProtection="1">
      <alignment horizontal="center"/>
      <protection locked="0"/>
    </xf>
    <xf numFmtId="42" fontId="5" fillId="0" borderId="0" xfId="1" applyNumberFormat="1" applyFont="1" applyAlignment="1">
      <alignment horizontal="center"/>
    </xf>
    <xf numFmtId="176" fontId="4" fillId="0" borderId="0" xfId="1" applyNumberFormat="1" applyFont="1" applyProtection="1">
      <protection locked="0"/>
    </xf>
    <xf numFmtId="176" fontId="10" fillId="5" borderId="2" xfId="1" applyNumberFormat="1" applyFont="1" applyFill="1" applyBorder="1" applyProtection="1">
      <protection locked="0"/>
    </xf>
    <xf numFmtId="42" fontId="10" fillId="5" borderId="2" xfId="1" applyNumberFormat="1" applyFont="1" applyFill="1" applyBorder="1" applyProtection="1">
      <protection locked="0"/>
    </xf>
    <xf numFmtId="176" fontId="10" fillId="6" borderId="2" xfId="1" applyNumberFormat="1" applyFont="1" applyFill="1" applyBorder="1" applyProtection="1">
      <protection locked="0"/>
    </xf>
    <xf numFmtId="176" fontId="6" fillId="0" borderId="0" xfId="1" applyNumberFormat="1" applyFont="1" applyAlignment="1" applyProtection="1">
      <alignment horizontal="left"/>
      <protection locked="0"/>
    </xf>
    <xf numFmtId="176" fontId="5" fillId="0" borderId="0" xfId="1" applyNumberFormat="1" applyFont="1" applyAlignment="1">
      <alignment horizontal="left"/>
    </xf>
    <xf numFmtId="42" fontId="4" fillId="0" borderId="0" xfId="1" applyNumberFormat="1" applyFont="1" applyAlignment="1" applyProtection="1">
      <alignment horizontal="left"/>
      <protection locked="0"/>
    </xf>
    <xf numFmtId="42" fontId="15" fillId="2" borderId="0" xfId="1" applyNumberFormat="1" applyFont="1" applyFill="1" applyAlignment="1" applyProtection="1">
      <alignment horizontal="center" wrapText="1"/>
      <protection locked="0"/>
    </xf>
    <xf numFmtId="177" fontId="3" fillId="0" borderId="0" xfId="1" applyFont="1" applyAlignment="1" applyProtection="1">
      <alignment horizontal="center"/>
      <protection locked="0"/>
    </xf>
    <xf numFmtId="177" fontId="3" fillId="0" borderId="0" xfId="1" applyFont="1" applyProtection="1">
      <protection locked="0"/>
    </xf>
    <xf numFmtId="177" fontId="3" fillId="0" borderId="0" xfId="1" applyFont="1" applyAlignment="1" applyProtection="1">
      <alignment horizontal="centerContinuous"/>
      <protection locked="0"/>
    </xf>
    <xf numFmtId="177" fontId="1" fillId="0" borderId="0" xfId="1" applyFont="1" applyAlignment="1" applyProtection="1">
      <alignment horizontal="centerContinuous"/>
      <protection locked="0"/>
    </xf>
    <xf numFmtId="42" fontId="1" fillId="0" borderId="0" xfId="1" applyNumberFormat="1" applyFont="1" applyAlignment="1" applyProtection="1">
      <alignment horizontal="centerContinuous"/>
      <protection locked="0"/>
    </xf>
    <xf numFmtId="42" fontId="13" fillId="0" borderId="0" xfId="1" applyNumberFormat="1" applyFont="1" applyAlignment="1" applyProtection="1">
      <alignment horizontal="centerContinuous"/>
      <protection locked="0"/>
    </xf>
    <xf numFmtId="42" fontId="13" fillId="0" borderId="0" xfId="1" applyNumberFormat="1" applyFont="1" applyProtection="1">
      <protection locked="0"/>
    </xf>
    <xf numFmtId="42" fontId="3" fillId="2" borderId="0" xfId="1" applyNumberFormat="1" applyFont="1" applyFill="1" applyAlignment="1" applyProtection="1">
      <alignment horizontal="center"/>
      <protection locked="0"/>
    </xf>
    <xf numFmtId="42" fontId="3" fillId="3" borderId="0" xfId="1" applyNumberFormat="1" applyFont="1" applyFill="1" applyAlignment="1" applyProtection="1">
      <alignment horizontal="center"/>
      <protection locked="0"/>
    </xf>
    <xf numFmtId="0" fontId="3" fillId="0" borderId="0" xfId="0" applyFont="1" applyAlignment="1" applyProtection="1">
      <alignment horizontal="center" vertical="top" wrapText="1"/>
      <protection locked="0"/>
    </xf>
    <xf numFmtId="0" fontId="1" fillId="0" borderId="0" xfId="0" applyFont="1" applyProtection="1">
      <protection locked="0"/>
    </xf>
    <xf numFmtId="0" fontId="16" fillId="4" borderId="11" xfId="0" applyFont="1" applyFill="1" applyBorder="1" applyAlignment="1" applyProtection="1">
      <alignment horizontal="center" wrapText="1"/>
      <protection locked="0"/>
    </xf>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3" fillId="0" borderId="0" xfId="0" applyFont="1" applyAlignment="1" applyProtection="1">
      <alignment horizontal="center" wrapText="1"/>
      <protection locked="0"/>
    </xf>
    <xf numFmtId="42" fontId="1" fillId="0" borderId="0" xfId="1" applyNumberFormat="1" applyFont="1" applyProtection="1">
      <protection locked="0"/>
    </xf>
    <xf numFmtId="0" fontId="3" fillId="0" borderId="0" xfId="0" applyFont="1" applyAlignment="1" applyProtection="1">
      <alignment horizontal="center"/>
      <protection locked="0"/>
    </xf>
    <xf numFmtId="0" fontId="9" fillId="4" borderId="11" xfId="0" applyFont="1" applyFill="1" applyBorder="1" applyAlignment="1" applyProtection="1">
      <alignment horizontal="center" vertical="top" wrapText="1"/>
      <protection locked="0"/>
    </xf>
    <xf numFmtId="0" fontId="0" fillId="0" borderId="7" xfId="0" applyBorder="1"/>
    <xf numFmtId="0" fontId="0" fillId="0" borderId="8" xfId="0" applyBorder="1"/>
    <xf numFmtId="0" fontId="3" fillId="0" borderId="1" xfId="0" applyFont="1" applyBorder="1" applyAlignment="1">
      <alignment horizontal="center" wrapText="1"/>
    </xf>
    <xf numFmtId="0" fontId="17" fillId="4" borderId="11" xfId="0" applyFont="1" applyFill="1" applyBorder="1" applyAlignment="1" applyProtection="1">
      <alignment horizontal="center" vertical="top" wrapText="1"/>
      <protection locked="0"/>
    </xf>
    <xf numFmtId="0" fontId="3" fillId="0" borderId="0" xfId="0" applyFont="1" applyAlignment="1">
      <alignment horizontal="center" wrapText="1"/>
    </xf>
    <xf numFmtId="0" fontId="3" fillId="0" borderId="1" xfId="0" applyFont="1" applyBorder="1" applyAlignment="1" applyProtection="1">
      <alignment horizontal="center" wrapText="1"/>
      <protection locked="0"/>
    </xf>
    <xf numFmtId="0" fontId="12" fillId="0" borderId="0" xfId="0" applyFont="1" applyAlignment="1" applyProtection="1">
      <alignment horizontal="center"/>
      <protection locked="0"/>
    </xf>
    <xf numFmtId="0" fontId="3" fillId="2" borderId="0" xfId="0" applyFont="1" applyFill="1" applyAlignment="1" applyProtection="1">
      <alignment horizontal="center"/>
      <protection locked="0"/>
    </xf>
    <xf numFmtId="0" fontId="13" fillId="0" borderId="0" xfId="0" applyFont="1" applyAlignment="1" applyProtection="1">
      <alignment horizontal="center"/>
      <protection locked="0"/>
    </xf>
    <xf numFmtId="0" fontId="2" fillId="0" borderId="0" xfId="0" applyFont="1" applyAlignment="1" applyProtection="1">
      <alignment horizontal="center"/>
      <protection locked="0"/>
    </xf>
    <xf numFmtId="0" fontId="3" fillId="0" borderId="1" xfId="0" applyFont="1" applyBorder="1" applyAlignment="1" applyProtection="1">
      <alignment horizontal="left"/>
      <protection locked="0"/>
    </xf>
    <xf numFmtId="0" fontId="9" fillId="4" borderId="11" xfId="1" applyNumberFormat="1" applyFont="1" applyFill="1" applyBorder="1" applyAlignment="1" applyProtection="1">
      <alignment horizontal="center" vertical="top" wrapText="1"/>
      <protection locked="0"/>
    </xf>
    <xf numFmtId="0" fontId="0" fillId="0" borderId="9" xfId="0" applyBorder="1"/>
    <xf numFmtId="0" fontId="0" fillId="0" borderId="10" xfId="0" applyBorder="1"/>
    <xf numFmtId="0" fontId="13" fillId="0" borderId="3" xfId="0" applyFont="1" applyBorder="1" applyAlignment="1" applyProtection="1">
      <alignment horizontal="center"/>
      <protection locked="0"/>
    </xf>
    <xf numFmtId="0" fontId="3" fillId="0" borderId="0" xfId="0" applyFont="1" applyAlignment="1" applyProtection="1">
      <alignment horizontal="left"/>
      <protection locked="0"/>
    </xf>
    <xf numFmtId="0" fontId="9" fillId="4" borderId="11" xfId="1" applyNumberFormat="1" applyFont="1" applyFill="1" applyBorder="1" applyAlignment="1" applyProtection="1">
      <alignment horizontal="center" vertical="top"/>
      <protection locked="0"/>
    </xf>
    <xf numFmtId="0" fontId="13" fillId="0" borderId="0" xfId="0" applyFont="1" applyAlignment="1">
      <alignment horizontal="center" vertical="top" wrapText="1"/>
    </xf>
    <xf numFmtId="0" fontId="13" fillId="0" borderId="0" xfId="1" applyNumberFormat="1" applyFont="1" applyAlignment="1" applyProtection="1">
      <alignment horizontal="center" wrapText="1"/>
      <protection locked="0"/>
    </xf>
  </cellXfs>
  <cellStyles count="2">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6604-4911-B706-8EC0557B64B3}"/>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6604-4911-B706-8EC0557B64B3}"/>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6604-4911-B706-8EC0557B64B3}"/>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6604-4911-B706-8EC0557B64B3}"/>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6604-4911-B706-8EC0557B64B3}"/>
            </c:ext>
          </c:extLst>
        </c:ser>
        <c:dLbls>
          <c:showLegendKey val="0"/>
          <c:showVal val="0"/>
          <c:showCatName val="0"/>
          <c:showSerName val="0"/>
          <c:showPercent val="0"/>
          <c:showBubbleSize val="0"/>
        </c:dLbls>
        <c:gapWidth val="150"/>
        <c:axId val="734067840"/>
        <c:axId val="1"/>
      </c:barChart>
      <c:catAx>
        <c:axId val="734067840"/>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34067840"/>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F894-4E0C-809B-AE6B9046ACBA}"/>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F894-4E0C-809B-AE6B9046ACBA}"/>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F894-4E0C-809B-AE6B9046ACBA}"/>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F894-4E0C-809B-AE6B9046ACBA}"/>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F894-4E0C-809B-AE6B9046ACBA}"/>
            </c:ext>
          </c:extLst>
        </c:ser>
        <c:dLbls>
          <c:showLegendKey val="0"/>
          <c:showVal val="0"/>
          <c:showCatName val="0"/>
          <c:showSerName val="0"/>
          <c:showPercent val="0"/>
          <c:showBubbleSize val="0"/>
        </c:dLbls>
        <c:gapWidth val="150"/>
        <c:axId val="688313312"/>
        <c:axId val="1"/>
      </c:barChart>
      <c:catAx>
        <c:axId val="688313312"/>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688313312"/>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57DB-4BB9-BC2C-700F0707FC1F}"/>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57DB-4BB9-BC2C-700F0707FC1F}"/>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57DB-4BB9-BC2C-700F0707FC1F}"/>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57DB-4BB9-BC2C-700F0707FC1F}"/>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57DB-4BB9-BC2C-700F0707FC1F}"/>
            </c:ext>
          </c:extLst>
        </c:ser>
        <c:dLbls>
          <c:showLegendKey val="0"/>
          <c:showVal val="0"/>
          <c:showCatName val="0"/>
          <c:showSerName val="0"/>
          <c:showPercent val="0"/>
          <c:showBubbleSize val="0"/>
        </c:dLbls>
        <c:gapWidth val="150"/>
        <c:axId val="688313968"/>
        <c:axId val="1"/>
      </c:barChart>
      <c:catAx>
        <c:axId val="688313968"/>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688313968"/>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EE66-4E3F-B276-FD4C74E59818}"/>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EE66-4E3F-B276-FD4C74E59818}"/>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EE66-4E3F-B276-FD4C74E59818}"/>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EE66-4E3F-B276-FD4C74E59818}"/>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EE66-4E3F-B276-FD4C74E59818}"/>
            </c:ext>
          </c:extLst>
        </c:ser>
        <c:dLbls>
          <c:showLegendKey val="0"/>
          <c:showVal val="0"/>
          <c:showCatName val="0"/>
          <c:showSerName val="0"/>
          <c:showPercent val="0"/>
          <c:showBubbleSize val="0"/>
        </c:dLbls>
        <c:gapWidth val="150"/>
        <c:axId val="737869536"/>
        <c:axId val="1"/>
      </c:barChart>
      <c:catAx>
        <c:axId val="737869536"/>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37869536"/>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6DE8-4C40-8F83-792075C6E3AA}"/>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6DE8-4C40-8F83-792075C6E3AA}"/>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6DE8-4C40-8F83-792075C6E3AA}"/>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6DE8-4C40-8F83-792075C6E3AA}"/>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6DE8-4C40-8F83-792075C6E3AA}"/>
            </c:ext>
          </c:extLst>
        </c:ser>
        <c:dLbls>
          <c:showLegendKey val="0"/>
          <c:showVal val="0"/>
          <c:showCatName val="0"/>
          <c:showSerName val="0"/>
          <c:showPercent val="0"/>
          <c:showBubbleSize val="0"/>
        </c:dLbls>
        <c:gapWidth val="150"/>
        <c:axId val="737870192"/>
        <c:axId val="1"/>
      </c:barChart>
      <c:catAx>
        <c:axId val="737870192"/>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37870192"/>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94E1-4E48-B09E-B10C7449F2EA}"/>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94E1-4E48-B09E-B10C7449F2EA}"/>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94E1-4E48-B09E-B10C7449F2EA}"/>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94E1-4E48-B09E-B10C7449F2EA}"/>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94E1-4E48-B09E-B10C7449F2EA}"/>
            </c:ext>
          </c:extLst>
        </c:ser>
        <c:dLbls>
          <c:showLegendKey val="0"/>
          <c:showVal val="0"/>
          <c:showCatName val="0"/>
          <c:showSerName val="0"/>
          <c:showPercent val="0"/>
          <c:showBubbleSize val="0"/>
        </c:dLbls>
        <c:gapWidth val="150"/>
        <c:axId val="737874784"/>
        <c:axId val="1"/>
      </c:barChart>
      <c:catAx>
        <c:axId val="737874784"/>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37874784"/>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A793-4A29-8C5B-6F77D6C1FC32}"/>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A793-4A29-8C5B-6F77D6C1FC32}"/>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A793-4A29-8C5B-6F77D6C1FC32}"/>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A793-4A29-8C5B-6F77D6C1FC32}"/>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A793-4A29-8C5B-6F77D6C1FC32}"/>
            </c:ext>
          </c:extLst>
        </c:ser>
        <c:dLbls>
          <c:showLegendKey val="0"/>
          <c:showVal val="0"/>
          <c:showCatName val="0"/>
          <c:showSerName val="0"/>
          <c:showPercent val="0"/>
          <c:showBubbleSize val="0"/>
        </c:dLbls>
        <c:gapWidth val="150"/>
        <c:axId val="736860832"/>
        <c:axId val="1"/>
      </c:barChart>
      <c:catAx>
        <c:axId val="736860832"/>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36860832"/>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D769-4C94-B8F3-62D8D74F502D}"/>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D769-4C94-B8F3-62D8D74F502D}"/>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D769-4C94-B8F3-62D8D74F502D}"/>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D769-4C94-B8F3-62D8D74F502D}"/>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D769-4C94-B8F3-62D8D74F502D}"/>
            </c:ext>
          </c:extLst>
        </c:ser>
        <c:dLbls>
          <c:showLegendKey val="0"/>
          <c:showVal val="0"/>
          <c:showCatName val="0"/>
          <c:showSerName val="0"/>
          <c:showPercent val="0"/>
          <c:showBubbleSize val="0"/>
        </c:dLbls>
        <c:gapWidth val="150"/>
        <c:axId val="736862472"/>
        <c:axId val="1"/>
      </c:barChart>
      <c:catAx>
        <c:axId val="736862472"/>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36862472"/>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8B3B-4B3D-811D-53A47A6C65AB}"/>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8B3B-4B3D-811D-53A47A6C65AB}"/>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8B3B-4B3D-811D-53A47A6C65AB}"/>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8B3B-4B3D-811D-53A47A6C65AB}"/>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8B3B-4B3D-811D-53A47A6C65AB}"/>
            </c:ext>
          </c:extLst>
        </c:ser>
        <c:dLbls>
          <c:showLegendKey val="0"/>
          <c:showVal val="0"/>
          <c:showCatName val="0"/>
          <c:showSerName val="0"/>
          <c:showPercent val="0"/>
          <c:showBubbleSize val="0"/>
        </c:dLbls>
        <c:gapWidth val="150"/>
        <c:axId val="742353312"/>
        <c:axId val="1"/>
      </c:barChart>
      <c:catAx>
        <c:axId val="742353312"/>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42353312"/>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EA27-460F-80CD-39014D7B6F8B}"/>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EA27-460F-80CD-39014D7B6F8B}"/>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EA27-460F-80CD-39014D7B6F8B}"/>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EA27-460F-80CD-39014D7B6F8B}"/>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EA27-460F-80CD-39014D7B6F8B}"/>
            </c:ext>
          </c:extLst>
        </c:ser>
        <c:dLbls>
          <c:showLegendKey val="0"/>
          <c:showVal val="0"/>
          <c:showCatName val="0"/>
          <c:showSerName val="0"/>
          <c:showPercent val="0"/>
          <c:showBubbleSize val="0"/>
        </c:dLbls>
        <c:gapWidth val="150"/>
        <c:axId val="742355280"/>
        <c:axId val="1"/>
      </c:barChart>
      <c:catAx>
        <c:axId val="742355280"/>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42355280"/>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9628-4BDA-994B-8FFFC2F1B33D}"/>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9628-4BDA-994B-8FFFC2F1B33D}"/>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9628-4BDA-994B-8FFFC2F1B33D}"/>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9628-4BDA-994B-8FFFC2F1B33D}"/>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9628-4BDA-994B-8FFFC2F1B33D}"/>
            </c:ext>
          </c:extLst>
        </c:ser>
        <c:dLbls>
          <c:showLegendKey val="0"/>
          <c:showVal val="0"/>
          <c:showCatName val="0"/>
          <c:showSerName val="0"/>
          <c:showPercent val="0"/>
          <c:showBubbleSize val="0"/>
        </c:dLbls>
        <c:gapWidth val="150"/>
        <c:axId val="743535400"/>
        <c:axId val="1"/>
      </c:barChart>
      <c:catAx>
        <c:axId val="743535400"/>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43535400"/>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C8B1-47A2-A00B-9F9F0A6D0F09}"/>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C8B1-47A2-A00B-9F9F0A6D0F09}"/>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C8B1-47A2-A00B-9F9F0A6D0F09}"/>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C8B1-47A2-A00B-9F9F0A6D0F09}"/>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C8B1-47A2-A00B-9F9F0A6D0F09}"/>
            </c:ext>
          </c:extLst>
        </c:ser>
        <c:dLbls>
          <c:showLegendKey val="0"/>
          <c:showVal val="0"/>
          <c:showCatName val="0"/>
          <c:showSerName val="0"/>
          <c:showPercent val="0"/>
          <c:showBubbleSize val="0"/>
        </c:dLbls>
        <c:gapWidth val="150"/>
        <c:axId val="535913960"/>
        <c:axId val="1"/>
      </c:barChart>
      <c:catAx>
        <c:axId val="535913960"/>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535913960"/>
        <c:crosses val="autoZero"/>
        <c:crossBetween val="between"/>
      </c:valAx>
    </c:plotArea>
    <c:legend>
      <c:legendPos val="b"/>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6A2-4257-A3D0-985B31B46A80}"/>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6A2-4257-A3D0-985B31B46A80}"/>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B6A2-4257-A3D0-985B31B46A80}"/>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B6A2-4257-A3D0-985B31B46A80}"/>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B6A2-4257-A3D0-985B31B46A80}"/>
            </c:ext>
          </c:extLst>
        </c:ser>
        <c:dLbls>
          <c:showLegendKey val="0"/>
          <c:showVal val="0"/>
          <c:showCatName val="0"/>
          <c:showSerName val="0"/>
          <c:showPercent val="0"/>
          <c:showBubbleSize val="0"/>
        </c:dLbls>
        <c:gapWidth val="150"/>
        <c:axId val="743537368"/>
        <c:axId val="1"/>
      </c:barChart>
      <c:catAx>
        <c:axId val="743537368"/>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43537368"/>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AB2-4FFB-BB96-2626EBB772D1}"/>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AB2-4FFB-BB96-2626EBB772D1}"/>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1AB2-4FFB-BB96-2626EBB772D1}"/>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1AB2-4FFB-BB96-2626EBB772D1}"/>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1AB2-4FFB-BB96-2626EBB772D1}"/>
            </c:ext>
          </c:extLst>
        </c:ser>
        <c:dLbls>
          <c:showLegendKey val="0"/>
          <c:showVal val="0"/>
          <c:showCatName val="0"/>
          <c:showSerName val="0"/>
          <c:showPercent val="0"/>
          <c:showBubbleSize val="0"/>
        </c:dLbls>
        <c:gapWidth val="150"/>
        <c:axId val="743540976"/>
        <c:axId val="1"/>
      </c:barChart>
      <c:catAx>
        <c:axId val="743540976"/>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43540976"/>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D126-47A1-8425-9117FD92EDDC}"/>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D126-47A1-8425-9117FD92EDDC}"/>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D126-47A1-8425-9117FD92EDDC}"/>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D126-47A1-8425-9117FD92EDDC}"/>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D126-47A1-8425-9117FD92EDDC}"/>
            </c:ext>
          </c:extLst>
        </c:ser>
        <c:dLbls>
          <c:showLegendKey val="0"/>
          <c:showVal val="0"/>
          <c:showCatName val="0"/>
          <c:showSerName val="0"/>
          <c:showPercent val="0"/>
          <c:showBubbleSize val="0"/>
        </c:dLbls>
        <c:gapWidth val="150"/>
        <c:axId val="732993000"/>
        <c:axId val="1"/>
      </c:barChart>
      <c:catAx>
        <c:axId val="732993000"/>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32993000"/>
        <c:crosses val="autoZero"/>
        <c:crossBetween val="between"/>
      </c:valAx>
    </c:plotArea>
    <c:legend>
      <c:legendPos val="b"/>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F016-49AE-B09B-204FF5062276}"/>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F016-49AE-B09B-204FF5062276}"/>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F016-49AE-B09B-204FF5062276}"/>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F016-49AE-B09B-204FF5062276}"/>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F016-49AE-B09B-204FF5062276}"/>
            </c:ext>
          </c:extLst>
        </c:ser>
        <c:dLbls>
          <c:showLegendKey val="0"/>
          <c:showVal val="0"/>
          <c:showCatName val="0"/>
          <c:showSerName val="0"/>
          <c:showPercent val="0"/>
          <c:showBubbleSize val="0"/>
        </c:dLbls>
        <c:gapWidth val="150"/>
        <c:axId val="732994312"/>
        <c:axId val="1"/>
      </c:barChart>
      <c:catAx>
        <c:axId val="732994312"/>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32994312"/>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E638-4255-913A-34C25A0BC2BE}"/>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E638-4255-913A-34C25A0BC2BE}"/>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E638-4255-913A-34C25A0BC2BE}"/>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E638-4255-913A-34C25A0BC2BE}"/>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E638-4255-913A-34C25A0BC2BE}"/>
            </c:ext>
          </c:extLst>
        </c:ser>
        <c:dLbls>
          <c:showLegendKey val="0"/>
          <c:showVal val="0"/>
          <c:showCatName val="0"/>
          <c:showSerName val="0"/>
          <c:showPercent val="0"/>
          <c:showBubbleSize val="0"/>
        </c:dLbls>
        <c:gapWidth val="150"/>
        <c:axId val="740088352"/>
        <c:axId val="1"/>
      </c:barChart>
      <c:catAx>
        <c:axId val="740088352"/>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40088352"/>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3409-4A55-91B1-8A538B2D6651}"/>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3409-4A55-91B1-8A538B2D6651}"/>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3409-4A55-91B1-8A538B2D6651}"/>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3409-4A55-91B1-8A538B2D6651}"/>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3409-4A55-91B1-8A538B2D6651}"/>
            </c:ext>
          </c:extLst>
        </c:ser>
        <c:dLbls>
          <c:showLegendKey val="0"/>
          <c:showVal val="0"/>
          <c:showCatName val="0"/>
          <c:showSerName val="0"/>
          <c:showPercent val="0"/>
          <c:showBubbleSize val="0"/>
        </c:dLbls>
        <c:gapWidth val="150"/>
        <c:axId val="740087696"/>
        <c:axId val="1"/>
      </c:barChart>
      <c:catAx>
        <c:axId val="740087696"/>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40087696"/>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545-426A-8FBB-3F56FCD857AB}"/>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545-426A-8FBB-3F56FCD857AB}"/>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1545-426A-8FBB-3F56FCD857AB}"/>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1545-426A-8FBB-3F56FCD857AB}"/>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1545-426A-8FBB-3F56FCD857AB}"/>
            </c:ext>
          </c:extLst>
        </c:ser>
        <c:dLbls>
          <c:showLegendKey val="0"/>
          <c:showVal val="0"/>
          <c:showCatName val="0"/>
          <c:showSerName val="0"/>
          <c:showPercent val="0"/>
          <c:showBubbleSize val="0"/>
        </c:dLbls>
        <c:gapWidth val="150"/>
        <c:axId val="737980216"/>
        <c:axId val="1"/>
      </c:barChart>
      <c:catAx>
        <c:axId val="737980216"/>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737980216"/>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D7EC-49BC-A605-677908D778F1}"/>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D7EC-49BC-A605-677908D778F1}"/>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D7EC-49BC-A605-677908D778F1}"/>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D7EC-49BC-A605-677908D778F1}"/>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D7EC-49BC-A605-677908D778F1}"/>
            </c:ext>
          </c:extLst>
        </c:ser>
        <c:dLbls>
          <c:showLegendKey val="0"/>
          <c:showVal val="0"/>
          <c:showCatName val="0"/>
          <c:showSerName val="0"/>
          <c:showPercent val="0"/>
          <c:showBubbleSize val="0"/>
        </c:dLbls>
        <c:gapWidth val="150"/>
        <c:axId val="691726464"/>
        <c:axId val="1"/>
      </c:barChart>
      <c:catAx>
        <c:axId val="691726464"/>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691726464"/>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C8C3-4A93-BFBE-CF775A98C6EC}"/>
            </c:ext>
          </c:extLst>
        </c:ser>
        <c:ser>
          <c:idx val="1"/>
          <c:order val="1"/>
          <c:spPr>
            <a:solidFill>
              <a:srgbClr val="80206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C8C3-4A93-BFBE-CF775A98C6EC}"/>
            </c:ext>
          </c:extLst>
        </c:ser>
        <c:ser>
          <c:idx val="2"/>
          <c:order val="2"/>
          <c:spPr>
            <a:solidFill>
              <a:srgbClr val="FFFFC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C8C3-4A93-BFBE-CF775A98C6EC}"/>
            </c:ext>
          </c:extLst>
        </c:ser>
        <c:ser>
          <c:idx val="3"/>
          <c:order val="3"/>
          <c:spPr>
            <a:solidFill>
              <a:srgbClr val="A0E0E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C8C3-4A93-BFBE-CF775A98C6EC}"/>
            </c:ext>
          </c:extLst>
        </c:ser>
        <c:ser>
          <c:idx val="4"/>
          <c:order val="4"/>
          <c:spPr>
            <a:solidFill>
              <a:srgbClr val="600080"/>
            </a:solidFill>
            <a:ln w="12700">
              <a:solidFill>
                <a:srgbClr val="000000"/>
              </a:solidFill>
              <a:prstDash val="solid"/>
            </a:ln>
          </c:spPr>
          <c:invertIfNegative val="0"/>
          <c:val>
            <c:numRef>
              <c:f>Sheet1!#REF!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Sheet1!#REF!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C8C3-4A93-BFBE-CF775A98C6EC}"/>
            </c:ext>
          </c:extLst>
        </c:ser>
        <c:dLbls>
          <c:showLegendKey val="0"/>
          <c:showVal val="0"/>
          <c:showCatName val="0"/>
          <c:showSerName val="0"/>
          <c:showPercent val="0"/>
          <c:showBubbleSize val="0"/>
        </c:dLbls>
        <c:gapWidth val="150"/>
        <c:axId val="691724824"/>
        <c:axId val="1"/>
      </c:barChart>
      <c:catAx>
        <c:axId val="691724824"/>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quot;$&quot;#,##0_);\(&quot;$&quot;#,##0\)" sourceLinked="0"/>
        <c:majorTickMark val="out"/>
        <c:minorTickMark val="none"/>
        <c:tickLblPos val="nextTo"/>
        <c:spPr>
          <a:ln w="3175">
            <a:solidFill>
              <a:srgbClr val="000000"/>
            </a:solidFill>
            <a:prstDash val="solid"/>
          </a:ln>
        </c:spPr>
        <c:txPr>
          <a:bodyPr rot="0" vert="horz"/>
          <a:lstStyle/>
          <a:p>
            <a:pPr>
              <a:defRPr sz="800" b="0" i="0" strike="noStrike" baseline="0">
                <a:solidFill>
                  <a:srgbClr val="000000"/>
                </a:solidFill>
                <a:latin typeface="times new roman"/>
                <a:ea typeface="times new roman"/>
                <a:cs typeface="times new roman"/>
              </a:defRPr>
            </a:pPr>
            <a:endParaRPr lang="zh-CN"/>
          </a:p>
        </c:txPr>
        <c:crossAx val="691724824"/>
        <c:crosses val="autoZero"/>
        <c:crossBetween val="between"/>
      </c:valAx>
    </c:plotArea>
    <c:legend>
      <c:legendPos val="r"/>
      <c:overlay val="0"/>
      <c:spPr>
        <a:solidFill>
          <a:srgbClr val="FFFFFF"/>
        </a:solidFill>
        <a:ln w="3175">
          <a:solidFill>
            <a:srgbClr val="000000"/>
          </a:solidFill>
          <a:prstDash val="solid"/>
        </a:ln>
      </c:spPr>
      <c:txPr>
        <a:bodyPr/>
        <a:lstStyle/>
        <a:p>
          <a:pPr>
            <a:defRPr sz="735" b="0" i="0" strike="noStrike" baseline="0">
              <a:solidFill>
                <a:srgbClr val="000000"/>
              </a:solidFill>
              <a:latin typeface="times new roman"/>
              <a:ea typeface="times new roman"/>
              <a:cs typeface="times new roman"/>
            </a:defRPr>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0</xdr:rowOff>
    </xdr:from>
    <xdr:to>
      <xdr:col>5</xdr:col>
      <xdr:colOff>0</xdr:colOff>
      <xdr:row>0</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0</xdr:row>
      <xdr:rowOff>0</xdr:rowOff>
    </xdr:from>
    <xdr:to>
      <xdr:col>8</xdr:col>
      <xdr:colOff>0</xdr:colOff>
      <xdr:row>0</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0</xdr:row>
      <xdr:rowOff>0</xdr:rowOff>
    </xdr:from>
    <xdr:to>
      <xdr:col>5</xdr:col>
      <xdr:colOff>0</xdr:colOff>
      <xdr:row>0</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0</xdr:row>
      <xdr:rowOff>0</xdr:rowOff>
    </xdr:from>
    <xdr:to>
      <xdr:col>8</xdr:col>
      <xdr:colOff>0</xdr:colOff>
      <xdr:row>0</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0</xdr:row>
      <xdr:rowOff>0</xdr:rowOff>
    </xdr:from>
    <xdr:to>
      <xdr:col>5</xdr:col>
      <xdr:colOff>0</xdr:colOff>
      <xdr:row>0</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9" name="Chart 18">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20" name="Chart 19">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21" name="Chart 20">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22" name="Chart 21">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6:H209"/>
  <sheetViews>
    <sheetView tabSelected="1" topLeftCell="A161" zoomScale="88" zoomScaleNormal="100" workbookViewId="0">
      <selection activeCell="D173" sqref="D173"/>
    </sheetView>
  </sheetViews>
  <sheetFormatPr defaultRowHeight="15.75" customHeight="1" x14ac:dyDescent="0.25"/>
  <cols>
    <col min="1" max="1" width="41.140625" style="34" customWidth="1"/>
    <col min="2" max="2" width="14.7109375" style="34" customWidth="1"/>
    <col min="3" max="3" width="14.140625" style="34" customWidth="1"/>
    <col min="4" max="4" width="13.85546875" style="34" customWidth="1"/>
    <col min="5" max="5" width="14.85546875" style="34" customWidth="1"/>
    <col min="6" max="6" width="14.5703125" style="34" customWidth="1"/>
    <col min="7" max="7" width="15" style="37" customWidth="1"/>
    <col min="8" max="8" width="16.85546875" style="37" customWidth="1"/>
  </cols>
  <sheetData>
    <row r="6" spans="1:8" ht="15.75" customHeight="1" x14ac:dyDescent="0.2">
      <c r="A6" s="38"/>
      <c r="B6" s="39" t="s">
        <v>0</v>
      </c>
      <c r="C6" s="40" t="s">
        <v>1</v>
      </c>
      <c r="D6" s="41" t="s">
        <v>2</v>
      </c>
      <c r="E6" s="41" t="s">
        <v>3</v>
      </c>
      <c r="F6" s="39" t="s">
        <v>4</v>
      </c>
      <c r="G6" s="39" t="s">
        <v>5</v>
      </c>
      <c r="H6" s="39" t="s">
        <v>6</v>
      </c>
    </row>
    <row r="7" spans="1:8" ht="15.75" customHeight="1" x14ac:dyDescent="0.2">
      <c r="A7" s="42" t="s">
        <v>7</v>
      </c>
      <c r="B7" s="43">
        <v>4779756</v>
      </c>
      <c r="C7" s="44">
        <v>5729593</v>
      </c>
      <c r="D7" s="45">
        <v>3289656</v>
      </c>
      <c r="E7" s="45">
        <f>3848648</f>
        <v>3848648</v>
      </c>
      <c r="F7" s="43">
        <v>1039787</v>
      </c>
      <c r="G7" s="43">
        <v>828997</v>
      </c>
      <c r="H7" s="43">
        <v>3527011</v>
      </c>
    </row>
    <row r="8" spans="1:8" ht="15.75" customHeight="1" x14ac:dyDescent="0.2">
      <c r="A8" s="42" t="s">
        <v>8</v>
      </c>
      <c r="B8" s="43">
        <v>3458644</v>
      </c>
      <c r="C8" s="46">
        <v>1883447</v>
      </c>
      <c r="D8" s="46">
        <v>428121</v>
      </c>
      <c r="E8" s="46">
        <f>406500</f>
        <v>406500</v>
      </c>
      <c r="F8" s="43">
        <v>133442</v>
      </c>
      <c r="G8" s="43">
        <v>39937</v>
      </c>
      <c r="H8" s="43">
        <v>576264</v>
      </c>
    </row>
    <row r="9" spans="1:8" ht="15.75" customHeight="1" x14ac:dyDescent="0.2">
      <c r="A9" s="42" t="s">
        <v>9</v>
      </c>
      <c r="B9" s="43">
        <v>748584</v>
      </c>
      <c r="C9" s="46">
        <v>1091293</v>
      </c>
      <c r="D9" s="45">
        <v>669682</v>
      </c>
      <c r="E9" s="45">
        <f>624307</f>
        <v>624307</v>
      </c>
      <c r="F9" s="43">
        <v>305291</v>
      </c>
      <c r="G9" s="43">
        <v>64100</v>
      </c>
      <c r="H9" s="43">
        <v>1078979</v>
      </c>
    </row>
    <row r="10" spans="1:8" ht="15.75" customHeight="1" x14ac:dyDescent="0.2">
      <c r="A10" s="42" t="s">
        <v>10</v>
      </c>
      <c r="B10" s="43">
        <f>1672298-748584</f>
        <v>923714</v>
      </c>
      <c r="C10" s="46">
        <f>2824612-1091293</f>
        <v>1733319</v>
      </c>
      <c r="D10" s="45">
        <v>1001810</v>
      </c>
      <c r="E10" s="45">
        <f>1243710</f>
        <v>1243710</v>
      </c>
      <c r="F10" s="43">
        <v>184676</v>
      </c>
      <c r="G10" s="43">
        <v>413266</v>
      </c>
      <c r="H10" s="43">
        <v>2667170</v>
      </c>
    </row>
    <row r="11" spans="1:8" ht="15.75" customHeight="1" x14ac:dyDescent="0.2">
      <c r="A11" s="42" t="s">
        <v>11</v>
      </c>
      <c r="B11" s="43">
        <v>6717218</v>
      </c>
      <c r="C11" s="46">
        <v>6413122</v>
      </c>
      <c r="D11" s="45">
        <v>5969489</v>
      </c>
      <c r="E11" s="45">
        <f>7122870</f>
        <v>7122870</v>
      </c>
      <c r="F11" s="43">
        <v>1313810</v>
      </c>
      <c r="G11" s="43">
        <v>2801843</v>
      </c>
      <c r="H11" s="43">
        <v>8178459</v>
      </c>
    </row>
    <row r="12" spans="1:8" ht="15.75" customHeight="1" x14ac:dyDescent="0.2">
      <c r="A12" s="42" t="s">
        <v>12</v>
      </c>
      <c r="B12" s="43">
        <v>3679291</v>
      </c>
      <c r="C12" s="46">
        <v>3950931</v>
      </c>
      <c r="D12" s="45">
        <v>4108129</v>
      </c>
      <c r="E12" s="45">
        <f>4535954</f>
        <v>4535954</v>
      </c>
      <c r="F12" s="43">
        <v>840239</v>
      </c>
      <c r="G12" s="43">
        <v>1038486</v>
      </c>
      <c r="H12" s="43">
        <v>3608069</v>
      </c>
    </row>
    <row r="13" spans="1:8" ht="15.75" customHeight="1" x14ac:dyDescent="0.2">
      <c r="A13" s="42" t="s">
        <v>13</v>
      </c>
      <c r="B13" s="43">
        <v>4815986</v>
      </c>
      <c r="C13" s="46">
        <v>4664913</v>
      </c>
      <c r="D13" s="45">
        <v>5782010</v>
      </c>
      <c r="E13" s="45">
        <f>5663300</f>
        <v>5663300</v>
      </c>
      <c r="F13" s="43">
        <v>968611</v>
      </c>
      <c r="G13" s="43">
        <v>892957</v>
      </c>
      <c r="H13" s="43">
        <v>7431970</v>
      </c>
    </row>
    <row r="14" spans="1:8" ht="15.75" customHeight="1" x14ac:dyDescent="0.2">
      <c r="A14" s="42" t="s">
        <v>14</v>
      </c>
      <c r="B14" s="43">
        <v>3353654</v>
      </c>
      <c r="C14" s="46">
        <v>5615688</v>
      </c>
      <c r="D14" s="45">
        <v>7282266</v>
      </c>
      <c r="E14" s="45">
        <f>3634560</f>
        <v>3634560</v>
      </c>
      <c r="F14" s="43">
        <v>911530</v>
      </c>
      <c r="G14" s="43">
        <v>651819</v>
      </c>
      <c r="H14" s="43">
        <v>2139490</v>
      </c>
    </row>
    <row r="15" spans="1:8" ht="15.75" customHeight="1" thickBot="1" x14ac:dyDescent="0.25">
      <c r="A15" s="47"/>
      <c r="B15" s="48">
        <f t="shared" ref="B15:G15" si="0">SUM(B7:B14)</f>
        <v>28476847</v>
      </c>
      <c r="C15" s="48">
        <f t="shared" si="0"/>
        <v>31082306</v>
      </c>
      <c r="D15" s="48">
        <f t="shared" si="0"/>
        <v>28531163</v>
      </c>
      <c r="E15" s="49">
        <f t="shared" si="0"/>
        <v>27079849</v>
      </c>
      <c r="F15" s="48">
        <f t="shared" si="0"/>
        <v>5697386</v>
      </c>
      <c r="G15" s="48">
        <f t="shared" si="0"/>
        <v>6731405</v>
      </c>
      <c r="H15" s="50">
        <f>SUM(H8:H14)</f>
        <v>25680401</v>
      </c>
    </row>
    <row r="16" spans="1:8" ht="15.75" customHeight="1" thickTop="1" x14ac:dyDescent="0.2">
      <c r="A16" s="51" t="s">
        <v>15</v>
      </c>
      <c r="B16" s="42"/>
      <c r="C16" s="42" t="s">
        <v>16</v>
      </c>
      <c r="D16" s="52"/>
      <c r="E16" s="52"/>
      <c r="F16" s="1"/>
      <c r="G16" s="1"/>
      <c r="H16" s="1"/>
    </row>
    <row r="17" spans="1:8" ht="15.75" customHeight="1" x14ac:dyDescent="0.2">
      <c r="A17" s="3" t="s">
        <v>17</v>
      </c>
      <c r="B17" s="42">
        <v>1784848</v>
      </c>
      <c r="C17" s="42">
        <v>3179488</v>
      </c>
      <c r="D17" s="52">
        <v>5747693</v>
      </c>
      <c r="E17" s="52">
        <f>4614650</f>
        <v>4614650</v>
      </c>
      <c r="F17" s="42">
        <v>854888</v>
      </c>
      <c r="G17" s="42">
        <v>893024</v>
      </c>
      <c r="H17" s="42">
        <v>4015534</v>
      </c>
    </row>
    <row r="18" spans="1:8" ht="15.75" customHeight="1" x14ac:dyDescent="0.2">
      <c r="A18" s="3" t="s">
        <v>18</v>
      </c>
      <c r="B18" s="2"/>
      <c r="C18" s="2"/>
      <c r="D18" s="2"/>
      <c r="E18" s="2"/>
      <c r="F18" s="4"/>
      <c r="G18" s="53"/>
      <c r="H18" s="53"/>
    </row>
    <row r="19" spans="1:8" ht="15.75" customHeight="1" x14ac:dyDescent="0.2">
      <c r="A19" s="3" t="s">
        <v>19</v>
      </c>
      <c r="B19" s="2"/>
      <c r="C19" s="2"/>
      <c r="D19" s="2"/>
      <c r="E19" s="2"/>
      <c r="F19" s="4"/>
      <c r="G19" s="53"/>
      <c r="H19" s="53"/>
    </row>
    <row r="20" spans="1:8" ht="15.75" customHeight="1" x14ac:dyDescent="0.2">
      <c r="A20" s="3" t="s">
        <v>20</v>
      </c>
      <c r="B20" s="2"/>
      <c r="C20" s="2"/>
      <c r="D20" s="2"/>
      <c r="E20" s="2"/>
      <c r="F20" s="4"/>
      <c r="G20" s="53"/>
      <c r="H20" s="53"/>
    </row>
    <row r="21" spans="1:8" ht="15.75" customHeight="1" x14ac:dyDescent="0.2">
      <c r="A21" s="2" t="s">
        <v>21</v>
      </c>
      <c r="B21" s="2"/>
      <c r="C21" s="2"/>
      <c r="D21" s="2"/>
      <c r="E21" s="2"/>
      <c r="F21" s="4"/>
      <c r="G21" s="53"/>
      <c r="H21" s="53"/>
    </row>
    <row r="22" spans="1:8" ht="15.75" customHeight="1" x14ac:dyDescent="0.2">
      <c r="A22" s="3" t="s">
        <v>22</v>
      </c>
      <c r="B22" s="2"/>
      <c r="C22" s="2"/>
      <c r="D22" s="2"/>
      <c r="E22" s="2"/>
      <c r="F22" s="4"/>
      <c r="G22" s="53"/>
      <c r="H22" s="53"/>
    </row>
    <row r="23" spans="1:8" ht="15.75" customHeight="1" x14ac:dyDescent="0.2">
      <c r="A23" s="3" t="s">
        <v>23</v>
      </c>
      <c r="B23" s="2"/>
      <c r="C23" s="2"/>
      <c r="D23" s="2"/>
      <c r="E23" s="2"/>
      <c r="F23" s="4"/>
      <c r="G23" s="53"/>
      <c r="H23" s="53"/>
    </row>
    <row r="24" spans="1:8" ht="15.75" customHeight="1" x14ac:dyDescent="0.2">
      <c r="A24" s="3" t="s">
        <v>24</v>
      </c>
      <c r="B24" s="2"/>
      <c r="C24" s="2"/>
      <c r="D24" s="2"/>
      <c r="E24" s="2"/>
      <c r="F24" s="4"/>
      <c r="G24" s="53"/>
      <c r="H24" s="53"/>
    </row>
    <row r="25" spans="1:8" ht="15.75" customHeight="1" x14ac:dyDescent="0.2">
      <c r="A25" s="2" t="s">
        <v>25</v>
      </c>
      <c r="B25" s="2"/>
      <c r="C25" s="2"/>
      <c r="D25" s="2"/>
      <c r="E25" s="2"/>
      <c r="F25" s="4"/>
      <c r="G25" s="53"/>
      <c r="H25" s="53"/>
    </row>
    <row r="26" spans="1:8" ht="15.75" customHeight="1" x14ac:dyDescent="0.2">
      <c r="A26" s="2"/>
      <c r="B26" s="2"/>
      <c r="C26" s="2"/>
      <c r="D26" s="2"/>
      <c r="E26" s="2"/>
      <c r="F26" s="4"/>
      <c r="G26" s="53"/>
      <c r="H26" s="53"/>
    </row>
    <row r="27" spans="1:8" ht="15.75" customHeight="1" x14ac:dyDescent="0.2">
      <c r="A27" s="1"/>
      <c r="B27" s="4"/>
      <c r="C27" s="4"/>
      <c r="D27" s="4"/>
      <c r="E27" s="4"/>
      <c r="F27" s="4"/>
      <c r="G27" s="53"/>
      <c r="H27" s="53"/>
    </row>
    <row r="28" spans="1:8" ht="15.75" customHeight="1" x14ac:dyDescent="0.25">
      <c r="A28" s="2" t="s">
        <v>26</v>
      </c>
    </row>
    <row r="29" spans="1:8" ht="15.75" customHeight="1" x14ac:dyDescent="0.25">
      <c r="A29" s="84"/>
      <c r="B29" s="65"/>
      <c r="C29" s="65"/>
      <c r="D29" s="65"/>
      <c r="E29" s="65"/>
      <c r="F29" s="65"/>
      <c r="G29" s="73"/>
      <c r="H29" s="73"/>
    </row>
    <row r="30" spans="1:8" ht="15.75" customHeight="1" x14ac:dyDescent="0.25">
      <c r="A30" s="85" t="s">
        <v>27</v>
      </c>
      <c r="B30" s="65"/>
      <c r="C30" s="65"/>
      <c r="D30" s="65"/>
      <c r="E30" s="65"/>
      <c r="F30" s="65"/>
      <c r="G30" s="73"/>
      <c r="H30" s="73"/>
    </row>
    <row r="31" spans="1:8" ht="15.75" customHeight="1" x14ac:dyDescent="0.25">
      <c r="A31" s="16" t="s">
        <v>28</v>
      </c>
      <c r="B31" s="83"/>
      <c r="C31" s="65"/>
      <c r="D31" s="65"/>
      <c r="E31" s="65"/>
      <c r="F31" s="65"/>
      <c r="G31" s="73"/>
      <c r="H31" s="54" t="s">
        <v>29</v>
      </c>
    </row>
    <row r="32" spans="1:8" ht="15.75" customHeight="1" x14ac:dyDescent="0.25">
      <c r="A32" s="94" t="s">
        <v>30</v>
      </c>
      <c r="B32" s="65"/>
      <c r="C32" s="65"/>
      <c r="D32" s="65"/>
      <c r="E32" s="65"/>
      <c r="F32" s="65"/>
      <c r="G32" s="73"/>
      <c r="H32" s="73"/>
    </row>
    <row r="33" spans="1:8" ht="15.75" customHeight="1" x14ac:dyDescent="0.25">
      <c r="A33" s="17" t="s">
        <v>31</v>
      </c>
      <c r="B33" s="35"/>
      <c r="C33" s="35"/>
      <c r="D33" s="35"/>
      <c r="E33" s="35"/>
      <c r="F33" s="35"/>
      <c r="G33" s="35"/>
      <c r="H33" s="55">
        <v>70000</v>
      </c>
    </row>
    <row r="34" spans="1:8" ht="15.75" customHeight="1" x14ac:dyDescent="0.2">
      <c r="A34" s="75" t="s">
        <v>32</v>
      </c>
      <c r="B34" s="67"/>
      <c r="C34" s="67"/>
      <c r="D34" s="67"/>
      <c r="E34" s="67"/>
      <c r="F34" s="67"/>
      <c r="G34" s="67"/>
      <c r="H34" s="68"/>
    </row>
    <row r="35" spans="1:8" ht="15.75" customHeight="1" x14ac:dyDescent="0.2">
      <c r="A35" s="69"/>
      <c r="B35" s="70"/>
      <c r="C35" s="70"/>
      <c r="D35" s="70"/>
      <c r="E35" s="70"/>
      <c r="F35" s="70"/>
      <c r="G35" s="70"/>
      <c r="H35" s="71"/>
    </row>
    <row r="36" spans="1:8" ht="15.75" customHeight="1" x14ac:dyDescent="0.25">
      <c r="A36" s="13"/>
      <c r="B36" s="22"/>
      <c r="C36" s="22"/>
      <c r="D36" s="22"/>
      <c r="E36" s="22"/>
      <c r="F36" s="22"/>
      <c r="G36" s="22"/>
    </row>
    <row r="37" spans="1:8" ht="15.75" customHeight="1" x14ac:dyDescent="0.25">
      <c r="A37" s="17" t="s">
        <v>33</v>
      </c>
      <c r="B37" s="35"/>
      <c r="C37" s="35"/>
      <c r="D37" s="35"/>
      <c r="E37" s="35"/>
      <c r="F37" s="35"/>
      <c r="G37" s="35"/>
      <c r="H37" s="55">
        <v>20000</v>
      </c>
    </row>
    <row r="38" spans="1:8" ht="15.75" customHeight="1" x14ac:dyDescent="0.2">
      <c r="A38" s="75" t="s">
        <v>34</v>
      </c>
      <c r="B38" s="88"/>
      <c r="C38" s="88"/>
      <c r="D38" s="88"/>
      <c r="E38" s="88"/>
      <c r="F38" s="88"/>
      <c r="G38" s="88"/>
      <c r="H38" s="89"/>
    </row>
    <row r="39" spans="1:8" ht="15.75" customHeight="1" x14ac:dyDescent="0.2">
      <c r="A39" s="21"/>
      <c r="B39" s="21"/>
      <c r="C39" s="21"/>
      <c r="D39" s="21"/>
      <c r="E39" s="21"/>
      <c r="F39" s="21"/>
      <c r="G39" s="21"/>
      <c r="H39" s="21"/>
    </row>
    <row r="40" spans="1:8" ht="15.75" customHeight="1" x14ac:dyDescent="0.25">
      <c r="A40" s="17" t="s">
        <v>35</v>
      </c>
      <c r="B40" s="35"/>
      <c r="C40" s="35"/>
      <c r="D40" s="35"/>
      <c r="E40" s="35"/>
      <c r="F40" s="35"/>
      <c r="G40" s="35"/>
      <c r="H40" s="55">
        <f>56437</f>
        <v>56437</v>
      </c>
    </row>
    <row r="41" spans="1:8" ht="32.25" customHeight="1" x14ac:dyDescent="0.2">
      <c r="A41" s="75" t="s">
        <v>36</v>
      </c>
      <c r="B41" s="88"/>
      <c r="C41" s="88"/>
      <c r="D41" s="88"/>
      <c r="E41" s="88"/>
      <c r="F41" s="88"/>
      <c r="G41" s="88"/>
      <c r="H41" s="89"/>
    </row>
    <row r="43" spans="1:8" ht="15.75" customHeight="1" x14ac:dyDescent="0.25">
      <c r="A43" s="17" t="s">
        <v>37</v>
      </c>
      <c r="B43" s="35"/>
      <c r="C43" s="35"/>
      <c r="D43" s="35"/>
      <c r="E43" s="35"/>
      <c r="F43" s="35"/>
      <c r="G43" s="35"/>
      <c r="H43" s="55">
        <v>10000</v>
      </c>
    </row>
    <row r="44" spans="1:8" ht="15.75" customHeight="1" x14ac:dyDescent="0.2">
      <c r="A44" s="75" t="s">
        <v>38</v>
      </c>
      <c r="B44" s="88"/>
      <c r="C44" s="88"/>
      <c r="D44" s="88"/>
      <c r="E44" s="88"/>
      <c r="F44" s="88"/>
      <c r="G44" s="88"/>
      <c r="H44" s="89"/>
    </row>
    <row r="45" spans="1:8" ht="15.75" customHeight="1" x14ac:dyDescent="0.2">
      <c r="A45" s="21"/>
      <c r="B45" s="21"/>
      <c r="C45" s="21"/>
      <c r="D45" s="21"/>
      <c r="E45" s="21"/>
      <c r="F45" s="21"/>
      <c r="G45" s="21"/>
      <c r="H45" s="21"/>
    </row>
    <row r="46" spans="1:8" ht="15.75" customHeight="1" x14ac:dyDescent="0.25">
      <c r="A46" s="17" t="s">
        <v>39</v>
      </c>
      <c r="B46" s="35"/>
      <c r="C46" s="35"/>
      <c r="D46" s="35"/>
      <c r="E46" s="35"/>
      <c r="F46" s="35"/>
      <c r="G46" s="35"/>
      <c r="H46" s="55">
        <v>10000</v>
      </c>
    </row>
    <row r="47" spans="1:8" ht="15.75" customHeight="1" x14ac:dyDescent="0.2">
      <c r="A47" s="75" t="s">
        <v>40</v>
      </c>
      <c r="B47" s="88"/>
      <c r="C47" s="88"/>
      <c r="D47" s="88"/>
      <c r="E47" s="88"/>
      <c r="F47" s="88"/>
      <c r="G47" s="88"/>
      <c r="H47" s="89"/>
    </row>
    <row r="48" spans="1:8" ht="15.75" customHeight="1" x14ac:dyDescent="0.2">
      <c r="A48" s="21"/>
      <c r="B48" s="21"/>
      <c r="C48" s="21"/>
      <c r="D48" s="21"/>
      <c r="E48" s="21"/>
      <c r="F48" s="21"/>
      <c r="G48" s="21"/>
      <c r="H48" s="21"/>
    </row>
    <row r="49" spans="1:8" ht="15.75" customHeight="1" x14ac:dyDescent="0.25">
      <c r="A49" s="17" t="s">
        <v>41</v>
      </c>
      <c r="B49" s="35"/>
      <c r="C49" s="35"/>
      <c r="D49" s="35"/>
      <c r="E49" s="35"/>
      <c r="F49" s="35"/>
      <c r="G49" s="35"/>
      <c r="H49" s="55">
        <v>15000</v>
      </c>
    </row>
    <row r="50" spans="1:8" ht="15.75" customHeight="1" x14ac:dyDescent="0.2">
      <c r="A50" s="75" t="s">
        <v>42</v>
      </c>
      <c r="B50" s="88"/>
      <c r="C50" s="88"/>
      <c r="D50" s="88"/>
      <c r="E50" s="88"/>
      <c r="F50" s="88"/>
      <c r="G50" s="88"/>
      <c r="H50" s="89"/>
    </row>
    <row r="51" spans="1:8" ht="15.75" customHeight="1" x14ac:dyDescent="0.2">
      <c r="A51" s="25"/>
      <c r="B51" s="21"/>
      <c r="C51" s="21"/>
      <c r="D51" s="21"/>
      <c r="E51" s="21"/>
      <c r="F51" s="21"/>
      <c r="G51" s="21"/>
      <c r="H51" s="21"/>
    </row>
    <row r="52" spans="1:8" ht="15.75" customHeight="1" x14ac:dyDescent="0.25">
      <c r="A52" s="17" t="s">
        <v>43</v>
      </c>
      <c r="B52" s="35"/>
      <c r="C52" s="35"/>
      <c r="D52" s="35"/>
      <c r="E52" s="35"/>
      <c r="F52" s="35"/>
      <c r="G52" s="35"/>
      <c r="H52" s="55">
        <v>50000</v>
      </c>
    </row>
    <row r="53" spans="1:8" ht="15.75" customHeight="1" x14ac:dyDescent="0.2">
      <c r="A53" s="75" t="s">
        <v>44</v>
      </c>
      <c r="B53" s="88"/>
      <c r="C53" s="88"/>
      <c r="D53" s="88"/>
      <c r="E53" s="88"/>
      <c r="F53" s="88"/>
      <c r="G53" s="88"/>
      <c r="H53" s="89"/>
    </row>
    <row r="54" spans="1:8" ht="15.75" customHeight="1" x14ac:dyDescent="0.2">
      <c r="A54" s="27"/>
      <c r="B54" s="21"/>
      <c r="C54" s="21"/>
      <c r="D54" s="21"/>
      <c r="E54" s="21"/>
      <c r="F54" s="21"/>
      <c r="G54" s="21"/>
      <c r="H54" s="21"/>
    </row>
    <row r="55" spans="1:8" ht="15.75" customHeight="1" x14ac:dyDescent="0.25">
      <c r="A55" s="17" t="s">
        <v>41</v>
      </c>
      <c r="B55" s="35"/>
      <c r="C55" s="35"/>
      <c r="D55" s="35"/>
      <c r="E55" s="35"/>
      <c r="F55" s="35"/>
      <c r="G55" s="35"/>
      <c r="H55" s="55">
        <v>100000</v>
      </c>
    </row>
    <row r="56" spans="1:8" ht="15.75" customHeight="1" x14ac:dyDescent="0.2">
      <c r="A56" s="75" t="s">
        <v>45</v>
      </c>
      <c r="B56" s="88"/>
      <c r="C56" s="88"/>
      <c r="D56" s="88"/>
      <c r="E56" s="88"/>
      <c r="F56" s="88"/>
      <c r="G56" s="88"/>
      <c r="H56" s="89"/>
    </row>
    <row r="58" spans="1:8" ht="15.75" customHeight="1" x14ac:dyDescent="0.25">
      <c r="A58" s="86" t="s">
        <v>35</v>
      </c>
      <c r="B58" s="70"/>
      <c r="C58" s="70"/>
      <c r="D58" s="70"/>
      <c r="E58" s="70"/>
      <c r="F58" s="70"/>
      <c r="G58" s="70"/>
      <c r="H58" s="56">
        <v>15000</v>
      </c>
    </row>
    <row r="59" spans="1:8" ht="15.75" customHeight="1" x14ac:dyDescent="0.2">
      <c r="A59" s="87" t="s">
        <v>46</v>
      </c>
      <c r="B59" s="88"/>
      <c r="C59" s="88"/>
      <c r="D59" s="88"/>
      <c r="E59" s="88"/>
      <c r="F59" s="88"/>
      <c r="G59" s="88"/>
      <c r="H59" s="89"/>
    </row>
    <row r="60" spans="1:8" ht="15.75" customHeight="1" x14ac:dyDescent="0.2">
      <c r="A60" s="20"/>
      <c r="B60" s="20"/>
      <c r="C60" s="20"/>
      <c r="D60" s="20"/>
      <c r="E60" s="20"/>
      <c r="F60" s="20"/>
      <c r="G60" s="20"/>
      <c r="H60" s="20"/>
    </row>
    <row r="61" spans="1:8" ht="15.75" customHeight="1" x14ac:dyDescent="0.25">
      <c r="A61" s="33" t="s">
        <v>47</v>
      </c>
      <c r="B61" s="74"/>
      <c r="C61" s="65"/>
      <c r="D61" s="65"/>
      <c r="E61" s="65"/>
      <c r="F61" s="65"/>
      <c r="G61" s="73"/>
      <c r="H61" s="57">
        <v>10000</v>
      </c>
    </row>
    <row r="62" spans="1:8" ht="15.75" customHeight="1" x14ac:dyDescent="0.2">
      <c r="A62" s="87" t="s">
        <v>48</v>
      </c>
      <c r="B62" s="88"/>
      <c r="C62" s="88"/>
      <c r="D62" s="88"/>
      <c r="E62" s="88"/>
      <c r="F62" s="88"/>
      <c r="G62" s="88"/>
      <c r="H62" s="89"/>
    </row>
    <row r="63" spans="1:8" ht="15.75" customHeight="1" x14ac:dyDescent="0.2">
      <c r="A63" s="23"/>
      <c r="B63" s="36"/>
      <c r="C63" s="36"/>
      <c r="D63" s="36"/>
      <c r="E63" s="36"/>
      <c r="F63" s="36"/>
      <c r="G63" s="36"/>
      <c r="H63" s="36"/>
    </row>
    <row r="64" spans="1:8" ht="15.75" customHeight="1" x14ac:dyDescent="0.25">
      <c r="A64" s="33" t="s">
        <v>49</v>
      </c>
      <c r="B64" s="74"/>
      <c r="C64" s="65"/>
      <c r="D64" s="65"/>
      <c r="E64" s="65"/>
      <c r="F64" s="65"/>
      <c r="G64" s="73"/>
      <c r="H64" s="57">
        <v>20000</v>
      </c>
    </row>
    <row r="65" spans="1:8" ht="15.75" customHeight="1" x14ac:dyDescent="0.2">
      <c r="A65" s="87" t="s">
        <v>50</v>
      </c>
      <c r="B65" s="88"/>
      <c r="C65" s="88"/>
      <c r="D65" s="88"/>
      <c r="E65" s="88"/>
      <c r="F65" s="88"/>
      <c r="G65" s="88"/>
      <c r="H65" s="89"/>
    </row>
    <row r="66" spans="1:8" ht="15.75" customHeight="1" x14ac:dyDescent="0.2">
      <c r="A66" s="23"/>
      <c r="B66" s="36"/>
      <c r="C66" s="36"/>
      <c r="D66" s="36"/>
      <c r="E66" s="36"/>
      <c r="F66" s="36"/>
      <c r="G66" s="36"/>
      <c r="H66" s="36"/>
    </row>
    <row r="67" spans="1:8" ht="15.75" customHeight="1" x14ac:dyDescent="0.25">
      <c r="A67" s="33" t="s">
        <v>51</v>
      </c>
      <c r="B67" s="74"/>
      <c r="C67" s="65"/>
      <c r="D67" s="65"/>
      <c r="E67" s="65"/>
      <c r="F67" s="65"/>
      <c r="G67" s="73"/>
      <c r="H67" s="57">
        <v>10000</v>
      </c>
    </row>
    <row r="68" spans="1:8" ht="15.75" customHeight="1" x14ac:dyDescent="0.2">
      <c r="A68" s="87" t="s">
        <v>52</v>
      </c>
      <c r="B68" s="88"/>
      <c r="C68" s="88"/>
      <c r="D68" s="88"/>
      <c r="E68" s="88"/>
      <c r="F68" s="88"/>
      <c r="G68" s="88"/>
      <c r="H68" s="89"/>
    </row>
    <row r="69" spans="1:8" ht="15.75" customHeight="1" x14ac:dyDescent="0.2">
      <c r="A69" s="23"/>
      <c r="B69" s="36"/>
      <c r="C69" s="36"/>
      <c r="D69" s="36"/>
      <c r="E69" s="36"/>
      <c r="F69" s="36"/>
      <c r="G69" s="36"/>
      <c r="H69" s="36"/>
    </row>
    <row r="70" spans="1:8" ht="15.75" customHeight="1" x14ac:dyDescent="0.25">
      <c r="A70" s="33" t="s">
        <v>53</v>
      </c>
      <c r="B70" s="74"/>
      <c r="C70" s="65"/>
      <c r="D70" s="65"/>
      <c r="E70" s="65"/>
      <c r="F70" s="65"/>
      <c r="G70" s="73"/>
      <c r="H70" s="57">
        <v>18750</v>
      </c>
    </row>
    <row r="71" spans="1:8" ht="15.75" customHeight="1" x14ac:dyDescent="0.2">
      <c r="A71" s="87" t="s">
        <v>54</v>
      </c>
      <c r="B71" s="88"/>
      <c r="C71" s="88"/>
      <c r="D71" s="88"/>
      <c r="E71" s="88"/>
      <c r="F71" s="88"/>
      <c r="G71" s="88"/>
      <c r="H71" s="89"/>
    </row>
    <row r="72" spans="1:8" ht="15.75" customHeight="1" x14ac:dyDescent="0.2">
      <c r="A72" s="23"/>
      <c r="B72" s="36"/>
      <c r="C72" s="36"/>
      <c r="D72" s="36"/>
      <c r="E72" s="36"/>
      <c r="F72" s="36"/>
      <c r="G72" s="36"/>
      <c r="H72" s="36"/>
    </row>
    <row r="73" spans="1:8" ht="15.75" customHeight="1" x14ac:dyDescent="0.25">
      <c r="A73" s="33" t="s">
        <v>55</v>
      </c>
      <c r="B73" s="74"/>
      <c r="C73" s="65"/>
      <c r="D73" s="65"/>
      <c r="E73" s="65"/>
      <c r="F73" s="65"/>
      <c r="G73" s="73"/>
      <c r="H73" s="57">
        <v>20000</v>
      </c>
    </row>
    <row r="74" spans="1:8" ht="39.75" customHeight="1" x14ac:dyDescent="0.2">
      <c r="A74" s="87" t="s">
        <v>56</v>
      </c>
      <c r="B74" s="88"/>
      <c r="C74" s="88"/>
      <c r="D74" s="88"/>
      <c r="E74" s="88"/>
      <c r="F74" s="88"/>
      <c r="G74" s="88"/>
      <c r="H74" s="89"/>
    </row>
    <row r="75" spans="1:8" ht="15.75" customHeight="1" x14ac:dyDescent="0.2">
      <c r="A75" s="23"/>
      <c r="B75" s="36"/>
      <c r="C75" s="36"/>
      <c r="D75" s="36"/>
      <c r="E75" s="36"/>
      <c r="F75" s="36"/>
      <c r="G75" s="36"/>
      <c r="H75" s="36"/>
    </row>
    <row r="76" spans="1:8" ht="15.75" customHeight="1" x14ac:dyDescent="0.25">
      <c r="A76" s="86" t="s">
        <v>57</v>
      </c>
      <c r="B76" s="70"/>
      <c r="C76" s="35"/>
      <c r="D76" s="35"/>
      <c r="E76" s="35"/>
      <c r="F76" s="35"/>
      <c r="G76" s="35"/>
      <c r="H76" s="57">
        <v>32500</v>
      </c>
    </row>
    <row r="77" spans="1:8" ht="15.75" customHeight="1" x14ac:dyDescent="0.2">
      <c r="A77" s="87" t="s">
        <v>58</v>
      </c>
      <c r="B77" s="88"/>
      <c r="C77" s="88"/>
      <c r="D77" s="88"/>
      <c r="E77" s="88"/>
      <c r="F77" s="88"/>
      <c r="G77" s="88"/>
      <c r="H77" s="89"/>
    </row>
    <row r="78" spans="1:8" ht="15.75" customHeight="1" x14ac:dyDescent="0.25">
      <c r="A78" s="30"/>
      <c r="B78" s="36"/>
      <c r="C78" s="36"/>
      <c r="D78" s="36"/>
      <c r="E78" s="36"/>
      <c r="F78" s="36"/>
      <c r="G78" s="36"/>
      <c r="H78" s="36"/>
    </row>
    <row r="79" spans="1:8" ht="15.75" customHeight="1" x14ac:dyDescent="0.25">
      <c r="A79" s="86" t="s">
        <v>59</v>
      </c>
      <c r="B79" s="70"/>
      <c r="C79" s="35"/>
      <c r="D79" s="35"/>
      <c r="E79" s="35"/>
      <c r="F79" s="35"/>
      <c r="G79" s="35"/>
      <c r="H79" s="57">
        <v>30000</v>
      </c>
    </row>
    <row r="80" spans="1:8" ht="15.75" customHeight="1" x14ac:dyDescent="0.2">
      <c r="A80" s="87" t="s">
        <v>60</v>
      </c>
      <c r="B80" s="88"/>
      <c r="C80" s="88"/>
      <c r="D80" s="88"/>
      <c r="E80" s="88"/>
      <c r="F80" s="88"/>
      <c r="G80" s="88"/>
      <c r="H80" s="89"/>
    </row>
    <row r="81" spans="1:8" ht="15.75" customHeight="1" x14ac:dyDescent="0.2">
      <c r="A81" s="23"/>
      <c r="B81" s="36"/>
      <c r="C81" s="36"/>
      <c r="D81" s="36"/>
      <c r="E81" s="36"/>
      <c r="F81" s="36"/>
      <c r="G81" s="36"/>
      <c r="H81" s="36"/>
    </row>
    <row r="82" spans="1:8" ht="15.75" customHeight="1" x14ac:dyDescent="0.2">
      <c r="A82" s="23"/>
      <c r="B82" s="36"/>
      <c r="C82" s="36"/>
      <c r="D82" s="36"/>
      <c r="E82" s="36"/>
      <c r="F82" s="36"/>
      <c r="G82" s="36"/>
      <c r="H82" s="36"/>
    </row>
    <row r="83" spans="1:8" ht="15.75" customHeight="1" x14ac:dyDescent="0.25">
      <c r="A83" s="14" t="s">
        <v>61</v>
      </c>
      <c r="B83" s="7"/>
      <c r="C83" s="7"/>
      <c r="D83" s="7"/>
      <c r="E83" s="7"/>
      <c r="F83" s="58"/>
      <c r="G83" s="59"/>
      <c r="H83" s="59"/>
    </row>
    <row r="84" spans="1:8" ht="15.75" customHeight="1" x14ac:dyDescent="0.25">
      <c r="A84" s="14"/>
      <c r="B84" s="7"/>
      <c r="C84" s="7"/>
      <c r="D84" s="7"/>
      <c r="E84" s="7"/>
      <c r="F84" s="58"/>
      <c r="G84" s="59"/>
      <c r="H84" s="59"/>
    </row>
    <row r="85" spans="1:8" ht="15.75" customHeight="1" x14ac:dyDescent="0.25">
      <c r="A85" s="33" t="s">
        <v>62</v>
      </c>
      <c r="B85" s="74"/>
      <c r="C85" s="65"/>
      <c r="D85" s="65"/>
      <c r="E85" s="65"/>
      <c r="F85" s="65"/>
      <c r="G85" s="73"/>
      <c r="H85" s="57">
        <v>200</v>
      </c>
    </row>
    <row r="86" spans="1:8" ht="15.75" customHeight="1" x14ac:dyDescent="0.2">
      <c r="A86" s="87" t="s">
        <v>63</v>
      </c>
      <c r="B86" s="88"/>
      <c r="C86" s="88"/>
      <c r="D86" s="88"/>
      <c r="E86" s="88"/>
      <c r="F86" s="88"/>
      <c r="G86" s="88"/>
      <c r="H86" s="89"/>
    </row>
    <row r="88" spans="1:8" ht="15.75" customHeight="1" x14ac:dyDescent="0.25">
      <c r="A88" s="14"/>
      <c r="B88" s="7"/>
      <c r="C88" s="7"/>
      <c r="D88" s="7"/>
      <c r="E88" s="7"/>
      <c r="F88" s="58"/>
      <c r="G88" s="59"/>
      <c r="H88" s="59"/>
    </row>
    <row r="89" spans="1:8" ht="15.75" customHeight="1" x14ac:dyDescent="0.25">
      <c r="A89" s="33" t="s">
        <v>64</v>
      </c>
      <c r="B89" s="74"/>
      <c r="C89" s="65"/>
      <c r="D89" s="65"/>
      <c r="E89" s="65"/>
      <c r="F89" s="65"/>
      <c r="G89" s="73"/>
      <c r="H89" s="57">
        <v>250</v>
      </c>
    </row>
    <row r="90" spans="1:8" ht="15.75" customHeight="1" x14ac:dyDescent="0.2">
      <c r="A90" s="92" t="s">
        <v>65</v>
      </c>
      <c r="B90" s="88"/>
      <c r="C90" s="88"/>
      <c r="D90" s="88"/>
      <c r="E90" s="88"/>
      <c r="F90" s="88"/>
      <c r="G90" s="88"/>
      <c r="H90" s="89"/>
    </row>
    <row r="92" spans="1:8" ht="15.75" customHeight="1" x14ac:dyDescent="0.25">
      <c r="A92" s="33" t="s">
        <v>66</v>
      </c>
      <c r="B92" s="74"/>
      <c r="C92" s="65"/>
      <c r="D92" s="65"/>
      <c r="E92" s="65"/>
      <c r="F92" s="65"/>
      <c r="G92" s="73"/>
      <c r="H92" s="57">
        <v>7500</v>
      </c>
    </row>
    <row r="93" spans="1:8" ht="15.75" customHeight="1" x14ac:dyDescent="0.2">
      <c r="A93" s="92" t="s">
        <v>67</v>
      </c>
      <c r="B93" s="88"/>
      <c r="C93" s="88"/>
      <c r="D93" s="88"/>
      <c r="E93" s="88"/>
      <c r="F93" s="88"/>
      <c r="G93" s="88"/>
      <c r="H93" s="89"/>
    </row>
    <row r="94" spans="1:8" ht="15.75" customHeight="1" x14ac:dyDescent="0.25">
      <c r="A94" s="29"/>
    </row>
    <row r="95" spans="1:8" ht="15.75" customHeight="1" x14ac:dyDescent="0.25">
      <c r="A95" s="33" t="s">
        <v>68</v>
      </c>
      <c r="B95" s="74"/>
      <c r="C95" s="65"/>
      <c r="D95" s="65"/>
      <c r="E95" s="65"/>
      <c r="F95" s="65"/>
      <c r="G95" s="73"/>
      <c r="H95" s="57">
        <v>125</v>
      </c>
    </row>
    <row r="96" spans="1:8" ht="15.75" customHeight="1" x14ac:dyDescent="0.2">
      <c r="A96" s="92" t="s">
        <v>69</v>
      </c>
      <c r="B96" s="88"/>
      <c r="C96" s="88"/>
      <c r="D96" s="88"/>
      <c r="E96" s="88"/>
      <c r="F96" s="88"/>
      <c r="G96" s="88"/>
      <c r="H96" s="89"/>
    </row>
    <row r="97" spans="1:8" ht="15.75" customHeight="1" x14ac:dyDescent="0.25">
      <c r="B97" s="36"/>
      <c r="C97" s="36"/>
      <c r="D97" s="36"/>
      <c r="E97" s="36"/>
      <c r="F97" s="36"/>
      <c r="G97" s="36"/>
      <c r="H97" s="36"/>
    </row>
    <row r="98" spans="1:8" ht="15.75" customHeight="1" x14ac:dyDescent="0.25">
      <c r="A98" s="33" t="s">
        <v>70</v>
      </c>
      <c r="B98" s="74"/>
      <c r="C98" s="65"/>
      <c r="D98" s="65"/>
      <c r="E98" s="65"/>
      <c r="F98" s="65"/>
      <c r="G98" s="73"/>
      <c r="H98" s="57">
        <v>25000</v>
      </c>
    </row>
    <row r="99" spans="1:8" ht="15.75" customHeight="1" x14ac:dyDescent="0.2">
      <c r="A99" s="92" t="s">
        <v>71</v>
      </c>
      <c r="B99" s="88"/>
      <c r="C99" s="88"/>
      <c r="D99" s="88"/>
      <c r="E99" s="88"/>
      <c r="F99" s="88"/>
      <c r="G99" s="88"/>
      <c r="H99" s="89"/>
    </row>
    <row r="100" spans="1:8" ht="15.75" customHeight="1" x14ac:dyDescent="0.25">
      <c r="A100" s="29"/>
    </row>
    <row r="101" spans="1:8" ht="15.75" customHeight="1" x14ac:dyDescent="0.25">
      <c r="A101" s="86" t="s">
        <v>72</v>
      </c>
      <c r="B101" s="70"/>
      <c r="C101" s="70"/>
      <c r="D101" s="70"/>
      <c r="E101" s="70"/>
      <c r="F101" s="70"/>
      <c r="G101" s="70"/>
      <c r="H101" s="56">
        <v>72500</v>
      </c>
    </row>
    <row r="102" spans="1:8" ht="15.75" customHeight="1" x14ac:dyDescent="0.2">
      <c r="A102" s="87" t="s">
        <v>73</v>
      </c>
      <c r="B102" s="67"/>
      <c r="C102" s="67"/>
      <c r="D102" s="67"/>
      <c r="E102" s="67"/>
      <c r="F102" s="67"/>
      <c r="G102" s="67"/>
      <c r="H102" s="68"/>
    </row>
    <row r="103" spans="1:8" ht="15.75" customHeight="1" x14ac:dyDescent="0.2">
      <c r="A103" s="69"/>
      <c r="B103" s="70"/>
      <c r="C103" s="70"/>
      <c r="D103" s="70"/>
      <c r="E103" s="70"/>
      <c r="F103" s="70"/>
      <c r="G103" s="70"/>
      <c r="H103" s="71"/>
    </row>
    <row r="104" spans="1:8" ht="15.75" customHeight="1" x14ac:dyDescent="0.2">
      <c r="A104" s="36"/>
      <c r="B104" s="36"/>
      <c r="C104" s="36"/>
      <c r="D104" s="36"/>
      <c r="E104" s="36"/>
      <c r="F104" s="36"/>
      <c r="G104" s="36"/>
      <c r="H104" s="36"/>
    </row>
    <row r="105" spans="1:8" ht="15.75" customHeight="1" x14ac:dyDescent="0.25">
      <c r="A105" s="93" t="s">
        <v>74</v>
      </c>
      <c r="B105" s="65"/>
      <c r="C105" s="65"/>
      <c r="D105" s="65"/>
      <c r="E105" s="65"/>
      <c r="F105" s="65"/>
      <c r="G105" s="73"/>
      <c r="H105" s="73"/>
    </row>
    <row r="106" spans="1:8" ht="15.75" customHeight="1" x14ac:dyDescent="0.2">
      <c r="A106" s="36"/>
      <c r="B106" s="36"/>
      <c r="C106" s="36"/>
      <c r="D106" s="36"/>
      <c r="E106" s="36"/>
      <c r="F106" s="36"/>
      <c r="G106" s="36"/>
      <c r="H106" s="36"/>
    </row>
    <row r="107" spans="1:8" ht="15.75" customHeight="1" x14ac:dyDescent="0.25">
      <c r="A107" s="33" t="s">
        <v>75</v>
      </c>
      <c r="B107" s="35"/>
      <c r="C107" s="35"/>
      <c r="D107" s="35"/>
      <c r="E107" s="35"/>
      <c r="F107" s="35"/>
      <c r="G107" s="35"/>
      <c r="H107" s="57">
        <v>8000</v>
      </c>
    </row>
    <row r="108" spans="1:8" ht="15.75" customHeight="1" x14ac:dyDescent="0.2">
      <c r="A108" s="87" t="s">
        <v>76</v>
      </c>
      <c r="B108" s="88"/>
      <c r="C108" s="88"/>
      <c r="D108" s="88"/>
      <c r="E108" s="88"/>
      <c r="F108" s="88"/>
      <c r="G108" s="88"/>
      <c r="H108" s="89"/>
    </row>
    <row r="109" spans="1:8" ht="15.75" customHeight="1" x14ac:dyDescent="0.25">
      <c r="A109" s="14"/>
      <c r="B109" s="7"/>
      <c r="C109" s="7"/>
      <c r="D109" s="7"/>
      <c r="E109" s="7"/>
      <c r="F109" s="58"/>
      <c r="G109" s="59"/>
      <c r="H109" s="59"/>
    </row>
    <row r="110" spans="1:8" ht="15.75" customHeight="1" x14ac:dyDescent="0.25">
      <c r="A110" s="33" t="s">
        <v>77</v>
      </c>
      <c r="B110" s="74"/>
      <c r="C110" s="65"/>
      <c r="D110" s="65"/>
      <c r="E110" s="65"/>
      <c r="F110" s="65"/>
      <c r="G110" s="73"/>
      <c r="H110" s="57">
        <v>75</v>
      </c>
    </row>
    <row r="111" spans="1:8" ht="15.75" customHeight="1" x14ac:dyDescent="0.2">
      <c r="A111" s="87" t="s">
        <v>78</v>
      </c>
      <c r="B111" s="88"/>
      <c r="C111" s="88"/>
      <c r="D111" s="88"/>
      <c r="E111" s="88"/>
      <c r="F111" s="88"/>
      <c r="G111" s="88"/>
      <c r="H111" s="89"/>
    </row>
    <row r="112" spans="1:8" ht="15.75" customHeight="1" x14ac:dyDescent="0.25">
      <c r="A112" s="14"/>
      <c r="B112" s="7"/>
      <c r="C112" s="7"/>
      <c r="D112" s="7"/>
      <c r="E112" s="7"/>
      <c r="F112" s="58"/>
      <c r="G112" s="59"/>
      <c r="H112" s="59"/>
    </row>
    <row r="113" spans="1:8" ht="15.75" customHeight="1" x14ac:dyDescent="0.25">
      <c r="A113" s="33" t="s">
        <v>79</v>
      </c>
      <c r="B113" s="7"/>
      <c r="C113" s="7"/>
      <c r="D113" s="7"/>
      <c r="E113" s="7"/>
      <c r="F113" s="58"/>
      <c r="G113" s="55" t="s">
        <v>16</v>
      </c>
      <c r="H113" s="55">
        <v>300</v>
      </c>
    </row>
    <row r="114" spans="1:8" ht="15.75" customHeight="1" x14ac:dyDescent="0.2">
      <c r="A114" s="87" t="s">
        <v>80</v>
      </c>
      <c r="B114" s="88"/>
      <c r="C114" s="88"/>
      <c r="D114" s="88"/>
      <c r="E114" s="88"/>
      <c r="F114" s="88"/>
      <c r="G114" s="88"/>
      <c r="H114" s="89"/>
    </row>
    <row r="116" spans="1:8" ht="15.75" customHeight="1" x14ac:dyDescent="0.25">
      <c r="A116" s="91" t="s">
        <v>81</v>
      </c>
      <c r="B116" s="65"/>
      <c r="C116" s="65"/>
      <c r="D116" s="65"/>
      <c r="E116" s="65"/>
      <c r="F116" s="65"/>
      <c r="G116" s="73"/>
      <c r="H116" s="57">
        <v>75</v>
      </c>
    </row>
    <row r="117" spans="1:8" ht="15.75" customHeight="1" x14ac:dyDescent="0.2">
      <c r="A117" s="87" t="s">
        <v>82</v>
      </c>
      <c r="B117" s="88"/>
      <c r="C117" s="88"/>
      <c r="D117" s="88"/>
      <c r="E117" s="88"/>
      <c r="F117" s="88"/>
      <c r="G117" s="88"/>
      <c r="H117" s="89"/>
    </row>
    <row r="118" spans="1:8" ht="15.75" customHeight="1" x14ac:dyDescent="0.2">
      <c r="A118" s="24"/>
      <c r="B118" s="24"/>
      <c r="C118" s="24"/>
      <c r="D118" s="24"/>
      <c r="E118" s="24"/>
      <c r="F118" s="24"/>
      <c r="G118" s="24"/>
      <c r="H118" s="24"/>
    </row>
    <row r="119" spans="1:8" ht="15.75" customHeight="1" x14ac:dyDescent="0.25">
      <c r="A119" s="86" t="s">
        <v>83</v>
      </c>
      <c r="B119" s="70"/>
      <c r="C119" s="70"/>
      <c r="D119" s="70"/>
      <c r="E119" s="70"/>
      <c r="F119" s="70"/>
      <c r="G119" s="70"/>
      <c r="H119" s="56">
        <v>1250</v>
      </c>
    </row>
    <row r="120" spans="1:8" ht="15.75" customHeight="1" x14ac:dyDescent="0.2">
      <c r="A120" s="87" t="s">
        <v>84</v>
      </c>
      <c r="B120" s="88"/>
      <c r="C120" s="88"/>
      <c r="D120" s="88"/>
      <c r="E120" s="88"/>
      <c r="F120" s="88"/>
      <c r="G120" s="88"/>
      <c r="H120" s="89"/>
    </row>
    <row r="122" spans="1:8" ht="15.75" customHeight="1" x14ac:dyDescent="0.25">
      <c r="A122" s="86" t="s">
        <v>85</v>
      </c>
      <c r="B122" s="70"/>
      <c r="C122" s="70"/>
      <c r="D122" s="70"/>
      <c r="E122" s="70"/>
      <c r="F122" s="70"/>
      <c r="G122" s="70"/>
      <c r="H122" s="56">
        <v>11253.37</v>
      </c>
    </row>
    <row r="123" spans="1:8" ht="15.75" customHeight="1" x14ac:dyDescent="0.2">
      <c r="A123" s="87" t="s">
        <v>86</v>
      </c>
      <c r="B123" s="88"/>
      <c r="C123" s="88"/>
      <c r="D123" s="88"/>
      <c r="E123" s="88"/>
      <c r="F123" s="88"/>
      <c r="G123" s="88"/>
      <c r="H123" s="89"/>
    </row>
    <row r="124" spans="1:8" ht="15.75" customHeight="1" x14ac:dyDescent="0.2">
      <c r="A124" s="20"/>
      <c r="B124" s="20"/>
      <c r="C124" s="20"/>
      <c r="D124" s="20"/>
      <c r="E124" s="20"/>
      <c r="F124" s="20"/>
      <c r="G124" s="20"/>
      <c r="H124" s="20"/>
    </row>
    <row r="125" spans="1:8" ht="15.75" customHeight="1" x14ac:dyDescent="0.25">
      <c r="A125" s="86" t="s">
        <v>87</v>
      </c>
      <c r="B125" s="70"/>
      <c r="C125" s="70"/>
      <c r="D125" s="70"/>
      <c r="E125" s="70"/>
      <c r="F125" s="70"/>
      <c r="G125" s="70"/>
      <c r="H125" s="56">
        <v>100</v>
      </c>
    </row>
    <row r="126" spans="1:8" ht="15.75" customHeight="1" x14ac:dyDescent="0.2">
      <c r="A126" s="87" t="s">
        <v>88</v>
      </c>
      <c r="B126" s="88"/>
      <c r="C126" s="88"/>
      <c r="D126" s="88"/>
      <c r="E126" s="88"/>
      <c r="F126" s="88"/>
      <c r="G126" s="88"/>
      <c r="H126" s="89"/>
    </row>
    <row r="127" spans="1:8" ht="15.75" customHeight="1" x14ac:dyDescent="0.2">
      <c r="A127" s="23"/>
      <c r="B127" s="23"/>
      <c r="C127" s="23"/>
      <c r="D127" s="23"/>
      <c r="E127" s="23"/>
      <c r="F127" s="23"/>
      <c r="G127" s="23"/>
      <c r="H127" s="23"/>
    </row>
    <row r="128" spans="1:8" ht="15.75" customHeight="1" x14ac:dyDescent="0.25">
      <c r="A128" s="86" t="s">
        <v>89</v>
      </c>
      <c r="B128" s="70"/>
      <c r="C128" s="70"/>
      <c r="D128" s="70"/>
      <c r="E128" s="70"/>
      <c r="F128" s="70"/>
      <c r="G128" s="70"/>
      <c r="H128" s="56">
        <v>1750</v>
      </c>
    </row>
    <row r="129" spans="1:8" ht="15.75" customHeight="1" x14ac:dyDescent="0.2">
      <c r="A129" s="87" t="s">
        <v>90</v>
      </c>
      <c r="B129" s="88"/>
      <c r="C129" s="88"/>
      <c r="D129" s="88"/>
      <c r="E129" s="88"/>
      <c r="F129" s="88"/>
      <c r="G129" s="88"/>
      <c r="H129" s="89"/>
    </row>
    <row r="130" spans="1:8" ht="15.75" customHeight="1" x14ac:dyDescent="0.25">
      <c r="A130" s="90" t="s">
        <v>91</v>
      </c>
      <c r="B130" s="67"/>
      <c r="C130" s="67"/>
      <c r="D130" s="67"/>
      <c r="E130" s="67"/>
      <c r="F130" s="67"/>
      <c r="G130" s="67"/>
      <c r="H130" s="67"/>
    </row>
    <row r="131" spans="1:8" ht="15.75" customHeight="1" x14ac:dyDescent="0.25">
      <c r="A131" s="33" t="s">
        <v>92</v>
      </c>
      <c r="B131" s="7"/>
      <c r="C131" s="7"/>
      <c r="D131" s="7"/>
      <c r="E131" s="7"/>
      <c r="F131" s="58"/>
      <c r="G131" s="59"/>
      <c r="H131" s="56">
        <v>33000</v>
      </c>
    </row>
    <row r="132" spans="1:8" ht="15.75" customHeight="1" x14ac:dyDescent="0.2">
      <c r="A132" s="87" t="s">
        <v>93</v>
      </c>
      <c r="B132" s="88"/>
      <c r="C132" s="88"/>
      <c r="D132" s="88"/>
      <c r="E132" s="88"/>
      <c r="F132" s="88"/>
      <c r="G132" s="88"/>
      <c r="H132" s="89"/>
    </row>
    <row r="133" spans="1:8" ht="15.75" customHeight="1" x14ac:dyDescent="0.2">
      <c r="A133" s="23"/>
      <c r="B133" s="23"/>
      <c r="C133" s="23"/>
      <c r="D133" s="23"/>
      <c r="E133" s="23"/>
      <c r="F133" s="23"/>
      <c r="G133" s="23"/>
      <c r="H133" s="23"/>
    </row>
    <row r="134" spans="1:8" ht="15.75" customHeight="1" x14ac:dyDescent="0.25">
      <c r="A134" s="14" t="s">
        <v>94</v>
      </c>
      <c r="B134" s="7"/>
      <c r="C134" s="7"/>
      <c r="D134" s="7"/>
      <c r="E134" s="7"/>
      <c r="F134" s="58"/>
      <c r="G134" s="59"/>
      <c r="H134" s="60"/>
    </row>
    <row r="135" spans="1:8" ht="15.75" customHeight="1" x14ac:dyDescent="0.25">
      <c r="A135" s="8" t="s">
        <v>95</v>
      </c>
      <c r="B135" s="7"/>
      <c r="C135" s="7"/>
      <c r="D135" s="7"/>
      <c r="E135" s="7"/>
      <c r="F135" s="58"/>
      <c r="G135" s="59"/>
      <c r="H135" s="59"/>
    </row>
    <row r="136" spans="1:8" ht="15.75" customHeight="1" x14ac:dyDescent="0.25">
      <c r="H136" s="61"/>
    </row>
    <row r="137" spans="1:8" ht="15.75" customHeight="1" x14ac:dyDescent="0.25">
      <c r="A137" s="6" t="s">
        <v>96</v>
      </c>
      <c r="B137" s="6" t="s">
        <v>97</v>
      </c>
      <c r="C137" s="6"/>
      <c r="D137" s="6"/>
      <c r="E137" s="83" t="s">
        <v>98</v>
      </c>
      <c r="F137" s="65"/>
      <c r="G137" s="73"/>
      <c r="H137" s="62" t="s">
        <v>29</v>
      </c>
    </row>
    <row r="138" spans="1:8" ht="15.75" customHeight="1" x14ac:dyDescent="0.25">
      <c r="A138" s="14"/>
      <c r="B138" s="7"/>
      <c r="C138" s="7"/>
      <c r="D138" s="7"/>
      <c r="E138" s="7"/>
      <c r="F138" s="58"/>
      <c r="G138" s="59"/>
      <c r="H138" s="60"/>
    </row>
    <row r="140" spans="1:8" ht="15.75" customHeight="1" x14ac:dyDescent="0.25">
      <c r="A140" s="11" t="s">
        <v>99</v>
      </c>
      <c r="B140" s="10"/>
      <c r="C140" s="10"/>
      <c r="D140" s="10"/>
      <c r="E140" s="7"/>
      <c r="F140" s="58"/>
      <c r="G140" s="59"/>
      <c r="H140" s="59"/>
    </row>
    <row r="141" spans="1:8" ht="15.75" customHeight="1" x14ac:dyDescent="0.25">
      <c r="A141" s="11"/>
      <c r="B141" s="10"/>
      <c r="C141" s="10"/>
      <c r="D141" s="10"/>
      <c r="E141" s="81" t="s">
        <v>100</v>
      </c>
      <c r="F141" s="65"/>
      <c r="G141" s="73"/>
      <c r="H141" s="59"/>
    </row>
    <row r="142" spans="1:8" ht="15.75" customHeight="1" x14ac:dyDescent="0.25">
      <c r="A142" s="11"/>
      <c r="B142" s="10"/>
      <c r="C142" s="10"/>
      <c r="D142" s="10"/>
      <c r="E142" s="65"/>
      <c r="F142" s="65"/>
      <c r="G142" s="73"/>
      <c r="H142" s="59"/>
    </row>
    <row r="143" spans="1:8" ht="15.75" customHeight="1" x14ac:dyDescent="0.25">
      <c r="A143" s="11"/>
      <c r="B143" s="10"/>
      <c r="C143" s="10"/>
      <c r="D143" s="10"/>
      <c r="E143" s="65"/>
      <c r="F143" s="65"/>
      <c r="G143" s="73"/>
      <c r="H143" s="59"/>
    </row>
    <row r="144" spans="1:8" ht="15.75" customHeight="1" x14ac:dyDescent="0.25">
      <c r="A144" s="33" t="s">
        <v>101</v>
      </c>
      <c r="B144" s="78" t="s">
        <v>102</v>
      </c>
      <c r="C144" s="70"/>
      <c r="D144" s="70"/>
      <c r="E144" s="70"/>
      <c r="F144" s="70"/>
      <c r="G144" s="70"/>
      <c r="H144" s="57">
        <v>95000</v>
      </c>
    </row>
    <row r="145" spans="1:8" ht="15.75" customHeight="1" x14ac:dyDescent="0.2">
      <c r="A145" s="75" t="s">
        <v>103</v>
      </c>
      <c r="B145" s="67"/>
      <c r="C145" s="67"/>
      <c r="D145" s="67"/>
      <c r="E145" s="67"/>
      <c r="F145" s="67"/>
      <c r="G145" s="67"/>
      <c r="H145" s="68"/>
    </row>
    <row r="146" spans="1:8" ht="15.75" customHeight="1" x14ac:dyDescent="0.2">
      <c r="A146" s="69"/>
      <c r="B146" s="70"/>
      <c r="C146" s="70"/>
      <c r="D146" s="70"/>
      <c r="E146" s="70"/>
      <c r="F146" s="70"/>
      <c r="G146" s="70"/>
      <c r="H146" s="71"/>
    </row>
    <row r="147" spans="1:8" ht="15.75" customHeight="1" x14ac:dyDescent="0.2">
      <c r="A147" s="28"/>
      <c r="B147" s="28"/>
      <c r="C147" s="28"/>
      <c r="D147" s="28"/>
      <c r="E147" s="28"/>
      <c r="F147" s="28"/>
      <c r="G147" s="28"/>
      <c r="H147" s="28"/>
    </row>
    <row r="148" spans="1:8" ht="15.75" customHeight="1" x14ac:dyDescent="0.2">
      <c r="A148" s="26"/>
      <c r="B148" s="26"/>
      <c r="C148" s="26"/>
      <c r="D148" s="26"/>
      <c r="E148" s="26"/>
      <c r="F148" s="26"/>
      <c r="G148" s="26"/>
      <c r="H148" s="26"/>
    </row>
    <row r="149" spans="1:8" ht="15.75" customHeight="1" x14ac:dyDescent="0.25">
      <c r="A149" s="11" t="s">
        <v>104</v>
      </c>
      <c r="B149" s="12"/>
      <c r="C149" s="12"/>
      <c r="D149" s="12"/>
      <c r="E149" s="72"/>
      <c r="F149" s="65"/>
      <c r="G149" s="73"/>
      <c r="H149" s="59"/>
    </row>
    <row r="150" spans="1:8" ht="15.75" customHeight="1" x14ac:dyDescent="0.25">
      <c r="A150" s="11"/>
      <c r="B150" s="72" t="s">
        <v>105</v>
      </c>
      <c r="C150" s="65"/>
      <c r="D150" s="65"/>
      <c r="E150" s="72" t="s">
        <v>106</v>
      </c>
      <c r="F150" s="65"/>
      <c r="G150" s="73"/>
      <c r="H150" s="59"/>
    </row>
    <row r="151" spans="1:8" ht="15.75" customHeight="1" x14ac:dyDescent="0.25">
      <c r="A151" s="33" t="s">
        <v>107</v>
      </c>
      <c r="B151" s="65"/>
      <c r="C151" s="65"/>
      <c r="D151" s="65"/>
      <c r="E151" s="65"/>
      <c r="F151" s="65"/>
      <c r="G151" s="73"/>
      <c r="H151" s="57">
        <v>25673</v>
      </c>
    </row>
    <row r="152" spans="1:8" ht="15.75" customHeight="1" x14ac:dyDescent="0.2">
      <c r="A152" s="66" t="s">
        <v>108</v>
      </c>
      <c r="B152" s="67"/>
      <c r="C152" s="67"/>
      <c r="D152" s="67"/>
      <c r="E152" s="67"/>
      <c r="F152" s="67"/>
      <c r="G152" s="67"/>
      <c r="H152" s="68"/>
    </row>
    <row r="153" spans="1:8" ht="15.75" customHeight="1" x14ac:dyDescent="0.2">
      <c r="A153" s="69"/>
      <c r="B153" s="70"/>
      <c r="C153" s="70"/>
      <c r="D153" s="70"/>
      <c r="E153" s="70"/>
      <c r="F153" s="70"/>
      <c r="G153" s="70"/>
      <c r="H153" s="71"/>
    </row>
    <row r="154" spans="1:8" ht="15.75" customHeight="1" x14ac:dyDescent="0.25">
      <c r="A154" s="19"/>
      <c r="C154" s="7"/>
      <c r="D154" s="7"/>
      <c r="E154" s="9"/>
      <c r="F154" s="58"/>
    </row>
    <row r="155" spans="1:8" ht="15.75" customHeight="1" x14ac:dyDescent="0.25">
      <c r="A155" s="84" t="s">
        <v>94</v>
      </c>
      <c r="B155" s="65"/>
      <c r="C155" s="65"/>
      <c r="D155" s="65"/>
      <c r="E155" s="65"/>
      <c r="F155" s="65"/>
      <c r="G155" s="73"/>
      <c r="H155" s="73"/>
    </row>
    <row r="156" spans="1:8" ht="15.75" customHeight="1" x14ac:dyDescent="0.25">
      <c r="A156" s="8" t="s">
        <v>95</v>
      </c>
      <c r="B156" s="7"/>
      <c r="C156" s="7"/>
      <c r="D156" s="7"/>
      <c r="E156" s="7"/>
      <c r="F156" s="58"/>
      <c r="G156" s="59"/>
      <c r="H156" s="59"/>
    </row>
    <row r="157" spans="1:8" ht="15.75" customHeight="1" x14ac:dyDescent="0.25">
      <c r="H157" s="61"/>
    </row>
    <row r="158" spans="1:8" ht="15.75" customHeight="1" x14ac:dyDescent="0.25">
      <c r="A158" s="6" t="s">
        <v>96</v>
      </c>
      <c r="B158" s="6" t="s">
        <v>97</v>
      </c>
      <c r="C158" s="6"/>
      <c r="D158" s="6"/>
      <c r="E158" s="83" t="s">
        <v>98</v>
      </c>
      <c r="F158" s="65"/>
      <c r="G158" s="73"/>
      <c r="H158" s="62" t="s">
        <v>29</v>
      </c>
    </row>
    <row r="159" spans="1:8" ht="15.75" customHeight="1" x14ac:dyDescent="0.25">
      <c r="A159" s="31"/>
      <c r="B159" s="31"/>
      <c r="C159" s="31"/>
      <c r="D159" s="31"/>
      <c r="E159" s="32"/>
      <c r="F159" s="32"/>
      <c r="G159" s="32"/>
      <c r="H159" s="63"/>
    </row>
    <row r="160" spans="1:8" ht="15.75" customHeight="1" x14ac:dyDescent="0.25">
      <c r="A160" s="11" t="s">
        <v>109</v>
      </c>
      <c r="B160" s="10"/>
      <c r="C160" s="10"/>
      <c r="D160" s="10"/>
      <c r="E160" s="72" t="s">
        <v>110</v>
      </c>
      <c r="F160" s="65"/>
      <c r="G160" s="73"/>
      <c r="H160" s="59"/>
    </row>
    <row r="161" spans="1:8" ht="15.75" customHeight="1" x14ac:dyDescent="0.25">
      <c r="A161" s="33" t="s">
        <v>111</v>
      </c>
      <c r="B161" s="64" t="s">
        <v>112</v>
      </c>
      <c r="C161" s="65"/>
      <c r="D161" s="65"/>
      <c r="E161" s="65"/>
      <c r="F161" s="65"/>
      <c r="G161" s="73"/>
      <c r="H161" s="57">
        <v>145628</v>
      </c>
    </row>
    <row r="162" spans="1:8" ht="15.75" customHeight="1" x14ac:dyDescent="0.2">
      <c r="A162" s="75" t="s">
        <v>113</v>
      </c>
      <c r="B162" s="67"/>
      <c r="C162" s="67"/>
      <c r="D162" s="67"/>
      <c r="E162" s="67"/>
      <c r="F162" s="67"/>
      <c r="G162" s="67"/>
      <c r="H162" s="68"/>
    </row>
    <row r="163" spans="1:8" ht="15.75" customHeight="1" x14ac:dyDescent="0.2">
      <c r="A163" s="76"/>
      <c r="B163" s="65"/>
      <c r="C163" s="65"/>
      <c r="D163" s="65"/>
      <c r="E163" s="65"/>
      <c r="F163" s="65"/>
      <c r="G163" s="73"/>
      <c r="H163" s="77"/>
    </row>
    <row r="164" spans="1:8" ht="15.75" customHeight="1" x14ac:dyDescent="0.2">
      <c r="A164" s="69"/>
      <c r="B164" s="70"/>
      <c r="C164" s="70"/>
      <c r="D164" s="70"/>
      <c r="E164" s="70"/>
      <c r="F164" s="70"/>
      <c r="G164" s="70"/>
      <c r="H164" s="71"/>
    </row>
    <row r="165" spans="1:8" ht="15.75" customHeight="1" x14ac:dyDescent="0.2">
      <c r="A165" s="36"/>
      <c r="B165" s="36"/>
      <c r="C165" s="36"/>
      <c r="D165" s="36"/>
      <c r="E165" s="36"/>
      <c r="F165" s="36"/>
      <c r="G165" s="36"/>
      <c r="H165" s="36"/>
    </row>
    <row r="166" spans="1:8" ht="15.75" customHeight="1" x14ac:dyDescent="0.2">
      <c r="A166" s="11" t="s">
        <v>114</v>
      </c>
      <c r="B166" s="10"/>
      <c r="C166" s="10"/>
      <c r="D166" s="36"/>
      <c r="E166" s="36"/>
      <c r="F166" s="36"/>
      <c r="G166" s="36"/>
      <c r="H166" s="36"/>
    </row>
    <row r="167" spans="1:8" ht="15.75" customHeight="1" x14ac:dyDescent="0.25">
      <c r="B167" s="74"/>
      <c r="C167" s="65"/>
      <c r="D167" s="65"/>
      <c r="E167" s="72" t="s">
        <v>115</v>
      </c>
      <c r="F167" s="65"/>
      <c r="G167" s="73"/>
    </row>
    <row r="168" spans="1:8" ht="15.75" customHeight="1" x14ac:dyDescent="0.25">
      <c r="A168" s="33" t="s">
        <v>116</v>
      </c>
      <c r="B168" s="64" t="s">
        <v>112</v>
      </c>
      <c r="C168" s="65"/>
      <c r="D168" s="65"/>
      <c r="E168" s="65"/>
      <c r="F168" s="65"/>
      <c r="G168" s="73"/>
      <c r="H168" s="57">
        <v>124483</v>
      </c>
    </row>
    <row r="169" spans="1:8" ht="15.75" customHeight="1" x14ac:dyDescent="0.2">
      <c r="A169" s="75" t="s">
        <v>117</v>
      </c>
      <c r="B169" s="67"/>
      <c r="C169" s="67"/>
      <c r="D169" s="67"/>
      <c r="E169" s="67"/>
      <c r="F169" s="67"/>
      <c r="G169" s="67"/>
      <c r="H169" s="68"/>
    </row>
    <row r="170" spans="1:8" ht="15.75" customHeight="1" x14ac:dyDescent="0.2">
      <c r="A170" s="76"/>
      <c r="B170" s="65"/>
      <c r="C170" s="65"/>
      <c r="D170" s="65"/>
      <c r="E170" s="65"/>
      <c r="F170" s="65"/>
      <c r="G170" s="73"/>
      <c r="H170" s="77"/>
    </row>
    <row r="171" spans="1:8" ht="15.75" customHeight="1" x14ac:dyDescent="0.2">
      <c r="A171" s="69"/>
      <c r="B171" s="70"/>
      <c r="C171" s="70"/>
      <c r="D171" s="70"/>
      <c r="E171" s="70"/>
      <c r="F171" s="70"/>
      <c r="G171" s="70"/>
      <c r="H171" s="71"/>
    </row>
    <row r="173" spans="1:8" ht="15.75" customHeight="1" x14ac:dyDescent="0.25">
      <c r="A173" s="18" t="s">
        <v>118</v>
      </c>
    </row>
    <row r="174" spans="1:8" ht="15.75" customHeight="1" x14ac:dyDescent="0.25">
      <c r="A174" s="33" t="s">
        <v>119</v>
      </c>
      <c r="B174" s="64" t="s">
        <v>120</v>
      </c>
      <c r="C174" s="65"/>
      <c r="D174" s="65"/>
      <c r="E174" s="80" t="s">
        <v>121</v>
      </c>
      <c r="F174" s="65"/>
      <c r="G174" s="73"/>
      <c r="H174" s="57">
        <v>1000000</v>
      </c>
    </row>
    <row r="175" spans="1:8" ht="15.75" customHeight="1" x14ac:dyDescent="0.2">
      <c r="A175" s="75" t="s">
        <v>122</v>
      </c>
      <c r="B175" s="67"/>
      <c r="C175" s="67"/>
      <c r="D175" s="67"/>
      <c r="E175" s="67"/>
      <c r="F175" s="67"/>
      <c r="G175" s="67"/>
      <c r="H175" s="68"/>
    </row>
    <row r="176" spans="1:8" ht="15.75" customHeight="1" x14ac:dyDescent="0.2">
      <c r="A176" s="69"/>
      <c r="B176" s="70"/>
      <c r="C176" s="70"/>
      <c r="D176" s="70"/>
      <c r="E176" s="70"/>
      <c r="F176" s="70"/>
      <c r="G176" s="70"/>
      <c r="H176" s="71"/>
    </row>
    <row r="178" spans="1:8" ht="15.75" customHeight="1" x14ac:dyDescent="0.25">
      <c r="A178" s="18" t="s">
        <v>123</v>
      </c>
      <c r="B178" s="65"/>
      <c r="C178" s="65"/>
      <c r="D178" s="65"/>
    </row>
    <row r="179" spans="1:8" ht="15.75" customHeight="1" x14ac:dyDescent="0.25">
      <c r="A179" s="15" t="s">
        <v>124</v>
      </c>
      <c r="B179" s="74" t="s">
        <v>125</v>
      </c>
      <c r="C179" s="65"/>
      <c r="D179" s="65"/>
      <c r="E179" s="72" t="s">
        <v>126</v>
      </c>
      <c r="F179" s="65"/>
      <c r="G179" s="73"/>
      <c r="H179" s="57">
        <v>28000</v>
      </c>
    </row>
    <row r="180" spans="1:8" ht="15.75" customHeight="1" x14ac:dyDescent="0.2">
      <c r="A180" s="79" t="s">
        <v>127</v>
      </c>
      <c r="B180" s="67"/>
      <c r="C180" s="67"/>
      <c r="D180" s="67"/>
      <c r="E180" s="67"/>
      <c r="F180" s="67"/>
      <c r="G180" s="67"/>
      <c r="H180" s="68"/>
    </row>
    <row r="181" spans="1:8" ht="15.75" customHeight="1" x14ac:dyDescent="0.2">
      <c r="A181" s="69"/>
      <c r="B181" s="70"/>
      <c r="C181" s="70"/>
      <c r="D181" s="70"/>
      <c r="E181" s="70"/>
      <c r="F181" s="70"/>
      <c r="G181" s="70"/>
      <c r="H181" s="71"/>
    </row>
    <row r="182" spans="1:8" ht="15.75" customHeight="1" x14ac:dyDescent="0.2">
      <c r="A182" s="36"/>
      <c r="B182" s="36"/>
      <c r="C182" s="36"/>
      <c r="D182" s="36"/>
      <c r="E182" s="36"/>
      <c r="F182" s="36"/>
      <c r="G182" s="36"/>
      <c r="H182" s="36"/>
    </row>
    <row r="183" spans="1:8" ht="15.75" customHeight="1" x14ac:dyDescent="0.25">
      <c r="A183" s="18" t="s">
        <v>123</v>
      </c>
      <c r="B183" s="36"/>
      <c r="C183" s="36"/>
      <c r="D183" s="36"/>
      <c r="E183" s="36"/>
      <c r="F183" s="36"/>
      <c r="G183" s="36"/>
      <c r="H183" s="36"/>
    </row>
    <row r="184" spans="1:8" ht="15.75" customHeight="1" x14ac:dyDescent="0.25">
      <c r="A184" s="15" t="s">
        <v>128</v>
      </c>
      <c r="B184" s="74" t="s">
        <v>129</v>
      </c>
      <c r="C184" s="65"/>
      <c r="D184" s="65"/>
      <c r="E184" s="72" t="s">
        <v>130</v>
      </c>
      <c r="F184" s="65"/>
      <c r="G184" s="73"/>
      <c r="H184" s="57">
        <v>54286</v>
      </c>
    </row>
    <row r="185" spans="1:8" ht="15.75" customHeight="1" x14ac:dyDescent="0.2">
      <c r="A185" s="79" t="s">
        <v>131</v>
      </c>
      <c r="B185" s="67"/>
      <c r="C185" s="67"/>
      <c r="D185" s="67"/>
      <c r="E185" s="67"/>
      <c r="F185" s="67"/>
      <c r="G185" s="67"/>
      <c r="H185" s="68"/>
    </row>
    <row r="186" spans="1:8" ht="15.75" customHeight="1" x14ac:dyDescent="0.2">
      <c r="A186" s="69"/>
      <c r="B186" s="70"/>
      <c r="C186" s="70"/>
      <c r="D186" s="70"/>
      <c r="E186" s="70"/>
      <c r="F186" s="70"/>
      <c r="G186" s="70"/>
      <c r="H186" s="71"/>
    </row>
    <row r="187" spans="1:8" ht="15.75" customHeight="1" x14ac:dyDescent="0.2">
      <c r="A187" s="36"/>
      <c r="B187" s="36"/>
      <c r="C187" s="36"/>
      <c r="D187" s="36"/>
      <c r="E187" s="36"/>
      <c r="F187" s="36"/>
      <c r="G187" s="36"/>
      <c r="H187" s="36"/>
    </row>
    <row r="188" spans="1:8" ht="15.75" customHeight="1" x14ac:dyDescent="0.25">
      <c r="B188" s="7"/>
      <c r="C188" s="7"/>
      <c r="D188" s="7"/>
      <c r="E188" s="7"/>
      <c r="F188" s="58"/>
      <c r="G188" s="59"/>
      <c r="H188" s="60"/>
    </row>
    <row r="190" spans="1:8" ht="15.75" customHeight="1" x14ac:dyDescent="0.25">
      <c r="A190" s="5"/>
      <c r="B190" s="7"/>
      <c r="C190" s="7"/>
      <c r="D190" s="7"/>
      <c r="E190" s="7"/>
      <c r="F190" s="58"/>
      <c r="G190" s="59"/>
      <c r="H190" s="59"/>
    </row>
    <row r="191" spans="1:8" ht="15.75" customHeight="1" x14ac:dyDescent="0.25">
      <c r="A191" s="5"/>
      <c r="B191" s="7"/>
      <c r="C191" s="7"/>
      <c r="D191" s="7"/>
      <c r="E191" s="7"/>
      <c r="F191" s="58"/>
      <c r="G191" s="59"/>
      <c r="H191" s="59"/>
    </row>
    <row r="192" spans="1:8" ht="15.75" customHeight="1" x14ac:dyDescent="0.25">
      <c r="A192" s="5"/>
      <c r="B192" s="7"/>
      <c r="C192" s="7"/>
      <c r="D192" s="7"/>
      <c r="E192" s="7"/>
      <c r="F192" s="58"/>
      <c r="G192" s="59"/>
      <c r="H192" s="59"/>
    </row>
    <row r="193" spans="1:8" ht="15.75" customHeight="1" x14ac:dyDescent="0.25">
      <c r="A193" s="5" t="s">
        <v>132</v>
      </c>
      <c r="B193" s="7"/>
      <c r="C193" s="7"/>
      <c r="D193" s="7"/>
      <c r="E193" s="7"/>
      <c r="F193" s="58"/>
      <c r="G193" s="59"/>
      <c r="H193" s="59"/>
    </row>
    <row r="194" spans="1:8" ht="15.75" customHeight="1" x14ac:dyDescent="0.25">
      <c r="A194" s="5"/>
      <c r="B194" s="7"/>
      <c r="C194" s="7"/>
      <c r="D194" s="7"/>
      <c r="E194" s="7"/>
      <c r="F194" s="58"/>
      <c r="G194" s="59"/>
      <c r="H194" s="59"/>
    </row>
    <row r="195" spans="1:8" ht="15.75" customHeight="1" x14ac:dyDescent="0.25">
      <c r="A195" s="7" t="s">
        <v>133</v>
      </c>
      <c r="B195" s="7"/>
      <c r="C195" s="7"/>
      <c r="D195" s="7"/>
      <c r="E195" s="7"/>
      <c r="F195" s="58"/>
      <c r="G195" s="59"/>
      <c r="H195" s="59"/>
    </row>
    <row r="196" spans="1:8" ht="15.75" customHeight="1" x14ac:dyDescent="0.25">
      <c r="B196" s="7"/>
      <c r="C196" s="7"/>
      <c r="D196" s="7"/>
      <c r="E196" s="7"/>
      <c r="F196" s="58"/>
    </row>
    <row r="197" spans="1:8" ht="15.75" customHeight="1" x14ac:dyDescent="0.25">
      <c r="A197" s="7" t="s">
        <v>134</v>
      </c>
      <c r="B197" s="7"/>
      <c r="C197" s="7"/>
      <c r="D197" s="7"/>
      <c r="E197" s="7"/>
      <c r="F197" s="58"/>
      <c r="G197" s="59"/>
      <c r="H197" s="59"/>
    </row>
    <row r="198" spans="1:8" ht="15.75" customHeight="1" x14ac:dyDescent="0.25">
      <c r="A198" s="7"/>
      <c r="B198" s="7"/>
      <c r="C198" s="7"/>
      <c r="D198" s="7"/>
      <c r="E198" s="7"/>
      <c r="F198" s="58"/>
      <c r="G198" s="59"/>
      <c r="H198" s="59"/>
    </row>
    <row r="199" spans="1:8" ht="15.75" customHeight="1" x14ac:dyDescent="0.25">
      <c r="A199" s="7" t="s">
        <v>135</v>
      </c>
      <c r="B199" s="7"/>
      <c r="C199" s="7"/>
      <c r="D199" s="7"/>
      <c r="E199" s="7"/>
      <c r="F199" s="58"/>
      <c r="G199" s="59"/>
      <c r="H199" s="59"/>
    </row>
    <row r="200" spans="1:8" ht="15.75" customHeight="1" x14ac:dyDescent="0.25">
      <c r="A200" s="7"/>
      <c r="B200" s="7"/>
      <c r="C200" s="7"/>
      <c r="D200" s="7"/>
      <c r="E200" s="7"/>
      <c r="F200" s="58"/>
      <c r="G200" s="59"/>
      <c r="H200" s="59"/>
    </row>
    <row r="201" spans="1:8" ht="15.75" customHeight="1" x14ac:dyDescent="0.25">
      <c r="A201" s="7" t="s">
        <v>136</v>
      </c>
      <c r="B201" s="7"/>
      <c r="C201" s="7"/>
      <c r="D201" s="7"/>
      <c r="E201" s="7"/>
      <c r="F201" s="58"/>
      <c r="G201" s="59"/>
      <c r="H201" s="59"/>
    </row>
    <row r="202" spans="1:8" ht="15.75" customHeight="1" x14ac:dyDescent="0.25">
      <c r="A202" s="7"/>
      <c r="B202" s="7"/>
      <c r="C202" s="7"/>
      <c r="D202" s="7"/>
      <c r="E202" s="7"/>
      <c r="F202" s="58"/>
      <c r="G202" s="59"/>
      <c r="H202" s="59"/>
    </row>
    <row r="203" spans="1:8" ht="15.75" customHeight="1" x14ac:dyDescent="0.25">
      <c r="A203" s="7" t="s">
        <v>137</v>
      </c>
      <c r="B203" s="7"/>
      <c r="C203" s="7"/>
      <c r="D203" s="7"/>
      <c r="E203" s="7"/>
      <c r="F203" s="58"/>
      <c r="G203" s="59"/>
      <c r="H203" s="59"/>
    </row>
    <row r="204" spans="1:8" ht="15.75" customHeight="1" x14ac:dyDescent="0.25">
      <c r="A204" s="7"/>
      <c r="B204" s="7"/>
      <c r="C204" s="7"/>
      <c r="D204" s="7"/>
      <c r="E204" s="7"/>
      <c r="F204" s="58"/>
    </row>
    <row r="205" spans="1:8" ht="15.75" customHeight="1" x14ac:dyDescent="0.25">
      <c r="A205" s="7"/>
      <c r="B205" s="7"/>
      <c r="C205" s="7"/>
      <c r="D205" s="7"/>
      <c r="E205" s="7"/>
      <c r="F205" s="58"/>
    </row>
    <row r="206" spans="1:8" ht="15.75" customHeight="1" x14ac:dyDescent="0.25">
      <c r="B206" s="7"/>
      <c r="C206" s="7"/>
      <c r="D206" s="7"/>
      <c r="E206" s="7"/>
      <c r="F206" s="58"/>
    </row>
    <row r="207" spans="1:8" ht="15.75" customHeight="1" x14ac:dyDescent="0.25">
      <c r="A207" s="82" t="s">
        <v>138</v>
      </c>
      <c r="B207" s="65"/>
      <c r="C207" s="65"/>
      <c r="D207" s="65"/>
      <c r="E207" s="65"/>
      <c r="F207" s="65"/>
      <c r="G207" s="73"/>
      <c r="H207" s="73"/>
    </row>
    <row r="208" spans="1:8" ht="15.75" customHeight="1" x14ac:dyDescent="0.25">
      <c r="A208" s="82" t="s">
        <v>139</v>
      </c>
      <c r="B208" s="65"/>
      <c r="C208" s="65"/>
      <c r="D208" s="65"/>
      <c r="E208" s="65"/>
      <c r="F208" s="65"/>
      <c r="G208" s="73"/>
      <c r="H208" s="73"/>
    </row>
    <row r="209" spans="1:1" x14ac:dyDescent="0.25">
      <c r="A209" t="s">
        <v>140</v>
      </c>
    </row>
  </sheetData>
  <mergeCells count="86">
    <mergeCell ref="A32:H32"/>
    <mergeCell ref="A79:B79"/>
    <mergeCell ref="A80:H80"/>
    <mergeCell ref="A65:H65"/>
    <mergeCell ref="B67:G67"/>
    <mergeCell ref="A68:H68"/>
    <mergeCell ref="A50:H50"/>
    <mergeCell ref="A59:H59"/>
    <mergeCell ref="A53:H53"/>
    <mergeCell ref="A77:H77"/>
    <mergeCell ref="A34:H35"/>
    <mergeCell ref="A41:H41"/>
    <mergeCell ref="A56:H56"/>
    <mergeCell ref="B64:G64"/>
    <mergeCell ref="A38:H38"/>
    <mergeCell ref="A132:H132"/>
    <mergeCell ref="A99:H99"/>
    <mergeCell ref="B95:G95"/>
    <mergeCell ref="A96:H96"/>
    <mergeCell ref="B98:G98"/>
    <mergeCell ref="A129:H129"/>
    <mergeCell ref="A120:H120"/>
    <mergeCell ref="A125:G125"/>
    <mergeCell ref="A128:G128"/>
    <mergeCell ref="A123:H123"/>
    <mergeCell ref="A126:H126"/>
    <mergeCell ref="A105:H105"/>
    <mergeCell ref="A122:G122"/>
    <mergeCell ref="A102:H103"/>
    <mergeCell ref="A114:H114"/>
    <mergeCell ref="A117:H117"/>
    <mergeCell ref="A108:H108"/>
    <mergeCell ref="A101:G101"/>
    <mergeCell ref="A44:H44"/>
    <mergeCell ref="A47:H47"/>
    <mergeCell ref="A76:B76"/>
    <mergeCell ref="B70:G70"/>
    <mergeCell ref="A71:H71"/>
    <mergeCell ref="B73:G73"/>
    <mergeCell ref="A74:H74"/>
    <mergeCell ref="A86:H86"/>
    <mergeCell ref="A90:H90"/>
    <mergeCell ref="B92:G92"/>
    <mergeCell ref="A93:H93"/>
    <mergeCell ref="A29:H29"/>
    <mergeCell ref="A30:H30"/>
    <mergeCell ref="A155:H155"/>
    <mergeCell ref="A58:G58"/>
    <mergeCell ref="B31:G31"/>
    <mergeCell ref="B61:G61"/>
    <mergeCell ref="A111:H111"/>
    <mergeCell ref="A62:H62"/>
    <mergeCell ref="E149:G149"/>
    <mergeCell ref="E137:G137"/>
    <mergeCell ref="A130:H130"/>
    <mergeCell ref="B85:G85"/>
    <mergeCell ref="A116:G116"/>
    <mergeCell ref="A119:G119"/>
    <mergeCell ref="B89:G89"/>
    <mergeCell ref="B110:G110"/>
    <mergeCell ref="A208:H208"/>
    <mergeCell ref="B178:D178"/>
    <mergeCell ref="A207:H207"/>
    <mergeCell ref="E158:G158"/>
    <mergeCell ref="B179:D179"/>
    <mergeCell ref="A185:H186"/>
    <mergeCell ref="B184:D184"/>
    <mergeCell ref="E184:G184"/>
    <mergeCell ref="E179:G179"/>
    <mergeCell ref="A175:H176"/>
    <mergeCell ref="B144:D144"/>
    <mergeCell ref="A180:H181"/>
    <mergeCell ref="A145:H146"/>
    <mergeCell ref="E150:G151"/>
    <mergeCell ref="B150:D151"/>
    <mergeCell ref="E174:G174"/>
    <mergeCell ref="B174:D174"/>
    <mergeCell ref="B161:D161"/>
    <mergeCell ref="E141:G144"/>
    <mergeCell ref="A169:H171"/>
    <mergeCell ref="B168:D168"/>
    <mergeCell ref="A152:H153"/>
    <mergeCell ref="E167:G168"/>
    <mergeCell ref="B167:D167"/>
    <mergeCell ref="E160:G161"/>
    <mergeCell ref="A162:H164"/>
  </mergeCells>
  <phoneticPr fontId="18" type="noConversion"/>
  <printOptions horizontalCentered="1"/>
  <pageMargins left="0.5" right="0.5" top="1" bottom="0.75" header="0.5" footer="0.5"/>
  <pageSetup scale="88" fitToWidth="0" fitToHeight="0" orientation="landscape" horizontalDpi="300" verticalDpi="300"/>
  <headerFooter alignWithMargins="0">
    <oddHeader xml:space="preserve">&amp;C&amp;"Times New Roman,Bold"&amp;14 REPORT OF GIFTS AND SPONSORED PROGRAMS  
4th Quarter, FY 2002
</oddHeader>
    <oddFooter>&amp;L&amp;"Times New Roman,Italic"&amp;D&amp;R&amp;"Times New Roman,Italic"Page &amp;P</oddFooter>
  </headerFooter>
  <rowBreaks count="6" manualBreakCount="6">
    <brk id="28" max="16383" man="1"/>
    <brk id="59" max="16383" man="1"/>
    <brk id="91" max="16383" man="1"/>
    <brk id="124" max="16383" man="1"/>
    <brk id="154" max="16383" man="1"/>
    <brk id="189" max="16383" man="1"/>
  </rowBreaks>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heetViews>
  <sheetFormatPr defaultRowHeight="12.75" x14ac:dyDescent="0.2"/>
  <sheetData/>
  <phoneticPr fontId="18" type="noConversion"/>
  <printOptions gridLines="1" gridLinesSet="0"/>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Watkins</dc:creator>
  <cp:lastModifiedBy>xbany</cp:lastModifiedBy>
  <cp:lastPrinted>2002-09-03T19:51:05Z</cp:lastPrinted>
  <dcterms:created xsi:type="dcterms:W3CDTF">1997-02-24T18:58:47Z</dcterms:created>
  <dcterms:modified xsi:type="dcterms:W3CDTF">2021-01-12T06:41:20Z</dcterms:modified>
</cp:coreProperties>
</file>