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E:\2021jmypaper\2021-IST-SA\data\MT_SA_FS\MT_SA_FS\data\AnalysisResult\"/>
    </mc:Choice>
  </mc:AlternateContent>
  <bookViews>
    <workbookView xWindow="0" yWindow="0" windowWidth="19200" windowHeight="7010"/>
  </bookViews>
  <sheets>
    <sheet name="OSR0" sheetId="2" r:id="rId1"/>
    <sheet name="FR" sheetId="3" r:id="rId2"/>
    <sheet name="FS details" sheetId="4" r:id="rId3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S14" i="2" l="1"/>
  <c r="S8" i="2"/>
  <c r="O34" i="2"/>
  <c r="O32" i="2"/>
  <c r="O18" i="2"/>
  <c r="O16" i="2"/>
  <c r="J42" i="2"/>
  <c r="J40" i="2"/>
  <c r="J28" i="2"/>
  <c r="J24" i="2"/>
  <c r="J10" i="2"/>
  <c r="J8" i="2"/>
  <c r="E34" i="2"/>
  <c r="E32" i="2"/>
  <c r="E16" i="2"/>
  <c r="E7" i="2"/>
  <c r="E8" i="2" s="1"/>
  <c r="J23" i="3"/>
  <c r="J24" i="3"/>
  <c r="J25" i="3"/>
  <c r="J26" i="3"/>
  <c r="J27" i="3"/>
  <c r="J28" i="3"/>
  <c r="J22" i="3"/>
  <c r="G23" i="3"/>
  <c r="G24" i="3"/>
  <c r="G25" i="3"/>
  <c r="G26" i="3"/>
  <c r="G27" i="3"/>
  <c r="G28" i="3"/>
  <c r="G22" i="3"/>
  <c r="D23" i="3"/>
  <c r="D24" i="3"/>
  <c r="D25" i="3"/>
  <c r="D26" i="3"/>
  <c r="D27" i="3"/>
  <c r="D28" i="3"/>
  <c r="D22" i="3"/>
  <c r="G27" i="4"/>
  <c r="O2" i="3"/>
  <c r="C9" i="3"/>
  <c r="C5" i="3"/>
  <c r="L27" i="4"/>
  <c r="K27" i="4"/>
  <c r="J27" i="4"/>
  <c r="I27" i="4"/>
  <c r="H27" i="4"/>
  <c r="F27" i="4"/>
  <c r="E27" i="4"/>
  <c r="D27" i="4"/>
  <c r="L36" i="4"/>
  <c r="K36" i="4"/>
  <c r="J36" i="4"/>
  <c r="H36" i="4"/>
  <c r="G36" i="4"/>
  <c r="C36" i="4"/>
  <c r="D36" i="4"/>
  <c r="B36" i="4"/>
  <c r="C27" i="4"/>
  <c r="B27" i="4"/>
  <c r="O15" i="3"/>
  <c r="O10" i="3"/>
  <c r="O6" i="3"/>
  <c r="D18" i="4"/>
  <c r="E18" i="4"/>
  <c r="F18" i="4"/>
  <c r="G18" i="4"/>
  <c r="H18" i="4"/>
  <c r="I18" i="4"/>
  <c r="J18" i="4"/>
  <c r="K18" i="4"/>
  <c r="L18" i="4"/>
  <c r="C18" i="4"/>
  <c r="B18" i="4"/>
  <c r="F9" i="4"/>
  <c r="G9" i="4"/>
  <c r="H9" i="4"/>
  <c r="I9" i="4"/>
  <c r="J9" i="4"/>
  <c r="K9" i="4"/>
  <c r="L9" i="4"/>
  <c r="E9" i="4"/>
  <c r="D9" i="4"/>
  <c r="C9" i="4"/>
  <c r="B9" i="4"/>
  <c r="N17" i="3"/>
  <c r="M17" i="3"/>
  <c r="L17" i="3"/>
  <c r="K17" i="3"/>
  <c r="J17" i="3"/>
  <c r="H17" i="3"/>
  <c r="G17" i="3"/>
  <c r="D17" i="3"/>
  <c r="C17" i="3"/>
  <c r="B17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N9" i="3"/>
  <c r="M9" i="3"/>
  <c r="L9" i="3"/>
  <c r="K9" i="3"/>
  <c r="J9" i="3"/>
  <c r="I9" i="3"/>
  <c r="H9" i="3"/>
  <c r="G9" i="3"/>
  <c r="F9" i="3"/>
  <c r="E9" i="3"/>
  <c r="D9" i="3"/>
  <c r="B9" i="3"/>
  <c r="N5" i="3"/>
  <c r="M5" i="3"/>
  <c r="L5" i="3"/>
  <c r="K5" i="3"/>
  <c r="J5" i="3"/>
  <c r="I5" i="3"/>
  <c r="H5" i="3"/>
  <c r="G5" i="3"/>
  <c r="F5" i="3"/>
  <c r="E5" i="3"/>
  <c r="D5" i="3"/>
  <c r="B5" i="3"/>
  <c r="R43" i="2"/>
  <c r="N43" i="2"/>
  <c r="I43" i="2"/>
  <c r="D43" i="2"/>
  <c r="E3" i="2"/>
  <c r="E4" i="2" s="1"/>
  <c r="J3" i="2"/>
  <c r="J4" i="2" s="1"/>
  <c r="O3" i="2"/>
  <c r="O4" i="2" s="1"/>
  <c r="S3" i="2"/>
  <c r="S4" i="2" s="1"/>
  <c r="E5" i="2"/>
  <c r="E6" i="2" s="1"/>
  <c r="J5" i="2"/>
  <c r="J6" i="2" s="1"/>
  <c r="O5" i="2"/>
  <c r="O6" i="2" s="1"/>
  <c r="S5" i="2"/>
  <c r="S6" i="2" s="1"/>
  <c r="J7" i="2"/>
  <c r="O7" i="2"/>
  <c r="O8" i="2" s="1"/>
  <c r="S7" i="2"/>
  <c r="E9" i="2"/>
  <c r="E10" i="2" s="1"/>
  <c r="J9" i="2"/>
  <c r="O9" i="2"/>
  <c r="O10" i="2" s="1"/>
  <c r="E11" i="2"/>
  <c r="E12" i="2" s="1"/>
  <c r="J11" i="2"/>
  <c r="J12" i="2" s="1"/>
  <c r="O11" i="2"/>
  <c r="O12" i="2" s="1"/>
  <c r="E13" i="2"/>
  <c r="E14" i="2" s="1"/>
  <c r="J13" i="2"/>
  <c r="J14" i="2" s="1"/>
  <c r="O13" i="2"/>
  <c r="O14" i="2" s="1"/>
  <c r="S13" i="2"/>
  <c r="E15" i="2"/>
  <c r="J15" i="2"/>
  <c r="J16" i="2" s="1"/>
  <c r="O15" i="2"/>
  <c r="S15" i="2"/>
  <c r="S16" i="2" s="1"/>
  <c r="E17" i="2"/>
  <c r="E18" i="2" s="1"/>
  <c r="J17" i="2"/>
  <c r="J18" i="2" s="1"/>
  <c r="O17" i="2"/>
  <c r="E19" i="2"/>
  <c r="E20" i="2" s="1"/>
  <c r="J19" i="2"/>
  <c r="J20" i="2" s="1"/>
  <c r="O19" i="2"/>
  <c r="O20" i="2" s="1"/>
  <c r="S19" i="2"/>
  <c r="S20" i="2" s="1"/>
  <c r="E21" i="2"/>
  <c r="E22" i="2" s="1"/>
  <c r="J21" i="2"/>
  <c r="J22" i="2" s="1"/>
  <c r="O21" i="2"/>
  <c r="O22" i="2" s="1"/>
  <c r="S21" i="2"/>
  <c r="S22" i="2" s="1"/>
  <c r="E23" i="2"/>
  <c r="E24" i="2" s="1"/>
  <c r="J23" i="2"/>
  <c r="O23" i="2"/>
  <c r="O24" i="2" s="1"/>
  <c r="S23" i="2"/>
  <c r="S24" i="2" s="1"/>
  <c r="E25" i="2"/>
  <c r="E26" i="2" s="1"/>
  <c r="J25" i="2"/>
  <c r="J26" i="2" s="1"/>
  <c r="O25" i="2"/>
  <c r="O26" i="2" s="1"/>
  <c r="S25" i="2"/>
  <c r="S26" i="2" s="1"/>
  <c r="E27" i="2"/>
  <c r="E28" i="2" s="1"/>
  <c r="O27" i="2"/>
  <c r="O28" i="2" s="1"/>
  <c r="S27" i="2"/>
  <c r="S28" i="2" s="1"/>
  <c r="E29" i="2"/>
  <c r="E30" i="2" s="1"/>
  <c r="J29" i="2"/>
  <c r="J30" i="2" s="1"/>
  <c r="O29" i="2"/>
  <c r="O30" i="2" s="1"/>
  <c r="E31" i="2"/>
  <c r="J31" i="2"/>
  <c r="J32" i="2" s="1"/>
  <c r="O31" i="2"/>
  <c r="E33" i="2"/>
  <c r="J33" i="2"/>
  <c r="J34" i="2" s="1"/>
  <c r="O33" i="2"/>
  <c r="E35" i="2"/>
  <c r="E36" i="2" s="1"/>
  <c r="J35" i="2"/>
  <c r="J36" i="2" s="1"/>
  <c r="O35" i="2"/>
  <c r="O36" i="2" s="1"/>
  <c r="E37" i="2"/>
  <c r="E38" i="2" s="1"/>
  <c r="J37" i="2"/>
  <c r="J38" i="2" s="1"/>
  <c r="O37" i="2"/>
  <c r="O38" i="2" s="1"/>
  <c r="E39" i="2"/>
  <c r="E40" i="2" s="1"/>
  <c r="J39" i="2"/>
  <c r="O39" i="2"/>
  <c r="O40" i="2" s="1"/>
  <c r="E41" i="2"/>
  <c r="E42" i="2" s="1"/>
  <c r="J41" i="2"/>
  <c r="O41" i="2"/>
  <c r="O42" i="2" s="1"/>
  <c r="V43" i="2"/>
</calcChain>
</file>

<file path=xl/sharedStrings.xml><?xml version="1.0" encoding="utf-8"?>
<sst xmlns="http://purl.oclc.org/ooxml/spreadsheetml/main" count="224" uniqueCount="114">
  <si>
    <t>amazon</t>
  </si>
  <si>
    <t>heroapp</t>
  </si>
  <si>
    <t>micro</t>
  </si>
  <si>
    <t>stanford</t>
  </si>
  <si>
    <t>ALLMTG</t>
  </si>
  <si>
    <t>MR1.1</t>
  </si>
  <si>
    <t>MR1.2</t>
  </si>
  <si>
    <t>MR1.3</t>
  </si>
  <si>
    <t>MR1.4</t>
  </si>
  <si>
    <t>MR2.1</t>
  </si>
  <si>
    <t>MR2.2</t>
  </si>
  <si>
    <t>NR3.1</t>
  </si>
  <si>
    <t>MR3.2</t>
  </si>
  <si>
    <t>MR4.1</t>
  </si>
  <si>
    <t>MR4.2</t>
  </si>
  <si>
    <t>MR4.3</t>
  </si>
  <si>
    <t>MR4.4</t>
  </si>
  <si>
    <t>MR4.5</t>
  </si>
  <si>
    <t>MR5.1</t>
  </si>
  <si>
    <t>MR5.2</t>
  </si>
  <si>
    <t>MR5.3</t>
  </si>
  <si>
    <t>MR6.1</t>
  </si>
  <si>
    <t>MR6.2</t>
  </si>
  <si>
    <t>MR7.1</t>
  </si>
  <si>
    <t>MR7.2</t>
  </si>
  <si>
    <r>
      <t>micro</t>
    </r>
    <r>
      <rPr>
        <sz val="12"/>
        <rFont val="宋体"/>
        <charset val="134"/>
      </rPr>
      <t xml:space="preserve"> &gt; hk &gt; stanford &gt; amazon</t>
    </r>
  </si>
  <si>
    <r>
      <t>hk</t>
    </r>
    <r>
      <rPr>
        <sz val="12"/>
        <rFont val="宋体"/>
        <charset val="134"/>
      </rPr>
      <t xml:space="preserve"> &gt; micro &gt; stanford &gt; amazon</t>
    </r>
  </si>
  <si>
    <r>
      <t>hk</t>
    </r>
    <r>
      <rPr>
        <sz val="12"/>
        <rFont val="宋体"/>
        <charset val="134"/>
      </rPr>
      <t xml:space="preserve"> &gt; miro &gt; amazon &gt; stanford</t>
    </r>
  </si>
  <si>
    <r>
      <t>amazon</t>
    </r>
    <r>
      <rPr>
        <sz val="12"/>
        <rFont val="宋体"/>
        <charset val="134"/>
      </rPr>
      <t xml:space="preserve"> &gt; hk &gt; micro</t>
    </r>
  </si>
  <si>
    <t>amazon &gt; micro &gt; hk</t>
  </si>
  <si>
    <t>amazon &gt; stanford &gt; micro &gt; Hk</t>
  </si>
  <si>
    <r>
      <t>hk</t>
    </r>
    <r>
      <rPr>
        <sz val="12"/>
        <rFont val="宋体"/>
        <charset val="134"/>
      </rPr>
      <t xml:space="preserve"> &gt; micro &gt; amazon &gt; stanford</t>
    </r>
  </si>
  <si>
    <t>micro &gt; amazon &gt; hk</t>
  </si>
  <si>
    <t>MR1.1</t>
    <phoneticPr fontId="3" type="noConversion"/>
  </si>
  <si>
    <t>MR1.2</t>
    <phoneticPr fontId="3" type="noConversion"/>
  </si>
  <si>
    <t>MR1.3</t>
    <phoneticPr fontId="3" type="noConversion"/>
  </si>
  <si>
    <t>MR1.4</t>
    <phoneticPr fontId="3" type="noConversion"/>
  </si>
  <si>
    <t>MR2.1</t>
    <phoneticPr fontId="3" type="noConversion"/>
  </si>
  <si>
    <t>MR2.2</t>
    <phoneticPr fontId="3" type="noConversion"/>
  </si>
  <si>
    <t>MR3.1</t>
    <phoneticPr fontId="3" type="noConversion"/>
  </si>
  <si>
    <t>MR3.2</t>
    <phoneticPr fontId="3" type="noConversion"/>
  </si>
  <si>
    <t>MR4.1</t>
    <phoneticPr fontId="3" type="noConversion"/>
  </si>
  <si>
    <t>MR4.2</t>
    <phoneticPr fontId="3" type="noConversion"/>
  </si>
  <si>
    <t>MR4.3</t>
    <phoneticPr fontId="3" type="noConversion"/>
  </si>
  <si>
    <t>MR4.4</t>
    <phoneticPr fontId="3" type="noConversion"/>
  </si>
  <si>
    <t>MR4.5</t>
    <phoneticPr fontId="3" type="noConversion"/>
  </si>
  <si>
    <t>Amazon</t>
  </si>
  <si>
    <t>HK</t>
  </si>
  <si>
    <t>Micor</t>
    <phoneticPr fontId="3" type="noConversion"/>
  </si>
  <si>
    <t>Stanf</t>
    <phoneticPr fontId="3" type="noConversion"/>
  </si>
  <si>
    <t>amazon</t>
    <phoneticPr fontId="3" type="noConversion"/>
  </si>
  <si>
    <t>micro</t>
    <phoneticPr fontId="3" type="noConversion"/>
  </si>
  <si>
    <t>hk</t>
    <phoneticPr fontId="3" type="noConversion"/>
  </si>
  <si>
    <t>sat</t>
    <phoneticPr fontId="3" type="noConversion"/>
  </si>
  <si>
    <t>fs</t>
    <phoneticPr fontId="3" type="noConversion"/>
  </si>
  <si>
    <t>sta</t>
    <phoneticPr fontId="3" type="noConversion"/>
  </si>
  <si>
    <t>mr5.1</t>
  </si>
  <si>
    <t>mr5.2</t>
  </si>
  <si>
    <t>mr5.3</t>
  </si>
  <si>
    <t>mr6.1</t>
  </si>
  <si>
    <t>mr6.2</t>
  </si>
  <si>
    <t>mr7.1</t>
  </si>
  <si>
    <t>mr7.2</t>
  </si>
  <si>
    <t>amazon</t>
    <phoneticPr fontId="2" type="noConversion"/>
  </si>
  <si>
    <r>
      <t>B</t>
    </r>
    <r>
      <rPr>
        <sz val="12"/>
        <rFont val="宋体"/>
        <family val="3"/>
        <charset val="134"/>
      </rPr>
      <t>-yes</t>
    </r>
    <phoneticPr fontId="2" type="noConversion"/>
  </si>
  <si>
    <r>
      <t>B</t>
    </r>
    <r>
      <rPr>
        <sz val="12"/>
        <rFont val="宋体"/>
        <family val="3"/>
        <charset val="134"/>
      </rPr>
      <t>-no</t>
    </r>
    <phoneticPr fontId="2" type="noConversion"/>
  </si>
  <si>
    <t>C-yesno</t>
    <phoneticPr fontId="2" type="noConversion"/>
  </si>
  <si>
    <t>B-add</t>
    <phoneticPr fontId="2" type="noConversion"/>
  </si>
  <si>
    <t>C-yesadd</t>
    <phoneticPr fontId="2" type="noConversion"/>
  </si>
  <si>
    <t>C-add</t>
    <phoneticPr fontId="2" type="noConversion"/>
  </si>
  <si>
    <r>
      <t>H</t>
    </r>
    <r>
      <rPr>
        <sz val="12"/>
        <rFont val="宋体"/>
        <family val="3"/>
        <charset val="134"/>
      </rPr>
      <t>K</t>
    </r>
    <phoneticPr fontId="2" type="noConversion"/>
  </si>
  <si>
    <r>
      <t>A</t>
    </r>
    <r>
      <rPr>
        <sz val="12"/>
        <rFont val="宋体"/>
        <family val="3"/>
        <charset val="134"/>
      </rPr>
      <t>yes</t>
    </r>
    <phoneticPr fontId="2" type="noConversion"/>
  </si>
  <si>
    <r>
      <t>A</t>
    </r>
    <r>
      <rPr>
        <sz val="12"/>
        <rFont val="宋体"/>
        <family val="3"/>
        <charset val="134"/>
      </rPr>
      <t>no</t>
    </r>
    <phoneticPr fontId="2" type="noConversion"/>
  </si>
  <si>
    <r>
      <t>A</t>
    </r>
    <r>
      <rPr>
        <sz val="12"/>
        <rFont val="宋体"/>
        <family val="3"/>
        <charset val="134"/>
      </rPr>
      <t>add</t>
    </r>
    <phoneticPr fontId="2" type="noConversion"/>
  </si>
  <si>
    <t>Cyesno</t>
    <phoneticPr fontId="2" type="noConversion"/>
  </si>
  <si>
    <t>Cyesadd</t>
    <phoneticPr fontId="2" type="noConversion"/>
  </si>
  <si>
    <t>Cadd</t>
    <phoneticPr fontId="2" type="noConversion"/>
  </si>
  <si>
    <r>
      <t>M</t>
    </r>
    <r>
      <rPr>
        <sz val="12"/>
        <rFont val="宋体"/>
        <family val="3"/>
        <charset val="134"/>
      </rPr>
      <t>icro</t>
    </r>
    <phoneticPr fontId="2" type="noConversion"/>
  </si>
  <si>
    <r>
      <t>S</t>
    </r>
    <r>
      <rPr>
        <sz val="12"/>
        <rFont val="宋体"/>
        <family val="3"/>
        <charset val="134"/>
      </rPr>
      <t>tanford</t>
    </r>
    <phoneticPr fontId="2" type="noConversion"/>
  </si>
  <si>
    <t>FR</t>
    <phoneticPr fontId="2" type="noConversion"/>
  </si>
  <si>
    <t>FR</t>
    <phoneticPr fontId="2" type="noConversion"/>
  </si>
  <si>
    <t>FR</t>
    <phoneticPr fontId="2" type="noConversion"/>
  </si>
  <si>
    <t>FR</t>
    <phoneticPr fontId="2" type="noConversion"/>
  </si>
  <si>
    <r>
      <t>FR</t>
    </r>
    <r>
      <rPr>
        <sz val="12"/>
        <rFont val="宋体"/>
        <family val="3"/>
        <charset val="134"/>
      </rPr>
      <t>/GSR</t>
    </r>
    <phoneticPr fontId="2" type="noConversion"/>
  </si>
  <si>
    <t>SMTG</t>
    <phoneticPr fontId="2" type="noConversion"/>
  </si>
  <si>
    <t>SR</t>
    <phoneticPr fontId="2" type="noConversion"/>
  </si>
  <si>
    <t>SMTG</t>
    <phoneticPr fontId="2" type="noConversion"/>
  </si>
  <si>
    <t>SR</t>
    <phoneticPr fontId="2" type="noConversion"/>
  </si>
  <si>
    <t>SMTG</t>
    <phoneticPr fontId="2" type="noConversion"/>
  </si>
  <si>
    <t>SR</t>
    <phoneticPr fontId="2" type="noConversion"/>
  </si>
  <si>
    <r>
      <t xml:space="preserve">amazon &gt; </t>
    </r>
    <r>
      <rPr>
        <sz val="12"/>
        <rFont val="宋体"/>
        <family val="3"/>
        <charset val="134"/>
      </rPr>
      <t>HK &gt; micro &gt; stanford</t>
    </r>
    <phoneticPr fontId="2" type="noConversion"/>
  </si>
  <si>
    <r>
      <t xml:space="preserve">amzon &gt; </t>
    </r>
    <r>
      <rPr>
        <sz val="12"/>
        <rFont val="宋体"/>
        <family val="3"/>
        <charset val="134"/>
      </rPr>
      <t>micro &gt; hk &gt; stanford</t>
    </r>
    <phoneticPr fontId="2" type="noConversion"/>
  </si>
  <si>
    <r>
      <t xml:space="preserve">amazon &gt; </t>
    </r>
    <r>
      <rPr>
        <sz val="12"/>
        <rFont val="宋体"/>
        <family val="3"/>
        <charset val="134"/>
      </rPr>
      <t>hk &gt; micro &gt; stanford</t>
    </r>
    <phoneticPr fontId="2" type="noConversion"/>
  </si>
  <si>
    <r>
      <t xml:space="preserve">hk &gt; </t>
    </r>
    <r>
      <rPr>
        <sz val="12"/>
        <rFont val="宋体"/>
        <family val="3"/>
        <charset val="134"/>
      </rPr>
      <t>amazon &gt; micro</t>
    </r>
    <phoneticPr fontId="2" type="noConversion"/>
  </si>
  <si>
    <r>
      <t>micro &gt;</t>
    </r>
    <r>
      <rPr>
        <sz val="12"/>
        <rFont val="宋体"/>
        <family val="3"/>
        <charset val="134"/>
      </rPr>
      <t xml:space="preserve"> hk &gt; amazon &gt; stanford</t>
    </r>
    <phoneticPr fontId="2" type="noConversion"/>
  </si>
  <si>
    <r>
      <t xml:space="preserve">hk &gt; </t>
    </r>
    <r>
      <rPr>
        <sz val="12"/>
        <color indexed="10"/>
        <rFont val="宋体"/>
        <family val="3"/>
        <charset val="134"/>
      </rPr>
      <t>micro</t>
    </r>
    <r>
      <rPr>
        <sz val="12"/>
        <rFont val="宋体"/>
        <family val="3"/>
        <charset val="134"/>
      </rPr>
      <t xml:space="preserve"> &gt; amazon &gt; stanford</t>
    </r>
    <phoneticPr fontId="2" type="noConversion"/>
  </si>
  <si>
    <r>
      <t xml:space="preserve">hk &gt; </t>
    </r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 stanford &gt; micro</t>
    </r>
    <phoneticPr fontId="2" type="noConversion"/>
  </si>
  <si>
    <r>
      <rPr>
        <sz val="12"/>
        <color indexed="10"/>
        <rFont val="宋体"/>
        <family val="3"/>
        <charset val="134"/>
      </rPr>
      <t xml:space="preserve">hk </t>
    </r>
    <r>
      <rPr>
        <sz val="12"/>
        <rFont val="宋体"/>
        <family val="3"/>
        <charset val="134"/>
      </rPr>
      <t>&gt; micro &gt; amazon &gt; stanford</t>
    </r>
    <phoneticPr fontId="2" type="noConversion"/>
  </si>
  <si>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 stanford &gt; micro &gt; Hk</t>
    </r>
    <phoneticPr fontId="2" type="noConversion"/>
  </si>
  <si>
    <r>
      <t xml:space="preserve">hk &gt; </t>
    </r>
    <r>
      <rPr>
        <sz val="12"/>
        <color indexed="10"/>
        <rFont val="宋体"/>
        <family val="3"/>
        <charset val="134"/>
      </rPr>
      <t>micro</t>
    </r>
    <r>
      <rPr>
        <sz val="12"/>
        <rFont val="宋体"/>
        <family val="3"/>
        <charset val="134"/>
      </rPr>
      <t xml:space="preserve"> &gt; amazon &gt; stanford</t>
    </r>
    <phoneticPr fontId="2" type="noConversion"/>
  </si>
  <si>
    <r>
      <t xml:space="preserve">hk &gt; </t>
    </r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 micro &gt; stanford</t>
    </r>
    <phoneticPr fontId="2" type="noConversion"/>
  </si>
  <si>
    <r>
      <rPr>
        <sz val="12"/>
        <color indexed="10"/>
        <rFont val="宋体"/>
        <family val="3"/>
        <charset val="134"/>
      </rPr>
      <t>HK</t>
    </r>
    <r>
      <rPr>
        <sz val="12"/>
        <rFont val="宋体"/>
        <family val="3"/>
        <charset val="134"/>
      </rPr>
      <t xml:space="preserve"> &gt; stanford &gt; micro = amazon</t>
    </r>
    <phoneticPr fontId="2" type="noConversion"/>
  </si>
  <si>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 HK &gt; micro &gt; stanford</t>
    </r>
    <phoneticPr fontId="2" type="noConversion"/>
  </si>
  <si>
    <t>amazon &gt; stanford &gt; micro &gt; Hk</t>
    <phoneticPr fontId="2" type="noConversion"/>
  </si>
  <si>
    <r>
      <t>a</t>
    </r>
    <r>
      <rPr>
        <sz val="12"/>
        <rFont val="宋体"/>
        <family val="3"/>
        <charset val="134"/>
      </rPr>
      <t>mazon &gt; stanford = micro = hk</t>
    </r>
    <phoneticPr fontId="2" type="noConversion"/>
  </si>
  <si>
    <r>
      <t xml:space="preserve">hk &gt; </t>
    </r>
    <r>
      <rPr>
        <sz val="12"/>
        <color indexed="10"/>
        <rFont val="宋体"/>
        <family val="3"/>
        <charset val="134"/>
      </rPr>
      <t>micro</t>
    </r>
    <r>
      <rPr>
        <sz val="12"/>
        <rFont val="宋体"/>
        <family val="3"/>
        <charset val="134"/>
      </rPr>
      <t xml:space="preserve"> &gt; amazon</t>
    </r>
    <phoneticPr fontId="2" type="noConversion"/>
  </si>
  <si>
    <r>
      <t xml:space="preserve">hk &gt; </t>
    </r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 micro</t>
    </r>
    <phoneticPr fontId="2" type="noConversion"/>
  </si>
  <si>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&gt;micro &gt; hk</t>
    </r>
    <phoneticPr fontId="2" type="noConversion"/>
  </si>
  <si>
    <r>
      <rPr>
        <sz val="12"/>
        <color indexed="10"/>
        <rFont val="宋体"/>
        <family val="3"/>
        <charset val="134"/>
      </rPr>
      <t>micro</t>
    </r>
    <r>
      <rPr>
        <sz val="12"/>
        <rFont val="宋体"/>
        <family val="3"/>
        <charset val="134"/>
      </rPr>
      <t xml:space="preserve"> &gt; amazon &gt; hk</t>
    </r>
    <phoneticPr fontId="2" type="noConversion"/>
  </si>
  <si>
    <r>
      <rPr>
        <sz val="12"/>
        <color indexed="10"/>
        <rFont val="宋体"/>
        <family val="3"/>
        <charset val="134"/>
      </rPr>
      <t>amazon</t>
    </r>
    <r>
      <rPr>
        <sz val="12"/>
        <rFont val="宋体"/>
        <family val="3"/>
        <charset val="134"/>
      </rPr>
      <t xml:space="preserve"> &gt; micro &gt; hk</t>
    </r>
    <phoneticPr fontId="2" type="noConversion"/>
  </si>
  <si>
    <r>
      <rPr>
        <sz val="12"/>
        <color indexed="10"/>
        <rFont val="宋体"/>
        <family val="3"/>
        <charset val="134"/>
      </rPr>
      <t>hk</t>
    </r>
    <r>
      <rPr>
        <sz val="12"/>
        <rFont val="宋体"/>
        <family val="3"/>
        <charset val="134"/>
      </rPr>
      <t xml:space="preserve"> &gt; micro &gt; amzon</t>
    </r>
    <phoneticPr fontId="2" type="noConversion"/>
  </si>
  <si>
    <r>
      <rPr>
        <sz val="12"/>
        <color indexed="10"/>
        <rFont val="宋体"/>
        <family val="3"/>
        <charset val="134"/>
      </rPr>
      <t>micro</t>
    </r>
    <r>
      <rPr>
        <sz val="12"/>
        <rFont val="宋体"/>
        <family val="3"/>
        <charset val="134"/>
      </rPr>
      <t xml:space="preserve"> &gt; hk &gt; amazon </t>
    </r>
    <phoneticPr fontId="2" type="noConversion"/>
  </si>
  <si>
    <r>
      <t>hk = micro &gt;</t>
    </r>
    <r>
      <rPr>
        <sz val="12"/>
        <color indexed="10"/>
        <rFont val="宋体"/>
        <family val="3"/>
        <charset val="134"/>
      </rPr>
      <t>amazon</t>
    </r>
    <phoneticPr fontId="2" type="noConversion"/>
  </si>
  <si>
    <r>
      <t xml:space="preserve">micro &gt; </t>
    </r>
    <r>
      <rPr>
        <sz val="12"/>
        <color indexed="10"/>
        <rFont val="宋体"/>
        <family val="3"/>
        <charset val="134"/>
      </rPr>
      <t>amzon</t>
    </r>
    <r>
      <rPr>
        <sz val="12"/>
        <rFont val="宋体"/>
        <family val="3"/>
        <charset val="134"/>
      </rPr>
      <t xml:space="preserve"> &gt; hk</t>
    </r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</si>
</sst>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color theme="5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0000FF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7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/>
    <xf numFmtId="0" fontId="13" fillId="7" borderId="1" xfId="0" applyFont="1" applyFill="1" applyBorder="1" applyAlignment="1"/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3" fillId="4" borderId="1" xfId="0" applyFont="1" applyFill="1" applyBorder="1" applyAlignment="1"/>
    <xf numFmtId="0" fontId="1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/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6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15" fillId="7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15" fillId="0" borderId="1" xfId="0" applyFont="1" applyFill="1" applyBorder="1" applyAlignment="1"/>
    <xf numFmtId="0" fontId="4" fillId="7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7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5" borderId="2" xfId="0" applyFill="1" applyBorder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43"/>
  <sheetViews>
    <sheetView tabSelected="1" topLeftCell="I25" zoomScaleNormal="100" zoomScaleSheetLayoutView="100" workbookViewId="0">
      <selection activeCell="W25" sqref="W25"/>
    </sheetView>
  </sheetViews>
  <sheetFormatPr defaultColWidth="9" defaultRowHeight="15" x14ac:dyDescent="0.25"/>
  <cols>
    <col min="2" max="2" width="7.08203125" style="1" customWidth="1"/>
    <col min="3" max="3" width="6.75" style="1" customWidth="1"/>
    <col min="4" max="4" width="8.25" style="1" customWidth="1"/>
    <col min="5" max="5" width="8.5" style="39" customWidth="1"/>
    <col min="6" max="6" width="2" style="1" customWidth="1"/>
    <col min="7" max="7" width="7.33203125" style="2" customWidth="1"/>
    <col min="8" max="8" width="7.08203125" style="2" customWidth="1"/>
    <col min="9" max="9" width="8.4140625" style="2" customWidth="1"/>
    <col min="10" max="10" width="12.58203125" style="41" bestFit="1" customWidth="1"/>
    <col min="11" max="11" width="2.9140625" style="2" customWidth="1"/>
    <col min="12" max="12" width="6.75" style="3" customWidth="1"/>
    <col min="13" max="13" width="2.6640625" style="3" customWidth="1"/>
    <col min="14" max="14" width="9" style="3"/>
    <col min="15" max="15" width="12.58203125" style="43" bestFit="1" customWidth="1"/>
    <col min="16" max="16" width="2.83203125" style="3" customWidth="1"/>
    <col min="17" max="17" width="6.75" style="4" customWidth="1"/>
    <col min="18" max="18" width="8.6640625" style="4" customWidth="1"/>
    <col min="19" max="19" width="7.4140625" style="45" customWidth="1"/>
    <col min="20" max="20" width="2.33203125" style="4" customWidth="1"/>
    <col min="21" max="21" width="2.1640625" style="4" customWidth="1"/>
    <col min="22" max="22" width="57.58203125" customWidth="1"/>
  </cols>
  <sheetData>
    <row r="1" spans="1:23" x14ac:dyDescent="0.25">
      <c r="A1" s="5"/>
      <c r="B1" s="6"/>
      <c r="C1" s="37" t="s">
        <v>0</v>
      </c>
      <c r="D1" s="6"/>
      <c r="E1" s="37"/>
      <c r="F1" s="6"/>
      <c r="G1" s="7"/>
      <c r="H1" s="7" t="s">
        <v>1</v>
      </c>
      <c r="I1" s="40"/>
      <c r="J1" s="40"/>
      <c r="K1" s="7"/>
      <c r="L1" s="42" t="s">
        <v>2</v>
      </c>
      <c r="M1" s="12"/>
      <c r="N1" s="12"/>
      <c r="O1" s="42"/>
      <c r="P1" s="12"/>
      <c r="Q1" s="44" t="s">
        <v>3</v>
      </c>
      <c r="R1" s="13"/>
      <c r="S1" s="44"/>
      <c r="T1" s="13"/>
      <c r="U1" s="13"/>
    </row>
    <row r="2" spans="1:23" x14ac:dyDescent="0.25">
      <c r="A2" s="5"/>
      <c r="B2" s="6" t="s">
        <v>4</v>
      </c>
      <c r="C2" s="6"/>
      <c r="D2" s="54" t="s">
        <v>84</v>
      </c>
      <c r="E2" s="37" t="s">
        <v>85</v>
      </c>
      <c r="F2" s="6"/>
      <c r="G2" s="7" t="s">
        <v>4</v>
      </c>
      <c r="H2" s="7"/>
      <c r="I2" s="55" t="s">
        <v>86</v>
      </c>
      <c r="J2" s="40" t="s">
        <v>87</v>
      </c>
      <c r="K2" s="7"/>
      <c r="L2" s="12" t="s">
        <v>4</v>
      </c>
      <c r="M2" s="12"/>
      <c r="N2" s="56" t="s">
        <v>88</v>
      </c>
      <c r="O2" s="42" t="s">
        <v>87</v>
      </c>
      <c r="P2" s="12"/>
      <c r="Q2" s="13" t="s">
        <v>4</v>
      </c>
      <c r="R2" s="57" t="s">
        <v>88</v>
      </c>
      <c r="S2" s="44" t="s">
        <v>89</v>
      </c>
      <c r="T2" s="13"/>
      <c r="U2" s="13"/>
    </row>
    <row r="3" spans="1:23" x14ac:dyDescent="0.25">
      <c r="A3" s="5" t="s">
        <v>5</v>
      </c>
      <c r="B3" s="6">
        <v>14436</v>
      </c>
      <c r="C3" s="6"/>
      <c r="D3" s="6">
        <v>13372</v>
      </c>
      <c r="E3" s="38">
        <f>D3/B3</f>
        <v>0.92629537267941253</v>
      </c>
      <c r="F3" s="6"/>
      <c r="G3" s="7">
        <v>14436</v>
      </c>
      <c r="H3" s="7"/>
      <c r="I3" s="7">
        <v>13848</v>
      </c>
      <c r="J3" s="40">
        <f>I3/G3</f>
        <v>0.95926849542809645</v>
      </c>
      <c r="K3" s="7"/>
      <c r="L3" s="12">
        <v>14436</v>
      </c>
      <c r="M3" s="12"/>
      <c r="N3" s="12">
        <v>14202</v>
      </c>
      <c r="O3" s="42">
        <f>N3/L3</f>
        <v>0.98379052369077302</v>
      </c>
      <c r="P3" s="12"/>
      <c r="Q3" s="13">
        <v>12384</v>
      </c>
      <c r="R3" s="13">
        <v>11667</v>
      </c>
      <c r="S3" s="44">
        <f>R3/Q3</f>
        <v>0.94210271317829453</v>
      </c>
      <c r="T3" s="13"/>
      <c r="U3" s="13"/>
      <c r="V3" s="60" t="s">
        <v>25</v>
      </c>
      <c r="W3">
        <v>2</v>
      </c>
    </row>
    <row r="4" spans="1:23" x14ac:dyDescent="0.25">
      <c r="A4" s="52" t="s">
        <v>83</v>
      </c>
      <c r="B4" s="6">
        <v>0.12612612612612611</v>
      </c>
      <c r="C4" s="6"/>
      <c r="D4" s="6"/>
      <c r="E4" s="38">
        <f>E3*(1-B4)</f>
        <v>0.80946532567480189</v>
      </c>
      <c r="F4" s="6"/>
      <c r="G4" s="7">
        <v>0.25</v>
      </c>
      <c r="H4" s="7"/>
      <c r="I4" s="7"/>
      <c r="J4" s="40">
        <f>J3*(1-G4)</f>
        <v>0.71945137157107231</v>
      </c>
      <c r="K4" s="7"/>
      <c r="L4" s="12">
        <v>0.28889999999999999</v>
      </c>
      <c r="M4" s="12"/>
      <c r="N4" s="12"/>
      <c r="O4" s="42">
        <f>O3*(1-L4)</f>
        <v>0.69957344139650879</v>
      </c>
      <c r="P4" s="12"/>
      <c r="Q4" s="13">
        <v>0.29060000000000002</v>
      </c>
      <c r="R4" s="13"/>
      <c r="S4" s="44">
        <f>S3*(1-Q4)</f>
        <v>0.66832766472868221</v>
      </c>
      <c r="T4" s="13"/>
      <c r="U4" s="13"/>
      <c r="V4" s="60" t="s">
        <v>90</v>
      </c>
    </row>
    <row r="5" spans="1:23" x14ac:dyDescent="0.25">
      <c r="A5" s="5" t="s">
        <v>6</v>
      </c>
      <c r="B5" s="6">
        <v>44533</v>
      </c>
      <c r="C5" s="6"/>
      <c r="D5" s="6">
        <v>39215</v>
      </c>
      <c r="E5" s="38">
        <f>D5/B5</f>
        <v>0.88058293849504865</v>
      </c>
      <c r="F5" s="6"/>
      <c r="G5" s="7">
        <v>44533</v>
      </c>
      <c r="H5" s="7"/>
      <c r="I5" s="7">
        <v>43261</v>
      </c>
      <c r="J5" s="40">
        <f>I5/G5</f>
        <v>0.9714369119529338</v>
      </c>
      <c r="K5" s="7"/>
      <c r="L5" s="12">
        <v>44533</v>
      </c>
      <c r="M5" s="12"/>
      <c r="N5" s="12">
        <v>40993</v>
      </c>
      <c r="O5" s="42">
        <f>N5/L5</f>
        <v>0.92050838703882509</v>
      </c>
      <c r="P5" s="12"/>
      <c r="Q5" s="13">
        <v>42254</v>
      </c>
      <c r="R5" s="13">
        <v>37631</v>
      </c>
      <c r="S5" s="44">
        <f>R5/Q5</f>
        <v>0.89059023997728026</v>
      </c>
      <c r="T5" s="13"/>
      <c r="U5" s="13"/>
      <c r="V5" s="14" t="s">
        <v>26</v>
      </c>
      <c r="W5">
        <v>2</v>
      </c>
    </row>
    <row r="6" spans="1:23" x14ac:dyDescent="0.25">
      <c r="A6" s="52" t="s">
        <v>83</v>
      </c>
      <c r="B6" s="6">
        <v>0.15064102564102563</v>
      </c>
      <c r="C6" s="6"/>
      <c r="D6" s="6"/>
      <c r="E6" s="38">
        <f>E5*(1-B6)</f>
        <v>0.74793102147816626</v>
      </c>
      <c r="F6" s="6"/>
      <c r="G6" s="7">
        <v>0.3175</v>
      </c>
      <c r="H6" s="7"/>
      <c r="I6" s="7"/>
      <c r="J6" s="40">
        <f>J5*(1-G6)</f>
        <v>0.66300569240787732</v>
      </c>
      <c r="K6" s="7"/>
      <c r="L6" s="12">
        <v>0.2092</v>
      </c>
      <c r="M6" s="12"/>
      <c r="N6" s="12"/>
      <c r="O6" s="42">
        <f>O5*(1-L6)</f>
        <v>0.72793803247030286</v>
      </c>
      <c r="P6" s="12"/>
      <c r="Q6" s="13">
        <v>0.36969999999999997</v>
      </c>
      <c r="R6" s="13"/>
      <c r="S6" s="44">
        <f>S5*(1-Q6)</f>
        <v>0.56133902825767978</v>
      </c>
      <c r="T6" s="13"/>
      <c r="U6" s="13"/>
      <c r="V6" s="14" t="s">
        <v>91</v>
      </c>
    </row>
    <row r="7" spans="1:23" x14ac:dyDescent="0.25">
      <c r="A7" s="5" t="s">
        <v>7</v>
      </c>
      <c r="B7" s="6">
        <v>22442</v>
      </c>
      <c r="C7" s="6"/>
      <c r="D7" s="6">
        <v>20684</v>
      </c>
      <c r="E7" s="38">
        <f>D7/B7</f>
        <v>0.92166473576330099</v>
      </c>
      <c r="F7" s="6"/>
      <c r="G7" s="7">
        <v>22442</v>
      </c>
      <c r="H7" s="7"/>
      <c r="I7" s="7">
        <v>22216</v>
      </c>
      <c r="J7" s="40">
        <f>I7/G7</f>
        <v>0.98992959629266553</v>
      </c>
      <c r="K7" s="7"/>
      <c r="L7" s="12">
        <v>22442</v>
      </c>
      <c r="M7" s="12"/>
      <c r="N7" s="12">
        <v>21528</v>
      </c>
      <c r="O7" s="42">
        <f>N7/L7</f>
        <v>0.95927279208626681</v>
      </c>
      <c r="P7" s="12"/>
      <c r="Q7" s="13">
        <v>21192</v>
      </c>
      <c r="R7" s="13">
        <v>18253</v>
      </c>
      <c r="S7" s="44">
        <f>R7/Q7</f>
        <v>0.86131559078897701</v>
      </c>
      <c r="T7" s="13"/>
      <c r="U7" s="13"/>
      <c r="V7" s="60" t="s">
        <v>27</v>
      </c>
      <c r="W7">
        <v>2</v>
      </c>
    </row>
    <row r="8" spans="1:23" x14ac:dyDescent="0.25">
      <c r="A8" s="52" t="s">
        <v>83</v>
      </c>
      <c r="B8" s="6">
        <v>0.11864406779661017</v>
      </c>
      <c r="C8" s="6"/>
      <c r="D8" s="6"/>
      <c r="E8" s="38">
        <f>E7*(1-B8)</f>
        <v>0.81231468236765514</v>
      </c>
      <c r="F8" s="6"/>
      <c r="G8" s="7">
        <v>0.33179999999999998</v>
      </c>
      <c r="H8" s="7"/>
      <c r="I8" s="7"/>
      <c r="J8" s="40">
        <f>J7*(1-G8)</f>
        <v>0.66147095624275909</v>
      </c>
      <c r="K8" s="7"/>
      <c r="L8" s="12">
        <v>0.31309999999999999</v>
      </c>
      <c r="M8" s="12"/>
      <c r="N8" s="12"/>
      <c r="O8" s="42">
        <f>O7*(1-L8)</f>
        <v>0.65892448088405675</v>
      </c>
      <c r="P8" s="12"/>
      <c r="Q8" s="13">
        <v>0.42080000000000001</v>
      </c>
      <c r="R8" s="13"/>
      <c r="S8" s="44">
        <f>S7*(1-Q8)</f>
        <v>0.49887399018497541</v>
      </c>
      <c r="T8" s="13"/>
      <c r="U8" s="13"/>
      <c r="V8" s="60" t="s">
        <v>92</v>
      </c>
    </row>
    <row r="9" spans="1:23" x14ac:dyDescent="0.25">
      <c r="A9" s="8" t="s">
        <v>8</v>
      </c>
      <c r="B9" s="6">
        <v>32029</v>
      </c>
      <c r="C9" s="6"/>
      <c r="D9" s="6">
        <v>21459</v>
      </c>
      <c r="E9" s="38">
        <f>D9/B9</f>
        <v>0.6699865746667083</v>
      </c>
      <c r="F9" s="6"/>
      <c r="G9" s="7">
        <v>44026</v>
      </c>
      <c r="H9" s="7"/>
      <c r="I9" s="7">
        <v>28873</v>
      </c>
      <c r="J9" s="40">
        <f>I9/G9</f>
        <v>0.65581701721709895</v>
      </c>
      <c r="K9" s="7"/>
      <c r="L9" s="12">
        <v>45111</v>
      </c>
      <c r="M9" s="12"/>
      <c r="N9" s="12">
        <v>15461</v>
      </c>
      <c r="O9" s="42">
        <f>N9/L9</f>
        <v>0.34273237126199818</v>
      </c>
      <c r="P9" s="12"/>
      <c r="Q9" s="13"/>
      <c r="R9" s="13"/>
      <c r="S9" s="44"/>
      <c r="T9" s="13"/>
      <c r="U9" s="13"/>
      <c r="V9" s="14" t="s">
        <v>28</v>
      </c>
      <c r="W9">
        <v>2</v>
      </c>
    </row>
    <row r="10" spans="1:23" x14ac:dyDescent="0.25">
      <c r="A10" s="52" t="s">
        <v>83</v>
      </c>
      <c r="B10" s="6">
        <v>0.4</v>
      </c>
      <c r="C10" s="6"/>
      <c r="D10" s="6"/>
      <c r="E10" s="38">
        <f>E9*(1-B10)</f>
        <v>0.40199194480002498</v>
      </c>
      <c r="F10" s="6"/>
      <c r="G10" s="7">
        <v>0.23910000000000001</v>
      </c>
      <c r="H10" s="7"/>
      <c r="I10" s="7"/>
      <c r="J10" s="40">
        <f>J9*(1-G10)</f>
        <v>0.49901116840049059</v>
      </c>
      <c r="K10" s="7"/>
      <c r="L10" s="12">
        <v>0.1032</v>
      </c>
      <c r="M10" s="12"/>
      <c r="N10" s="12"/>
      <c r="O10" s="42">
        <f>O9*(1-L10)</f>
        <v>0.30736239054775999</v>
      </c>
      <c r="P10" s="12"/>
      <c r="Q10" s="13"/>
      <c r="R10" s="13"/>
      <c r="S10" s="44"/>
      <c r="T10" s="13"/>
      <c r="U10" s="13"/>
      <c r="V10" s="14" t="s">
        <v>93</v>
      </c>
    </row>
    <row r="11" spans="1:23" x14ac:dyDescent="0.25">
      <c r="A11" s="8" t="s">
        <v>9</v>
      </c>
      <c r="B11" s="6">
        <v>9274</v>
      </c>
      <c r="C11" s="6"/>
      <c r="D11" s="6">
        <v>6515</v>
      </c>
      <c r="E11" s="38">
        <f>D11/B11</f>
        <v>0.70250161742505934</v>
      </c>
      <c r="F11" s="6"/>
      <c r="G11" s="7">
        <v>13885</v>
      </c>
      <c r="H11" s="7"/>
      <c r="I11" s="7">
        <v>1448</v>
      </c>
      <c r="J11" s="40">
        <f>I11/G11</f>
        <v>0.10428519985595967</v>
      </c>
      <c r="K11" s="7"/>
      <c r="L11" s="12">
        <v>13518</v>
      </c>
      <c r="M11" s="12"/>
      <c r="N11" s="12">
        <v>8618</v>
      </c>
      <c r="O11" s="42">
        <f>N11/L11</f>
        <v>0.63752034324604234</v>
      </c>
      <c r="P11" s="12"/>
      <c r="Q11" s="13"/>
      <c r="R11" s="13"/>
      <c r="S11" s="44"/>
      <c r="T11" s="13"/>
      <c r="U11" s="13"/>
      <c r="V11" s="61" t="s">
        <v>29</v>
      </c>
      <c r="W11">
        <v>0</v>
      </c>
    </row>
    <row r="12" spans="1:23" x14ac:dyDescent="0.25">
      <c r="A12" s="52" t="s">
        <v>83</v>
      </c>
      <c r="B12" s="6">
        <v>0.28225806451612906</v>
      </c>
      <c r="C12" s="6"/>
      <c r="D12" s="6"/>
      <c r="E12" s="38">
        <f>E11*(1-B12)</f>
        <v>0.50421487057121195</v>
      </c>
      <c r="F12" s="6"/>
      <c r="G12" s="7">
        <v>0.5</v>
      </c>
      <c r="H12" s="7"/>
      <c r="I12" s="7"/>
      <c r="J12" s="40">
        <f>J11*(1-G12)</f>
        <v>5.2142599927979837E-2</v>
      </c>
      <c r="K12" s="7"/>
      <c r="L12" s="12">
        <v>0.25929999999999997</v>
      </c>
      <c r="M12" s="12"/>
      <c r="N12" s="12"/>
      <c r="O12" s="42">
        <f>O11*(1-L12)</f>
        <v>0.47221131824234358</v>
      </c>
      <c r="P12" s="12"/>
      <c r="Q12" s="13"/>
      <c r="R12" s="13"/>
      <c r="S12" s="44"/>
      <c r="T12" s="13"/>
      <c r="U12" s="13"/>
      <c r="V12" s="61" t="s">
        <v>29</v>
      </c>
    </row>
    <row r="13" spans="1:23" x14ac:dyDescent="0.25">
      <c r="A13" s="9" t="s">
        <v>10</v>
      </c>
      <c r="B13" s="6">
        <v>20417</v>
      </c>
      <c r="C13" s="6">
        <v>8016</v>
      </c>
      <c r="D13" s="6">
        <v>8016</v>
      </c>
      <c r="E13" s="37">
        <f>C13/B13</f>
        <v>0.39261399813880588</v>
      </c>
      <c r="F13" s="6"/>
      <c r="G13" s="7">
        <v>29077</v>
      </c>
      <c r="H13" s="7">
        <v>3371</v>
      </c>
      <c r="I13" s="7">
        <v>3371</v>
      </c>
      <c r="J13" s="40">
        <f>H13/G13</f>
        <v>0.11593355573133404</v>
      </c>
      <c r="K13" s="7"/>
      <c r="L13" s="12">
        <v>29481</v>
      </c>
      <c r="M13" s="12">
        <v>6026</v>
      </c>
      <c r="N13" s="12">
        <v>6026</v>
      </c>
      <c r="O13" s="42">
        <f>M13/L13</f>
        <v>0.20440283572470405</v>
      </c>
      <c r="P13" s="12"/>
      <c r="Q13" s="13">
        <v>26545</v>
      </c>
      <c r="R13" s="13">
        <v>7240</v>
      </c>
      <c r="S13" s="44">
        <f>R13/Q13</f>
        <v>0.27274439630815595</v>
      </c>
      <c r="T13" s="13"/>
      <c r="U13" s="13"/>
      <c r="V13" t="s">
        <v>30</v>
      </c>
      <c r="W13">
        <v>0</v>
      </c>
    </row>
    <row r="14" spans="1:23" x14ac:dyDescent="0.25">
      <c r="A14" s="52" t="s">
        <v>83</v>
      </c>
      <c r="B14" s="6">
        <v>0.18260869565217391</v>
      </c>
      <c r="C14" s="6"/>
      <c r="D14" s="6"/>
      <c r="E14" s="38">
        <f>E13*(1-B14)</f>
        <v>0.32091926804389348</v>
      </c>
      <c r="F14" s="6"/>
      <c r="G14" s="7">
        <v>0.42859999999999998</v>
      </c>
      <c r="H14" s="7"/>
      <c r="I14" s="7"/>
      <c r="J14" s="40">
        <f>J13*(1-G14)</f>
        <v>6.6244433744884271E-2</v>
      </c>
      <c r="K14" s="7"/>
      <c r="L14" s="12">
        <v>0.45350000000000001</v>
      </c>
      <c r="M14" s="12"/>
      <c r="N14" s="12"/>
      <c r="O14" s="42">
        <f>O13*(1-L14)</f>
        <v>0.11170614972355077</v>
      </c>
      <c r="P14" s="12"/>
      <c r="Q14" s="13">
        <v>2.9000000000000001E-2</v>
      </c>
      <c r="R14" s="13"/>
      <c r="S14" s="44">
        <f>S13*(1-Q14)</f>
        <v>0.26483480881521942</v>
      </c>
      <c r="T14" s="13"/>
      <c r="U14" s="13"/>
      <c r="V14" t="s">
        <v>30</v>
      </c>
    </row>
    <row r="15" spans="1:23" x14ac:dyDescent="0.25">
      <c r="A15" s="10" t="s">
        <v>11</v>
      </c>
      <c r="B15" s="6">
        <v>64720</v>
      </c>
      <c r="C15" s="6"/>
      <c r="D15" s="6">
        <v>30301</v>
      </c>
      <c r="E15" s="37">
        <f>D15/B15</f>
        <v>0.46818603213844251</v>
      </c>
      <c r="F15" s="6"/>
      <c r="G15" s="7">
        <v>64720</v>
      </c>
      <c r="H15" s="7"/>
      <c r="I15" s="7">
        <v>64718</v>
      </c>
      <c r="J15" s="40">
        <f>I15/G15</f>
        <v>0.9999690976514215</v>
      </c>
      <c r="K15" s="7"/>
      <c r="L15" s="12">
        <v>64720</v>
      </c>
      <c r="M15" s="12"/>
      <c r="N15" s="12">
        <v>64714</v>
      </c>
      <c r="O15" s="42">
        <f>N15/L15</f>
        <v>0.9999072929542645</v>
      </c>
      <c r="P15" s="12"/>
      <c r="Q15" s="13">
        <v>60987</v>
      </c>
      <c r="R15" s="13">
        <v>21946</v>
      </c>
      <c r="S15" s="44">
        <f>R15/Q15</f>
        <v>0.35984718054667386</v>
      </c>
      <c r="T15" s="13"/>
      <c r="U15" s="13"/>
      <c r="V15" s="60" t="s">
        <v>31</v>
      </c>
      <c r="W15">
        <v>2</v>
      </c>
    </row>
    <row r="16" spans="1:23" x14ac:dyDescent="0.25">
      <c r="A16" s="52" t="s">
        <v>83</v>
      </c>
      <c r="B16" s="6">
        <v>0.13392857142857142</v>
      </c>
      <c r="C16" s="6"/>
      <c r="D16" s="6"/>
      <c r="E16" s="38">
        <f>E15*(1-B16)</f>
        <v>0.40548254569132969</v>
      </c>
      <c r="F16" s="6"/>
      <c r="G16" s="7">
        <v>0.29380000000000001</v>
      </c>
      <c r="H16" s="7"/>
      <c r="I16" s="7"/>
      <c r="J16" s="40">
        <f>J15*(1-G16)</f>
        <v>0.7061781767614338</v>
      </c>
      <c r="K16" s="7"/>
      <c r="L16" s="12">
        <v>0.26579999999999998</v>
      </c>
      <c r="M16" s="12"/>
      <c r="N16" s="12"/>
      <c r="O16" s="42">
        <f>O15*(1-L16)</f>
        <v>0.73413193448702097</v>
      </c>
      <c r="P16" s="12"/>
      <c r="Q16" s="13">
        <v>0.28770000000000001</v>
      </c>
      <c r="R16" s="13"/>
      <c r="S16" s="44">
        <f>S15*(1-Q16)</f>
        <v>0.25631914670339578</v>
      </c>
      <c r="T16" s="13"/>
      <c r="U16" s="13"/>
      <c r="V16" s="60" t="s">
        <v>94</v>
      </c>
    </row>
    <row r="17" spans="1:23" x14ac:dyDescent="0.25">
      <c r="A17" s="8" t="s">
        <v>12</v>
      </c>
      <c r="B17" s="6">
        <v>34102</v>
      </c>
      <c r="C17" s="6"/>
      <c r="D17" s="6">
        <v>8280</v>
      </c>
      <c r="E17" s="37">
        <f>D17/B17</f>
        <v>0.24280100873849042</v>
      </c>
      <c r="F17" s="6"/>
      <c r="G17" s="7">
        <v>47559</v>
      </c>
      <c r="H17" s="7"/>
      <c r="I17" s="7">
        <v>823</v>
      </c>
      <c r="J17" s="40">
        <f>I17/G17</f>
        <v>1.7304821379759878E-2</v>
      </c>
      <c r="K17" s="7"/>
      <c r="L17" s="12">
        <v>48877</v>
      </c>
      <c r="M17" s="12"/>
      <c r="N17" s="12">
        <v>16718</v>
      </c>
      <c r="O17" s="42">
        <f>N17/L17</f>
        <v>0.34204226937005133</v>
      </c>
      <c r="P17" s="12"/>
      <c r="Q17" s="13"/>
      <c r="R17" s="13"/>
      <c r="S17" s="44"/>
      <c r="T17" s="13"/>
      <c r="U17" s="13"/>
      <c r="V17" t="s">
        <v>32</v>
      </c>
      <c r="W17">
        <v>0</v>
      </c>
    </row>
    <row r="18" spans="1:23" x14ac:dyDescent="0.25">
      <c r="A18" s="52" t="s">
        <v>83</v>
      </c>
      <c r="B18" s="6">
        <v>0.35897435897435898</v>
      </c>
      <c r="C18" s="6"/>
      <c r="D18" s="6"/>
      <c r="E18" s="38">
        <f>E17*(1-B18)</f>
        <v>0.15564167226826309</v>
      </c>
      <c r="F18" s="6"/>
      <c r="G18" s="7">
        <v>0.125</v>
      </c>
      <c r="H18" s="7"/>
      <c r="I18" s="7"/>
      <c r="J18" s="40">
        <f>J17*(1-G18)</f>
        <v>1.5141718707289894E-2</v>
      </c>
      <c r="K18" s="7"/>
      <c r="L18" s="12">
        <v>0.20960000000000001</v>
      </c>
      <c r="M18" s="12"/>
      <c r="N18" s="12"/>
      <c r="O18" s="42">
        <f>O17*(1-L18)</f>
        <v>0.27035020971008855</v>
      </c>
      <c r="P18" s="12"/>
      <c r="Q18" s="13"/>
      <c r="R18" s="13"/>
      <c r="S18" s="44"/>
      <c r="T18" s="13"/>
      <c r="U18" s="13"/>
      <c r="V18" t="s">
        <v>32</v>
      </c>
    </row>
    <row r="19" spans="1:23" ht="14.5" customHeight="1" x14ac:dyDescent="0.25">
      <c r="A19" s="5" t="s">
        <v>13</v>
      </c>
      <c r="B19" s="6">
        <v>17210</v>
      </c>
      <c r="C19" s="6"/>
      <c r="D19" s="6">
        <v>16125</v>
      </c>
      <c r="E19" s="37">
        <f>D19/B19</f>
        <v>0.93695525857059847</v>
      </c>
      <c r="F19" s="6"/>
      <c r="G19" s="7">
        <v>17210</v>
      </c>
      <c r="H19" s="7"/>
      <c r="I19" s="7">
        <v>17078</v>
      </c>
      <c r="J19" s="40">
        <f>I19/G19</f>
        <v>0.99233004067402675</v>
      </c>
      <c r="K19" s="7"/>
      <c r="L19" s="12">
        <v>17210</v>
      </c>
      <c r="M19" s="12"/>
      <c r="N19" s="12">
        <v>16525</v>
      </c>
      <c r="O19" s="42">
        <f>N19/L19</f>
        <v>0.96019755955839625</v>
      </c>
      <c r="P19" s="12"/>
      <c r="Q19" s="13">
        <v>16173</v>
      </c>
      <c r="R19" s="13">
        <v>14699</v>
      </c>
      <c r="S19" s="44">
        <f>R19/Q19</f>
        <v>0.90886044642305075</v>
      </c>
      <c r="T19" s="13"/>
      <c r="U19" s="13"/>
      <c r="V19" s="62" t="s">
        <v>95</v>
      </c>
      <c r="W19">
        <v>1</v>
      </c>
    </row>
    <row r="20" spans="1:23" x14ac:dyDescent="0.25">
      <c r="A20" s="52" t="s">
        <v>83</v>
      </c>
      <c r="B20" s="6">
        <v>0.15972222222222221</v>
      </c>
      <c r="C20" s="6"/>
      <c r="D20" s="6"/>
      <c r="E20" s="38">
        <f>E19*(1-B20)</f>
        <v>0.78730268254890567</v>
      </c>
      <c r="F20" s="6"/>
      <c r="G20" s="7">
        <v>0.19409999999999999</v>
      </c>
      <c r="H20" s="7"/>
      <c r="I20" s="7"/>
      <c r="J20" s="40">
        <f>J19*(1-G20)</f>
        <v>0.79971877977919825</v>
      </c>
      <c r="K20" s="7"/>
      <c r="L20" s="12">
        <v>0.375</v>
      </c>
      <c r="M20" s="12"/>
      <c r="N20" s="12"/>
      <c r="O20" s="42">
        <f>O19*(1-L20)</f>
        <v>0.60012347472399763</v>
      </c>
      <c r="P20" s="12"/>
      <c r="Q20" s="13">
        <v>0.31290000000000001</v>
      </c>
      <c r="R20" s="13"/>
      <c r="S20" s="44">
        <f>S19*(1-Q20)</f>
        <v>0.62447801273727821</v>
      </c>
      <c r="T20" s="13"/>
      <c r="U20" s="13"/>
      <c r="V20" s="62" t="s">
        <v>96</v>
      </c>
    </row>
    <row r="21" spans="1:23" x14ac:dyDescent="0.25">
      <c r="A21" s="5" t="s">
        <v>14</v>
      </c>
      <c r="B21" s="6">
        <v>5577</v>
      </c>
      <c r="C21" s="6"/>
      <c r="D21" s="6">
        <v>5289</v>
      </c>
      <c r="E21" s="37">
        <f>D21/B21</f>
        <v>0.94835933297471764</v>
      </c>
      <c r="F21" s="6"/>
      <c r="G21" s="7">
        <v>5577</v>
      </c>
      <c r="H21" s="7"/>
      <c r="I21" s="7">
        <v>5544</v>
      </c>
      <c r="J21" s="40">
        <f>I21/G21</f>
        <v>0.99408284023668636</v>
      </c>
      <c r="K21" s="7"/>
      <c r="L21" s="12">
        <v>5577</v>
      </c>
      <c r="M21" s="12"/>
      <c r="N21" s="12">
        <v>5437</v>
      </c>
      <c r="O21" s="42">
        <f>N21/L21</f>
        <v>0.97489689797382106</v>
      </c>
      <c r="P21" s="12"/>
      <c r="Q21" s="13">
        <v>5223</v>
      </c>
      <c r="R21" s="13">
        <v>4734</v>
      </c>
      <c r="S21" s="44">
        <f>R21/Q21</f>
        <v>0.90637564618035615</v>
      </c>
      <c r="T21" s="13"/>
      <c r="U21" s="13"/>
      <c r="V21" s="30" t="s">
        <v>97</v>
      </c>
      <c r="W21">
        <v>2</v>
      </c>
    </row>
    <row r="22" spans="1:23" x14ac:dyDescent="0.25">
      <c r="A22" s="52" t="s">
        <v>83</v>
      </c>
      <c r="B22" s="6">
        <v>0.12244897959183673</v>
      </c>
      <c r="C22" s="6"/>
      <c r="D22" s="6"/>
      <c r="E22" s="38">
        <f>E21*(1-B22)</f>
        <v>0.83223370036556854</v>
      </c>
      <c r="F22" s="6"/>
      <c r="G22" s="7">
        <v>0.41820000000000002</v>
      </c>
      <c r="H22" s="7"/>
      <c r="I22" s="7"/>
      <c r="J22" s="40">
        <f>J21*(1-G22)</f>
        <v>0.57835739644970408</v>
      </c>
      <c r="K22" s="7"/>
      <c r="L22" s="12">
        <v>0.26919999999999999</v>
      </c>
      <c r="M22" s="12"/>
      <c r="N22" s="12"/>
      <c r="O22" s="42">
        <f>O21*(1-L22)</f>
        <v>0.71245465303926847</v>
      </c>
      <c r="P22" s="12"/>
      <c r="Q22" s="13">
        <v>8.5099999999999995E-2</v>
      </c>
      <c r="R22" s="13"/>
      <c r="S22" s="44">
        <f>S21*(1-Q22)</f>
        <v>0.82924307869040792</v>
      </c>
      <c r="T22" s="13"/>
      <c r="U22" s="13"/>
      <c r="V22" s="30" t="s">
        <v>98</v>
      </c>
    </row>
    <row r="23" spans="1:23" x14ac:dyDescent="0.25">
      <c r="A23" s="5" t="s">
        <v>15</v>
      </c>
      <c r="B23" s="6">
        <v>5237</v>
      </c>
      <c r="C23" s="6"/>
      <c r="D23" s="6">
        <v>4236</v>
      </c>
      <c r="E23" s="37">
        <f>D23/B23</f>
        <v>0.80886003437082299</v>
      </c>
      <c r="F23" s="6"/>
      <c r="G23" s="7">
        <v>5237</v>
      </c>
      <c r="H23" s="7"/>
      <c r="I23" s="7">
        <v>5236</v>
      </c>
      <c r="J23" s="40">
        <f>I23/G23</f>
        <v>0.99980905098338746</v>
      </c>
      <c r="K23" s="7"/>
      <c r="L23" s="12">
        <v>5237</v>
      </c>
      <c r="M23" s="12"/>
      <c r="N23" s="12">
        <v>4726</v>
      </c>
      <c r="O23" s="42">
        <f>N23/L23</f>
        <v>0.9024250525109796</v>
      </c>
      <c r="P23" s="12"/>
      <c r="Q23" s="13">
        <v>4955</v>
      </c>
      <c r="R23" s="13">
        <v>3775</v>
      </c>
      <c r="S23" s="44">
        <f>R23/Q23</f>
        <v>0.76185671039354186</v>
      </c>
      <c r="T23" s="13"/>
      <c r="U23" s="13"/>
      <c r="V23" s="62" t="s">
        <v>99</v>
      </c>
      <c r="W23">
        <v>1</v>
      </c>
    </row>
    <row r="24" spans="1:23" x14ac:dyDescent="0.25">
      <c r="A24" s="52" t="s">
        <v>83</v>
      </c>
      <c r="B24" s="6">
        <v>0.27586206896551724</v>
      </c>
      <c r="C24" s="6"/>
      <c r="D24" s="6"/>
      <c r="E24" s="38">
        <f>E23*(1-B24)</f>
        <v>0.58572623178576833</v>
      </c>
      <c r="F24" s="6"/>
      <c r="G24" s="7">
        <v>0.25</v>
      </c>
      <c r="H24" s="7"/>
      <c r="I24" s="7"/>
      <c r="J24" s="40">
        <f>J23*(1-G24)</f>
        <v>0.74985678823754065</v>
      </c>
      <c r="K24" s="7"/>
      <c r="L24" s="12">
        <v>0.3846</v>
      </c>
      <c r="M24" s="12"/>
      <c r="N24" s="12"/>
      <c r="O24" s="42">
        <f>O23*(1-L24)</f>
        <v>0.55535237731525677</v>
      </c>
      <c r="P24" s="12"/>
      <c r="Q24" s="13">
        <v>0.40739999999999998</v>
      </c>
      <c r="R24" s="13"/>
      <c r="S24" s="44">
        <f>S23*(1-Q24)</f>
        <v>0.4514762865792129</v>
      </c>
      <c r="T24" s="13"/>
      <c r="U24" s="13"/>
      <c r="V24" s="62" t="s">
        <v>100</v>
      </c>
    </row>
    <row r="25" spans="1:23" x14ac:dyDescent="0.25">
      <c r="A25" s="5" t="s">
        <v>16</v>
      </c>
      <c r="B25" s="6">
        <v>11</v>
      </c>
      <c r="C25" s="6"/>
      <c r="D25" s="6">
        <v>3</v>
      </c>
      <c r="E25" s="37">
        <f>D25/B25</f>
        <v>0.27272727272727271</v>
      </c>
      <c r="F25" s="6"/>
      <c r="G25" s="7">
        <v>11</v>
      </c>
      <c r="H25" s="7"/>
      <c r="I25" s="7">
        <v>6</v>
      </c>
      <c r="J25" s="40">
        <f>I25/G25</f>
        <v>0.54545454545454541</v>
      </c>
      <c r="K25" s="7"/>
      <c r="L25" s="12">
        <v>11</v>
      </c>
      <c r="M25" s="12"/>
      <c r="N25" s="12">
        <v>3</v>
      </c>
      <c r="O25" s="42">
        <f>N25/L25</f>
        <v>0.27272727272727271</v>
      </c>
      <c r="P25" s="12"/>
      <c r="Q25" s="13">
        <v>11</v>
      </c>
      <c r="R25" s="13">
        <v>4</v>
      </c>
      <c r="S25" s="44">
        <f>R25/Q25</f>
        <v>0.36363636363636365</v>
      </c>
      <c r="T25" s="13"/>
      <c r="U25" s="13"/>
      <c r="V25" s="63" t="s">
        <v>101</v>
      </c>
      <c r="W25">
        <v>2</v>
      </c>
    </row>
    <row r="26" spans="1:23" x14ac:dyDescent="0.25">
      <c r="A26" s="52" t="s">
        <v>83</v>
      </c>
      <c r="B26" s="6">
        <v>0</v>
      </c>
      <c r="C26" s="6"/>
      <c r="D26" s="6"/>
      <c r="E26" s="38">
        <f>E25*(1-B26)</f>
        <v>0.27272727272727271</v>
      </c>
      <c r="F26" s="6"/>
      <c r="G26" s="7">
        <v>0.66700000000000004</v>
      </c>
      <c r="H26" s="7"/>
      <c r="I26" s="7"/>
      <c r="J26" s="40">
        <f>J25*(1-G26)</f>
        <v>0.1816363636363636</v>
      </c>
      <c r="K26" s="7"/>
      <c r="L26" s="12">
        <v>0.66700000000000004</v>
      </c>
      <c r="M26" s="12"/>
      <c r="N26" s="12"/>
      <c r="O26" s="42">
        <f>O25*(1-L26)</f>
        <v>9.0818181818181798E-2</v>
      </c>
      <c r="P26" s="12"/>
      <c r="Q26" s="13">
        <v>1</v>
      </c>
      <c r="R26" s="13"/>
      <c r="S26" s="44">
        <f>S25*(1-Q26)</f>
        <v>0</v>
      </c>
      <c r="T26" s="13"/>
      <c r="U26" s="13"/>
      <c r="V26" s="30" t="s">
        <v>102</v>
      </c>
    </row>
    <row r="27" spans="1:23" x14ac:dyDescent="0.25">
      <c r="A27" s="9" t="s">
        <v>17</v>
      </c>
      <c r="B27" s="6">
        <v>7</v>
      </c>
      <c r="C27" s="6">
        <v>2</v>
      </c>
      <c r="D27" s="6">
        <v>2</v>
      </c>
      <c r="E27" s="37">
        <f>C27/B27</f>
        <v>0.2857142857142857</v>
      </c>
      <c r="F27" s="6"/>
      <c r="G27" s="7">
        <v>10</v>
      </c>
      <c r="H27" s="7">
        <v>0</v>
      </c>
      <c r="I27" s="7">
        <v>0</v>
      </c>
      <c r="J27" s="40">
        <v>0</v>
      </c>
      <c r="K27" s="7"/>
      <c r="L27" s="12">
        <v>11</v>
      </c>
      <c r="M27" s="12">
        <v>1</v>
      </c>
      <c r="N27" s="12">
        <v>1</v>
      </c>
      <c r="O27" s="42">
        <f>M27/L27</f>
        <v>9.0909090909090912E-2</v>
      </c>
      <c r="P27" s="12"/>
      <c r="Q27" s="13">
        <v>7</v>
      </c>
      <c r="R27" s="13">
        <v>1</v>
      </c>
      <c r="S27" s="44">
        <f>R27/Q27</f>
        <v>0.14285714285714285</v>
      </c>
      <c r="T27" s="13"/>
      <c r="U27" s="13"/>
      <c r="V27" s="62" t="s">
        <v>103</v>
      </c>
      <c r="W27">
        <v>0</v>
      </c>
    </row>
    <row r="28" spans="1:23" x14ac:dyDescent="0.25">
      <c r="A28" s="52" t="s">
        <v>83</v>
      </c>
      <c r="B28" s="6">
        <v>0</v>
      </c>
      <c r="C28" s="6"/>
      <c r="D28" s="6"/>
      <c r="E28" s="38">
        <f>E27*(1-B28)</f>
        <v>0.2857142857142857</v>
      </c>
      <c r="F28" s="6"/>
      <c r="G28" s="7">
        <v>0</v>
      </c>
      <c r="H28" s="7"/>
      <c r="I28" s="7"/>
      <c r="J28" s="40">
        <f>J27*(1-G28)</f>
        <v>0</v>
      </c>
      <c r="K28" s="7"/>
      <c r="L28" s="12">
        <v>1</v>
      </c>
      <c r="M28" s="12"/>
      <c r="N28" s="12"/>
      <c r="O28" s="42">
        <f>O27*(1-L28)</f>
        <v>0</v>
      </c>
      <c r="P28" s="12"/>
      <c r="Q28" s="13">
        <v>1</v>
      </c>
      <c r="R28" s="13"/>
      <c r="S28" s="44">
        <f>S27*(1-Q28)</f>
        <v>0</v>
      </c>
      <c r="T28" s="13"/>
      <c r="U28" s="13"/>
      <c r="V28" s="62" t="s">
        <v>104</v>
      </c>
    </row>
    <row r="29" spans="1:23" x14ac:dyDescent="0.25">
      <c r="A29" s="5" t="s">
        <v>18</v>
      </c>
      <c r="B29" s="6">
        <v>1623</v>
      </c>
      <c r="C29" s="6"/>
      <c r="D29" s="6">
        <v>1003</v>
      </c>
      <c r="E29" s="37">
        <f>D29/B29</f>
        <v>0.61799137399876769</v>
      </c>
      <c r="F29" s="6"/>
      <c r="G29" s="7">
        <v>1623</v>
      </c>
      <c r="H29" s="7"/>
      <c r="I29" s="7">
        <v>1622</v>
      </c>
      <c r="J29" s="40">
        <f>I29/G29</f>
        <v>0.99938385705483668</v>
      </c>
      <c r="K29" s="7"/>
      <c r="L29" s="12">
        <v>1623</v>
      </c>
      <c r="M29" s="12"/>
      <c r="N29" s="12">
        <v>1517</v>
      </c>
      <c r="O29" s="42">
        <f>N29/L29</f>
        <v>0.93468884781269257</v>
      </c>
      <c r="P29" s="12"/>
      <c r="Q29" s="13"/>
      <c r="R29" s="13"/>
      <c r="S29" s="44"/>
      <c r="T29" s="13"/>
      <c r="U29" s="13"/>
      <c r="V29" s="63" t="s">
        <v>105</v>
      </c>
      <c r="W29">
        <v>1</v>
      </c>
    </row>
    <row r="30" spans="1:23" x14ac:dyDescent="0.25">
      <c r="A30" s="52" t="s">
        <v>83</v>
      </c>
      <c r="B30" s="6">
        <v>0.45960000000000001</v>
      </c>
      <c r="C30" s="6"/>
      <c r="D30" s="6"/>
      <c r="E30" s="38">
        <f>E29*(1-B30)</f>
        <v>0.33396253850893404</v>
      </c>
      <c r="F30" s="6"/>
      <c r="G30" s="7">
        <v>0.4199</v>
      </c>
      <c r="H30" s="7"/>
      <c r="I30" s="7"/>
      <c r="J30" s="40">
        <f>J29*(1-G30)</f>
        <v>0.57974257547751085</v>
      </c>
      <c r="K30" s="7"/>
      <c r="L30" s="12">
        <v>0.98709999999999998</v>
      </c>
      <c r="M30" s="12"/>
      <c r="N30" s="12"/>
      <c r="O30" s="42">
        <f>O29*(1-L30)</f>
        <v>1.2057486136783755E-2</v>
      </c>
      <c r="P30" s="12"/>
      <c r="Q30" s="13"/>
      <c r="R30" s="13"/>
      <c r="S30" s="44"/>
      <c r="T30" s="13"/>
      <c r="U30" s="13"/>
      <c r="V30" s="63" t="s">
        <v>106</v>
      </c>
    </row>
    <row r="31" spans="1:23" x14ac:dyDescent="0.25">
      <c r="A31" s="5" t="s">
        <v>19</v>
      </c>
      <c r="B31" s="6">
        <v>1623</v>
      </c>
      <c r="C31" s="6"/>
      <c r="D31" s="6">
        <v>574</v>
      </c>
      <c r="E31" s="37">
        <f>D31/B31</f>
        <v>0.35366605052372152</v>
      </c>
      <c r="F31" s="6"/>
      <c r="G31" s="7">
        <v>1623</v>
      </c>
      <c r="H31" s="7"/>
      <c r="I31" s="7">
        <v>1619</v>
      </c>
      <c r="J31" s="40">
        <f>I31/G31</f>
        <v>0.99753542821934693</v>
      </c>
      <c r="K31" s="7"/>
      <c r="L31" s="12">
        <v>1623</v>
      </c>
      <c r="M31" s="12"/>
      <c r="N31" s="12">
        <v>1416</v>
      </c>
      <c r="O31" s="42">
        <f>N31/L31</f>
        <v>0.87245841035120153</v>
      </c>
      <c r="P31" s="12"/>
      <c r="Q31" s="13"/>
      <c r="R31" s="13"/>
      <c r="S31" s="44"/>
      <c r="T31" s="13"/>
      <c r="U31" s="13"/>
      <c r="V31" s="62" t="s">
        <v>105</v>
      </c>
      <c r="W31">
        <v>1</v>
      </c>
    </row>
    <row r="32" spans="1:23" x14ac:dyDescent="0.25">
      <c r="A32" s="52" t="s">
        <v>83</v>
      </c>
      <c r="B32" s="6">
        <v>0.30840000000000001</v>
      </c>
      <c r="C32" s="6"/>
      <c r="D32" s="6"/>
      <c r="E32" s="38">
        <f>E31*(1-B32)</f>
        <v>0.24459544054220581</v>
      </c>
      <c r="F32" s="6"/>
      <c r="G32" s="7">
        <v>0.41670000000000001</v>
      </c>
      <c r="H32" s="7"/>
      <c r="I32" s="7"/>
      <c r="J32" s="40">
        <f>J31*(1-G32)</f>
        <v>0.58186241528034499</v>
      </c>
      <c r="K32" s="7"/>
      <c r="L32" s="12">
        <v>0.98760000000000003</v>
      </c>
      <c r="M32" s="12"/>
      <c r="N32" s="12"/>
      <c r="O32" s="42">
        <f>O31*(1-L32)</f>
        <v>1.0818484288354869E-2</v>
      </c>
      <c r="P32" s="12"/>
      <c r="Q32" s="13"/>
      <c r="R32" s="13"/>
      <c r="S32" s="44"/>
      <c r="T32" s="13"/>
      <c r="U32" s="13"/>
      <c r="V32" s="62" t="s">
        <v>106</v>
      </c>
    </row>
    <row r="33" spans="1:23" x14ac:dyDescent="0.25">
      <c r="A33" s="5" t="s">
        <v>20</v>
      </c>
      <c r="B33" s="6">
        <v>1623</v>
      </c>
      <c r="C33" s="6"/>
      <c r="D33" s="6">
        <v>562</v>
      </c>
      <c r="E33" s="37">
        <f>D33/B33</f>
        <v>0.34627233518176215</v>
      </c>
      <c r="F33" s="6"/>
      <c r="G33" s="7">
        <v>1623</v>
      </c>
      <c r="H33" s="7"/>
      <c r="I33" s="7">
        <v>1618</v>
      </c>
      <c r="J33" s="40">
        <f>I33/G33</f>
        <v>0.99691928527418361</v>
      </c>
      <c r="K33" s="7"/>
      <c r="L33" s="12">
        <v>1623</v>
      </c>
      <c r="M33" s="12"/>
      <c r="N33" s="12">
        <v>1375</v>
      </c>
      <c r="O33" s="42">
        <f>N33/L33</f>
        <v>0.84719654959950708</v>
      </c>
      <c r="P33" s="12"/>
      <c r="Q33" s="13"/>
      <c r="R33" s="13"/>
      <c r="S33" s="44"/>
      <c r="T33" s="13"/>
      <c r="U33" s="13"/>
      <c r="V33" s="63" t="s">
        <v>105</v>
      </c>
      <c r="W33">
        <v>1</v>
      </c>
    </row>
    <row r="34" spans="1:23" x14ac:dyDescent="0.25">
      <c r="A34" s="52" t="s">
        <v>83</v>
      </c>
      <c r="B34" s="6">
        <v>0.29360000000000003</v>
      </c>
      <c r="C34" s="6"/>
      <c r="D34" s="6"/>
      <c r="E34" s="38">
        <f>E33*(1-B34)</f>
        <v>0.24460677757239674</v>
      </c>
      <c r="F34" s="6"/>
      <c r="G34" s="7">
        <v>0.41020000000000001</v>
      </c>
      <c r="H34" s="7"/>
      <c r="I34" s="7"/>
      <c r="J34" s="40">
        <f>J33*(1-G34)</f>
        <v>0.58798299445471347</v>
      </c>
      <c r="K34" s="7"/>
      <c r="L34" s="12">
        <v>0.98829999999999996</v>
      </c>
      <c r="M34" s="12"/>
      <c r="N34" s="12"/>
      <c r="O34" s="42">
        <f>O33*(1-L34)</f>
        <v>9.9121996303142695E-3</v>
      </c>
      <c r="P34" s="12"/>
      <c r="Q34" s="13"/>
      <c r="R34" s="13"/>
      <c r="S34" s="44"/>
      <c r="T34" s="13"/>
      <c r="U34" s="13"/>
      <c r="V34" s="63" t="s">
        <v>106</v>
      </c>
    </row>
    <row r="35" spans="1:23" x14ac:dyDescent="0.25">
      <c r="A35" s="11" t="s">
        <v>21</v>
      </c>
      <c r="B35" s="6">
        <v>1283</v>
      </c>
      <c r="C35" s="6">
        <v>1282</v>
      </c>
      <c r="D35" s="6">
        <v>1282</v>
      </c>
      <c r="E35" s="37">
        <f>C35/B35</f>
        <v>0.99922057677318787</v>
      </c>
      <c r="F35" s="6"/>
      <c r="G35" s="7">
        <v>22</v>
      </c>
      <c r="H35" s="7">
        <v>15</v>
      </c>
      <c r="I35" s="7">
        <v>15</v>
      </c>
      <c r="J35" s="40">
        <f>H35/G35</f>
        <v>0.68181818181818177</v>
      </c>
      <c r="K35" s="7"/>
      <c r="L35" s="12">
        <v>1429</v>
      </c>
      <c r="M35" s="12">
        <v>1012</v>
      </c>
      <c r="N35" s="12">
        <v>1012</v>
      </c>
      <c r="O35" s="42">
        <f>M35/L35</f>
        <v>0.70818754373687898</v>
      </c>
      <c r="P35" s="12"/>
      <c r="Q35" s="13"/>
      <c r="R35" s="13"/>
      <c r="S35" s="44"/>
      <c r="T35" s="13"/>
      <c r="U35" s="13"/>
      <c r="V35" s="62" t="s">
        <v>107</v>
      </c>
      <c r="W35">
        <v>2</v>
      </c>
    </row>
    <row r="36" spans="1:23" x14ac:dyDescent="0.25">
      <c r="A36" s="52" t="s">
        <v>83</v>
      </c>
      <c r="B36" s="6">
        <v>0.48907956318252732</v>
      </c>
      <c r="C36" s="6"/>
      <c r="D36" s="6"/>
      <c r="E36" s="38">
        <f>E35*(1-B36)</f>
        <v>0.51052221356196414</v>
      </c>
      <c r="F36" s="6"/>
      <c r="G36" s="7">
        <v>0.47039999999999998</v>
      </c>
      <c r="H36" s="7"/>
      <c r="I36" s="7"/>
      <c r="J36" s="40">
        <f>J35*(1-G36)</f>
        <v>0.36109090909090913</v>
      </c>
      <c r="K36" s="7"/>
      <c r="L36" s="12">
        <v>0</v>
      </c>
      <c r="M36" s="12"/>
      <c r="N36" s="12"/>
      <c r="O36" s="42">
        <f>O35*(1-L36)</f>
        <v>0.70818754373687898</v>
      </c>
      <c r="P36" s="12"/>
      <c r="Q36" s="13"/>
      <c r="R36" s="13"/>
      <c r="S36" s="44"/>
      <c r="T36" s="13"/>
      <c r="U36" s="13"/>
      <c r="V36" s="62" t="s">
        <v>108</v>
      </c>
    </row>
    <row r="37" spans="1:23" x14ac:dyDescent="0.25">
      <c r="A37" s="11" t="s">
        <v>22</v>
      </c>
      <c r="B37" s="6">
        <v>1253</v>
      </c>
      <c r="C37" s="6">
        <v>1252</v>
      </c>
      <c r="D37" s="6">
        <v>1252</v>
      </c>
      <c r="E37" s="37">
        <f>C37/B37</f>
        <v>0.99920191540303271</v>
      </c>
      <c r="F37" s="6"/>
      <c r="G37" s="7">
        <v>22</v>
      </c>
      <c r="H37" s="7">
        <v>2</v>
      </c>
      <c r="I37" s="7">
        <v>2</v>
      </c>
      <c r="J37" s="40">
        <f>H37/G37</f>
        <v>9.0909090909090912E-2</v>
      </c>
      <c r="K37" s="7"/>
      <c r="L37" s="12">
        <v>1375</v>
      </c>
      <c r="M37" s="12">
        <v>904</v>
      </c>
      <c r="N37" s="12">
        <v>904</v>
      </c>
      <c r="O37" s="42">
        <f>M37/L37</f>
        <v>0.6574545454545454</v>
      </c>
      <c r="P37" s="12"/>
      <c r="Q37" s="13"/>
      <c r="R37" s="13"/>
      <c r="S37" s="44"/>
      <c r="T37" s="13"/>
      <c r="U37" s="13"/>
      <c r="V37" s="63" t="s">
        <v>109</v>
      </c>
      <c r="W37">
        <v>2</v>
      </c>
    </row>
    <row r="38" spans="1:23" x14ac:dyDescent="0.25">
      <c r="A38" s="52" t="s">
        <v>83</v>
      </c>
      <c r="B38" s="6">
        <v>0.48881789137380194</v>
      </c>
      <c r="C38" s="6"/>
      <c r="D38" s="6"/>
      <c r="E38" s="38">
        <f>E37*(1-B38)</f>
        <v>0.51077414205905824</v>
      </c>
      <c r="F38" s="6"/>
      <c r="G38" s="7">
        <v>0.38829999999999998</v>
      </c>
      <c r="H38" s="7"/>
      <c r="I38" s="7"/>
      <c r="J38" s="40">
        <f>J37*(1-G38)</f>
        <v>5.5609090909090914E-2</v>
      </c>
      <c r="K38" s="7"/>
      <c r="L38" s="12">
        <v>0</v>
      </c>
      <c r="M38" s="12"/>
      <c r="N38" s="12"/>
      <c r="O38" s="42">
        <f>O37*(1-L38)</f>
        <v>0.6574545454545454</v>
      </c>
      <c r="P38" s="12"/>
      <c r="Q38" s="13"/>
      <c r="R38" s="13"/>
      <c r="S38" s="44"/>
      <c r="T38" s="13"/>
      <c r="U38" s="13"/>
      <c r="V38" s="63" t="s">
        <v>108</v>
      </c>
    </row>
    <row r="39" spans="1:23" x14ac:dyDescent="0.25">
      <c r="A39" s="9" t="s">
        <v>23</v>
      </c>
      <c r="B39" s="6">
        <v>1037</v>
      </c>
      <c r="C39" s="6">
        <v>784</v>
      </c>
      <c r="D39" s="6">
        <v>784</v>
      </c>
      <c r="E39" s="37">
        <f>C39/B39</f>
        <v>0.75602700096432018</v>
      </c>
      <c r="F39" s="6"/>
      <c r="G39" s="7">
        <v>21</v>
      </c>
      <c r="H39" s="7">
        <v>21</v>
      </c>
      <c r="I39" s="7">
        <v>21</v>
      </c>
      <c r="J39" s="40">
        <f>H39/G39</f>
        <v>1</v>
      </c>
      <c r="K39" s="7"/>
      <c r="L39" s="12">
        <v>1560</v>
      </c>
      <c r="M39" s="12">
        <v>1550</v>
      </c>
      <c r="N39" s="12">
        <v>1550</v>
      </c>
      <c r="O39" s="42">
        <f>M39/L39</f>
        <v>0.99358974358974361</v>
      </c>
      <c r="P39" s="12"/>
      <c r="Q39" s="13"/>
      <c r="R39" s="13"/>
      <c r="S39" s="44"/>
      <c r="T39" s="13"/>
      <c r="U39" s="13"/>
      <c r="V39" s="62" t="s">
        <v>110</v>
      </c>
      <c r="W39">
        <v>2</v>
      </c>
    </row>
    <row r="40" spans="1:23" x14ac:dyDescent="0.25">
      <c r="A40" s="52" t="s">
        <v>83</v>
      </c>
      <c r="B40" s="6">
        <v>0.29209183673469385</v>
      </c>
      <c r="C40" s="6"/>
      <c r="D40" s="6"/>
      <c r="E40" s="38">
        <f>E39*(1-B40)</f>
        <v>0.53519768563162973</v>
      </c>
      <c r="F40" s="6"/>
      <c r="G40" s="7">
        <v>0.41420000000000001</v>
      </c>
      <c r="H40" s="7"/>
      <c r="I40" s="7"/>
      <c r="J40" s="40">
        <f>J39*(1-G40)</f>
        <v>0.58579999999999999</v>
      </c>
      <c r="K40" s="7"/>
      <c r="L40" s="12">
        <v>0</v>
      </c>
      <c r="M40" s="12"/>
      <c r="N40" s="12"/>
      <c r="O40" s="42">
        <f>O39*(1-L40)</f>
        <v>0.99358974358974361</v>
      </c>
      <c r="P40" s="12"/>
      <c r="Q40" s="13"/>
      <c r="R40" s="13"/>
      <c r="S40" s="44"/>
      <c r="T40" s="13"/>
      <c r="U40" s="13"/>
      <c r="V40" s="62" t="s">
        <v>111</v>
      </c>
    </row>
    <row r="41" spans="1:23" x14ac:dyDescent="0.25">
      <c r="A41" s="5" t="s">
        <v>24</v>
      </c>
      <c r="B41" s="6">
        <v>1036</v>
      </c>
      <c r="C41" s="6"/>
      <c r="D41" s="6">
        <v>1026</v>
      </c>
      <c r="E41" s="37">
        <f>D41/B41</f>
        <v>0.99034749034749037</v>
      </c>
      <c r="F41" s="6"/>
      <c r="G41" s="7">
        <v>22</v>
      </c>
      <c r="H41" s="7">
        <v>22</v>
      </c>
      <c r="I41" s="7">
        <v>22</v>
      </c>
      <c r="J41" s="40">
        <f>I41/G41</f>
        <v>1</v>
      </c>
      <c r="K41" s="7"/>
      <c r="L41" s="12">
        <v>1564</v>
      </c>
      <c r="M41" s="12">
        <v>1564</v>
      </c>
      <c r="N41" s="12">
        <v>1564</v>
      </c>
      <c r="O41" s="42">
        <f>N41/L41</f>
        <v>1</v>
      </c>
      <c r="P41" s="12"/>
      <c r="Q41" s="13"/>
      <c r="R41" s="13"/>
      <c r="S41" s="44"/>
      <c r="T41" s="13"/>
      <c r="U41" s="13"/>
      <c r="V41" s="63" t="s">
        <v>112</v>
      </c>
      <c r="W41">
        <v>1</v>
      </c>
    </row>
    <row r="42" spans="1:23" x14ac:dyDescent="0.25">
      <c r="A42" s="52" t="s">
        <v>83</v>
      </c>
      <c r="B42" s="15">
        <v>0.29339999999999999</v>
      </c>
      <c r="C42" s="15"/>
      <c r="D42" s="15"/>
      <c r="E42" s="38">
        <f>E41*(1-B42)</f>
        <v>0.69977953667953674</v>
      </c>
      <c r="F42" s="15"/>
      <c r="G42" s="7">
        <v>0.41499999999999998</v>
      </c>
      <c r="H42" s="7"/>
      <c r="I42" s="7"/>
      <c r="J42" s="40">
        <f>J41*(1-G42)</f>
        <v>0.58499999999999996</v>
      </c>
      <c r="K42" s="7"/>
      <c r="L42" s="12">
        <v>0</v>
      </c>
      <c r="M42" s="12"/>
      <c r="N42" s="12"/>
      <c r="O42" s="42">
        <f>O41*(1-L42)</f>
        <v>1</v>
      </c>
      <c r="P42" s="12"/>
      <c r="Q42" s="13"/>
      <c r="R42" s="13"/>
      <c r="S42" s="44"/>
      <c r="T42" s="13"/>
      <c r="U42" s="13"/>
      <c r="V42" s="63" t="s">
        <v>113</v>
      </c>
    </row>
    <row r="43" spans="1:23" x14ac:dyDescent="0.25">
      <c r="D43" s="58">
        <f>SUM(D41,D39,D37,D35,D33,D31,D29,D27,D25,D23,D21,D19,D17,D15,D13,D11,D9,D7,D5,D3)</f>
        <v>179980</v>
      </c>
      <c r="I43" s="59">
        <f>SUM(I41,I39,I37,I35,I33,I31,I29,I27,I25,I23,I21,I19,I17,I15,I13,I11,I9,I7,I5,I3)</f>
        <v>211341</v>
      </c>
      <c r="N43" s="59">
        <f>SUM(N41,N39,N37,N35,N33,N31,N29,N27,N25,N23,N21,N19,N17,N15,N13,N11,N9,N7,N5,N3)</f>
        <v>224290</v>
      </c>
      <c r="R43" s="59">
        <f>SUM(R27,R25,R23,R21,R19,R15,R13,R7,R5,R3)</f>
        <v>119950</v>
      </c>
      <c r="V43">
        <f>SUM(D43,I43,N43,R43)</f>
        <v>735561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8"/>
  <sheetViews>
    <sheetView zoomScaleSheetLayoutView="100" workbookViewId="0">
      <selection activeCell="K5" sqref="K5"/>
    </sheetView>
  </sheetViews>
  <sheetFormatPr defaultColWidth="9" defaultRowHeight="15" x14ac:dyDescent="0.25"/>
  <sheetData>
    <row r="1" spans="1:15" s="16" customFormat="1" x14ac:dyDescent="0.25">
      <c r="A1" s="28"/>
      <c r="B1" s="17" t="s">
        <v>33</v>
      </c>
      <c r="C1" s="17" t="s">
        <v>34</v>
      </c>
      <c r="D1" s="17" t="s">
        <v>35</v>
      </c>
      <c r="E1" s="18" t="s">
        <v>36</v>
      </c>
      <c r="F1" s="18" t="s">
        <v>37</v>
      </c>
      <c r="G1" s="19" t="s">
        <v>38</v>
      </c>
      <c r="H1" s="17" t="s">
        <v>39</v>
      </c>
      <c r="I1" s="18" t="s">
        <v>40</v>
      </c>
      <c r="J1" s="17" t="s">
        <v>41</v>
      </c>
      <c r="K1" s="17" t="s">
        <v>42</v>
      </c>
      <c r="L1" s="17" t="s">
        <v>43</v>
      </c>
      <c r="M1" s="17" t="s">
        <v>44</v>
      </c>
      <c r="N1" s="19" t="s">
        <v>45</v>
      </c>
    </row>
    <row r="2" spans="1:15" s="20" customFormat="1" x14ac:dyDescent="0.25">
      <c r="A2" s="29" t="s">
        <v>46</v>
      </c>
      <c r="B2" s="21">
        <v>111</v>
      </c>
      <c r="C2" s="21">
        <v>312</v>
      </c>
      <c r="D2" s="21">
        <v>177</v>
      </c>
      <c r="E2" s="21">
        <v>70</v>
      </c>
      <c r="F2" s="21">
        <v>124</v>
      </c>
      <c r="G2" s="21">
        <v>115</v>
      </c>
      <c r="H2" s="21">
        <v>112</v>
      </c>
      <c r="I2" s="21">
        <v>39</v>
      </c>
      <c r="J2" s="21">
        <v>144</v>
      </c>
      <c r="K2" s="21">
        <v>49</v>
      </c>
      <c r="L2" s="21">
        <v>29</v>
      </c>
      <c r="M2" s="21">
        <v>3</v>
      </c>
      <c r="N2" s="21">
        <v>1</v>
      </c>
      <c r="O2" s="20">
        <f>SUM(B2:N2)</f>
        <v>1286</v>
      </c>
    </row>
    <row r="3" spans="1:15" s="20" customFormat="1" x14ac:dyDescent="0.25">
      <c r="A3" s="29"/>
      <c r="B3" s="21">
        <v>14</v>
      </c>
      <c r="C3" s="21">
        <v>47</v>
      </c>
      <c r="D3" s="21">
        <v>21</v>
      </c>
      <c r="E3" s="21">
        <v>28</v>
      </c>
      <c r="F3" s="21">
        <v>35</v>
      </c>
      <c r="G3" s="21">
        <v>21</v>
      </c>
      <c r="H3" s="21">
        <v>15</v>
      </c>
      <c r="I3" s="21">
        <v>14</v>
      </c>
      <c r="J3" s="21">
        <v>23</v>
      </c>
      <c r="K3" s="21">
        <v>6</v>
      </c>
      <c r="L3" s="21">
        <v>8</v>
      </c>
      <c r="M3" s="21">
        <v>0</v>
      </c>
      <c r="N3" s="21">
        <v>0</v>
      </c>
    </row>
    <row r="4" spans="1:15" s="20" customFormat="1" x14ac:dyDescent="0.25">
      <c r="A4" s="29"/>
      <c r="B4" s="21"/>
      <c r="C4" s="2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5" s="48" customFormat="1" x14ac:dyDescent="0.25">
      <c r="A5" s="46" t="s">
        <v>79</v>
      </c>
      <c r="B5" s="47">
        <f>B3/B2</f>
        <v>0.12612612612612611</v>
      </c>
      <c r="C5" s="47">
        <f>C3/C2</f>
        <v>0.15064102564102563</v>
      </c>
      <c r="D5" s="47">
        <f>D3/D2</f>
        <v>0.11864406779661017</v>
      </c>
      <c r="E5" s="47">
        <f t="shared" ref="E5:N5" si="0">E3/E2</f>
        <v>0.4</v>
      </c>
      <c r="F5" s="47">
        <f t="shared" si="0"/>
        <v>0.28225806451612906</v>
      </c>
      <c r="G5" s="47">
        <f t="shared" si="0"/>
        <v>0.18260869565217391</v>
      </c>
      <c r="H5" s="47">
        <f t="shared" si="0"/>
        <v>0.13392857142857142</v>
      </c>
      <c r="I5" s="47">
        <f t="shared" si="0"/>
        <v>0.35897435897435898</v>
      </c>
      <c r="J5" s="47">
        <f t="shared" si="0"/>
        <v>0.15972222222222221</v>
      </c>
      <c r="K5" s="47">
        <f t="shared" si="0"/>
        <v>0.12244897959183673</v>
      </c>
      <c r="L5" s="47">
        <f t="shared" si="0"/>
        <v>0.27586206896551724</v>
      </c>
      <c r="M5" s="47">
        <f t="shared" si="0"/>
        <v>0</v>
      </c>
      <c r="N5" s="47">
        <f t="shared" si="0"/>
        <v>0</v>
      </c>
    </row>
    <row r="6" spans="1:15" s="20" customFormat="1" x14ac:dyDescent="0.25">
      <c r="A6" s="29" t="s">
        <v>47</v>
      </c>
      <c r="B6" s="23">
        <v>128</v>
      </c>
      <c r="C6" s="23">
        <v>422</v>
      </c>
      <c r="D6" s="23">
        <v>220</v>
      </c>
      <c r="E6" s="21">
        <v>46</v>
      </c>
      <c r="F6" s="21">
        <v>2</v>
      </c>
      <c r="G6" s="21">
        <v>35</v>
      </c>
      <c r="H6" s="23">
        <v>674</v>
      </c>
      <c r="I6" s="21">
        <v>8</v>
      </c>
      <c r="J6" s="21">
        <v>170</v>
      </c>
      <c r="K6" s="21">
        <v>55</v>
      </c>
      <c r="L6" s="21">
        <v>52</v>
      </c>
      <c r="M6" s="21">
        <v>3</v>
      </c>
      <c r="N6" s="21">
        <v>0</v>
      </c>
      <c r="O6" s="20">
        <f>SUM(B6:N6)</f>
        <v>1815</v>
      </c>
    </row>
    <row r="7" spans="1:15" s="20" customFormat="1" x14ac:dyDescent="0.25">
      <c r="A7" s="29"/>
      <c r="B7" s="23">
        <v>32</v>
      </c>
      <c r="C7" s="23">
        <v>134</v>
      </c>
      <c r="D7" s="23">
        <v>73</v>
      </c>
      <c r="E7" s="21">
        <v>11</v>
      </c>
      <c r="F7" s="21">
        <v>1</v>
      </c>
      <c r="G7" s="21">
        <v>15</v>
      </c>
      <c r="H7" s="23">
        <v>198</v>
      </c>
      <c r="I7" s="21">
        <v>1</v>
      </c>
      <c r="J7" s="21">
        <v>33</v>
      </c>
      <c r="K7" s="21">
        <v>23</v>
      </c>
      <c r="L7" s="21">
        <v>13</v>
      </c>
      <c r="M7" s="21">
        <v>2</v>
      </c>
      <c r="N7" s="21">
        <v>0</v>
      </c>
    </row>
    <row r="8" spans="1:15" s="20" customFormat="1" x14ac:dyDescent="0.25">
      <c r="A8" s="29"/>
      <c r="B8" s="21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5" s="48" customFormat="1" x14ac:dyDescent="0.25">
      <c r="A9" s="46" t="s">
        <v>80</v>
      </c>
      <c r="B9" s="47">
        <f>B7/B6</f>
        <v>0.25</v>
      </c>
      <c r="C9" s="47">
        <f>C7/C6</f>
        <v>0.31753554502369669</v>
      </c>
      <c r="D9" s="47">
        <f>D7/D6</f>
        <v>0.33181818181818185</v>
      </c>
      <c r="E9" s="47">
        <f t="shared" ref="E9:N9" si="1">E7/E6</f>
        <v>0.2391304347826087</v>
      </c>
      <c r="F9" s="47">
        <f t="shared" si="1"/>
        <v>0.5</v>
      </c>
      <c r="G9" s="47">
        <f t="shared" si="1"/>
        <v>0.42857142857142855</v>
      </c>
      <c r="H9" s="47">
        <f t="shared" si="1"/>
        <v>0.29376854599406527</v>
      </c>
      <c r="I9" s="47">
        <f t="shared" si="1"/>
        <v>0.125</v>
      </c>
      <c r="J9" s="47">
        <f t="shared" si="1"/>
        <v>0.19411764705882353</v>
      </c>
      <c r="K9" s="47">
        <f t="shared" si="1"/>
        <v>0.41818181818181815</v>
      </c>
      <c r="L9" s="47">
        <f t="shared" si="1"/>
        <v>0.25</v>
      </c>
      <c r="M9" s="47">
        <f t="shared" si="1"/>
        <v>0.66666666666666663</v>
      </c>
      <c r="N9" s="47" t="e">
        <f t="shared" si="1"/>
        <v>#DIV/0!</v>
      </c>
    </row>
    <row r="10" spans="1:15" s="20" customFormat="1" x14ac:dyDescent="0.25">
      <c r="A10" s="29" t="s">
        <v>48</v>
      </c>
      <c r="B10" s="21">
        <v>135</v>
      </c>
      <c r="C10" s="21">
        <v>368</v>
      </c>
      <c r="D10" s="21">
        <v>198</v>
      </c>
      <c r="E10" s="21">
        <v>155</v>
      </c>
      <c r="F10" s="21">
        <v>54</v>
      </c>
      <c r="G10" s="21">
        <v>86</v>
      </c>
      <c r="H10" s="23">
        <v>647</v>
      </c>
      <c r="I10" s="21">
        <v>167</v>
      </c>
      <c r="J10" s="23">
        <v>152</v>
      </c>
      <c r="K10" s="23">
        <v>52</v>
      </c>
      <c r="L10" s="23">
        <v>39</v>
      </c>
      <c r="M10" s="23">
        <v>3</v>
      </c>
      <c r="N10" s="23">
        <v>1</v>
      </c>
      <c r="O10" s="20">
        <f>SUM(B10:N10)</f>
        <v>2057</v>
      </c>
    </row>
    <row r="11" spans="1:15" s="33" customFormat="1" x14ac:dyDescent="0.25">
      <c r="B11" s="34">
        <v>39</v>
      </c>
      <c r="C11" s="34">
        <v>77</v>
      </c>
      <c r="D11" s="34">
        <v>62</v>
      </c>
      <c r="E11" s="34">
        <v>16</v>
      </c>
      <c r="F11" s="34">
        <v>14</v>
      </c>
      <c r="G11" s="34">
        <v>39</v>
      </c>
      <c r="H11" s="35">
        <v>172</v>
      </c>
      <c r="I11" s="34">
        <v>35</v>
      </c>
      <c r="J11" s="34">
        <v>57</v>
      </c>
      <c r="K11" s="34">
        <v>14</v>
      </c>
      <c r="L11" s="34">
        <v>15</v>
      </c>
      <c r="M11" s="34">
        <v>2</v>
      </c>
      <c r="N11" s="34">
        <v>1</v>
      </c>
      <c r="O11" s="36"/>
    </row>
    <row r="12" spans="1:15" s="48" customFormat="1" ht="14" x14ac:dyDescent="0.25">
      <c r="A12" s="46" t="s">
        <v>81</v>
      </c>
      <c r="B12" s="48">
        <f>B11/B10</f>
        <v>0.28888888888888886</v>
      </c>
      <c r="C12" s="48">
        <f>C11/C10</f>
        <v>0.20923913043478262</v>
      </c>
      <c r="D12" s="48">
        <f t="shared" ref="D12:N12" si="2">D11/D10</f>
        <v>0.31313131313131315</v>
      </c>
      <c r="E12" s="48">
        <f t="shared" si="2"/>
        <v>0.1032258064516129</v>
      </c>
      <c r="F12" s="48">
        <f t="shared" si="2"/>
        <v>0.25925925925925924</v>
      </c>
      <c r="G12" s="48">
        <f t="shared" si="2"/>
        <v>0.45348837209302323</v>
      </c>
      <c r="H12" s="48">
        <f t="shared" si="2"/>
        <v>0.26584234930448225</v>
      </c>
      <c r="I12" s="48">
        <f t="shared" si="2"/>
        <v>0.20958083832335328</v>
      </c>
      <c r="J12" s="48">
        <f t="shared" si="2"/>
        <v>0.375</v>
      </c>
      <c r="K12" s="48">
        <f t="shared" si="2"/>
        <v>0.26923076923076922</v>
      </c>
      <c r="L12" s="48">
        <f t="shared" si="2"/>
        <v>0.38461538461538464</v>
      </c>
      <c r="M12" s="48">
        <f t="shared" si="2"/>
        <v>0.66666666666666663</v>
      </c>
      <c r="N12" s="48">
        <f t="shared" si="2"/>
        <v>1</v>
      </c>
    </row>
    <row r="13" spans="1:15" s="20" customFormat="1" ht="14" x14ac:dyDescent="0.25">
      <c r="A13" s="29"/>
    </row>
    <row r="14" spans="1:15" s="20" customFormat="1" ht="14" x14ac:dyDescent="0.25">
      <c r="A14" s="29"/>
    </row>
    <row r="15" spans="1:15" s="20" customFormat="1" x14ac:dyDescent="0.25">
      <c r="A15" s="29" t="s">
        <v>49</v>
      </c>
      <c r="B15" s="23">
        <v>117</v>
      </c>
      <c r="C15" s="23">
        <v>376</v>
      </c>
      <c r="D15" s="23">
        <v>183</v>
      </c>
      <c r="E15" s="21"/>
      <c r="F15" s="21"/>
      <c r="G15" s="21">
        <v>138</v>
      </c>
      <c r="H15" s="23">
        <v>219</v>
      </c>
      <c r="I15" s="21"/>
      <c r="J15" s="21">
        <v>147</v>
      </c>
      <c r="K15" s="21">
        <v>47</v>
      </c>
      <c r="L15" s="21">
        <v>27</v>
      </c>
      <c r="M15" s="21">
        <v>2</v>
      </c>
      <c r="N15" s="21">
        <v>1</v>
      </c>
      <c r="O15" s="20">
        <f>SUM(B15:N15)</f>
        <v>1257</v>
      </c>
    </row>
    <row r="16" spans="1:15" s="20" customFormat="1" x14ac:dyDescent="0.25">
      <c r="A16" s="29"/>
      <c r="B16" s="23">
        <v>34</v>
      </c>
      <c r="C16" s="23">
        <v>139</v>
      </c>
      <c r="D16" s="23">
        <v>77</v>
      </c>
      <c r="E16" s="21"/>
      <c r="F16" s="21"/>
      <c r="G16" s="21">
        <v>4</v>
      </c>
      <c r="H16" s="23">
        <v>63</v>
      </c>
      <c r="I16" s="21"/>
      <c r="J16" s="21">
        <v>46</v>
      </c>
      <c r="K16" s="21">
        <v>4</v>
      </c>
      <c r="L16" s="21">
        <v>11</v>
      </c>
      <c r="M16" s="21">
        <v>2</v>
      </c>
      <c r="N16" s="21">
        <v>1</v>
      </c>
    </row>
    <row r="17" spans="1:14" s="50" customFormat="1" x14ac:dyDescent="0.25">
      <c r="A17" s="49" t="s">
        <v>82</v>
      </c>
      <c r="B17" s="50">
        <f>B16/B15</f>
        <v>0.29059829059829062</v>
      </c>
      <c r="C17" s="50">
        <f>C16/C15</f>
        <v>0.36968085106382981</v>
      </c>
      <c r="D17" s="50">
        <f>D16/D15</f>
        <v>0.42076502732240439</v>
      </c>
      <c r="G17" s="50">
        <f>G16/G15</f>
        <v>2.8985507246376812E-2</v>
      </c>
      <c r="H17" s="50">
        <f>H16/H15</f>
        <v>0.28767123287671231</v>
      </c>
      <c r="J17" s="50">
        <f>J16/J15</f>
        <v>0.31292517006802723</v>
      </c>
      <c r="K17" s="50">
        <f>K16/K15</f>
        <v>8.5106382978723402E-2</v>
      </c>
      <c r="L17" s="50">
        <f>L16/L15</f>
        <v>0.40740740740740738</v>
      </c>
      <c r="M17" s="50">
        <f>M16/M15</f>
        <v>1</v>
      </c>
      <c r="N17" s="50">
        <f>N16/N15</f>
        <v>1</v>
      </c>
    </row>
    <row r="18" spans="1:14" s="16" customFormat="1" x14ac:dyDescent="0.25"/>
    <row r="20" spans="1:14" s="26" customFormat="1" x14ac:dyDescent="0.25">
      <c r="B20" s="27" t="s">
        <v>50</v>
      </c>
      <c r="E20" s="26" t="s">
        <v>51</v>
      </c>
      <c r="H20" s="26" t="s">
        <v>52</v>
      </c>
    </row>
    <row r="21" spans="1:14" s="24" customFormat="1" x14ac:dyDescent="0.25">
      <c r="B21" s="25" t="s">
        <v>53</v>
      </c>
      <c r="C21" s="24" t="s">
        <v>54</v>
      </c>
      <c r="D21" s="51" t="s">
        <v>82</v>
      </c>
      <c r="E21" s="24" t="s">
        <v>55</v>
      </c>
      <c r="F21" s="24" t="s">
        <v>54</v>
      </c>
      <c r="G21" s="51" t="s">
        <v>82</v>
      </c>
      <c r="H21" s="24" t="s">
        <v>53</v>
      </c>
      <c r="I21" s="24" t="s">
        <v>54</v>
      </c>
      <c r="J21" s="51" t="s">
        <v>82</v>
      </c>
    </row>
    <row r="22" spans="1:14" s="24" customFormat="1" x14ac:dyDescent="0.25">
      <c r="A22" s="24" t="s">
        <v>56</v>
      </c>
      <c r="B22" s="25">
        <v>1003</v>
      </c>
      <c r="C22" s="24">
        <v>461</v>
      </c>
      <c r="D22" s="51">
        <f>C22/B22</f>
        <v>0.4596211365902293</v>
      </c>
      <c r="E22" s="24">
        <v>1622</v>
      </c>
      <c r="F22" s="24">
        <v>1601</v>
      </c>
      <c r="G22" s="51">
        <f>F22/E22</f>
        <v>0.98705302096177561</v>
      </c>
      <c r="H22" s="24">
        <v>1517</v>
      </c>
      <c r="I22" s="24">
        <v>637</v>
      </c>
      <c r="J22" s="51">
        <f>I22/H22</f>
        <v>0.41990771259063941</v>
      </c>
    </row>
    <row r="23" spans="1:14" s="24" customFormat="1" x14ac:dyDescent="0.25">
      <c r="A23" s="24" t="s">
        <v>57</v>
      </c>
      <c r="B23" s="25">
        <v>574</v>
      </c>
      <c r="C23" s="24">
        <v>177</v>
      </c>
      <c r="D23" s="51">
        <f t="shared" ref="D23:D28" si="3">C23/B23</f>
        <v>0.30836236933797911</v>
      </c>
      <c r="E23" s="24">
        <v>1619</v>
      </c>
      <c r="F23" s="24">
        <v>1599</v>
      </c>
      <c r="G23" s="51">
        <f t="shared" ref="G23:G28" si="4">F23/E23</f>
        <v>0.98764669549104389</v>
      </c>
      <c r="H23" s="24">
        <v>1416</v>
      </c>
      <c r="I23" s="24">
        <v>590</v>
      </c>
      <c r="J23" s="51">
        <f t="shared" ref="J23:J28" si="5">I23/H23</f>
        <v>0.41666666666666669</v>
      </c>
    </row>
    <row r="24" spans="1:14" s="24" customFormat="1" x14ac:dyDescent="0.25">
      <c r="A24" s="24" t="s">
        <v>58</v>
      </c>
      <c r="B24" s="25">
        <v>562</v>
      </c>
      <c r="C24" s="24">
        <v>165</v>
      </c>
      <c r="D24" s="51">
        <f t="shared" si="3"/>
        <v>0.29359430604982206</v>
      </c>
      <c r="E24" s="24">
        <v>1618</v>
      </c>
      <c r="F24" s="24">
        <v>1599</v>
      </c>
      <c r="G24" s="51">
        <f t="shared" si="4"/>
        <v>0.98825710754017304</v>
      </c>
      <c r="H24" s="24">
        <v>1375</v>
      </c>
      <c r="I24" s="24">
        <v>564</v>
      </c>
      <c r="J24" s="51">
        <f t="shared" si="5"/>
        <v>0.4101818181818182</v>
      </c>
    </row>
    <row r="25" spans="1:14" s="24" customFormat="1" x14ac:dyDescent="0.25">
      <c r="A25" s="24" t="s">
        <v>59</v>
      </c>
      <c r="B25" s="25">
        <v>1282</v>
      </c>
      <c r="C25" s="24">
        <v>627</v>
      </c>
      <c r="D25" s="51">
        <f t="shared" si="3"/>
        <v>0.48907956318252732</v>
      </c>
      <c r="E25" s="24">
        <v>15</v>
      </c>
      <c r="F25" s="24">
        <v>0</v>
      </c>
      <c r="G25" s="51">
        <f t="shared" si="4"/>
        <v>0</v>
      </c>
      <c r="H25" s="24">
        <v>1012</v>
      </c>
      <c r="I25" s="24">
        <v>476</v>
      </c>
      <c r="J25" s="51">
        <f t="shared" si="5"/>
        <v>0.47035573122529645</v>
      </c>
    </row>
    <row r="26" spans="1:14" s="24" customFormat="1" x14ac:dyDescent="0.25">
      <c r="A26" s="24" t="s">
        <v>60</v>
      </c>
      <c r="B26" s="25">
        <v>1252</v>
      </c>
      <c r="C26" s="24">
        <v>612</v>
      </c>
      <c r="D26" s="51">
        <f t="shared" si="3"/>
        <v>0.48881789137380194</v>
      </c>
      <c r="E26" s="24">
        <v>2</v>
      </c>
      <c r="F26" s="24">
        <v>0</v>
      </c>
      <c r="G26" s="51">
        <f t="shared" si="4"/>
        <v>0</v>
      </c>
      <c r="H26" s="24">
        <v>904</v>
      </c>
      <c r="I26" s="24">
        <v>351</v>
      </c>
      <c r="J26" s="51">
        <f t="shared" si="5"/>
        <v>0.38827433628318586</v>
      </c>
    </row>
    <row r="27" spans="1:14" s="24" customFormat="1" x14ac:dyDescent="0.25">
      <c r="A27" s="24" t="s">
        <v>61</v>
      </c>
      <c r="B27" s="25">
        <v>784</v>
      </c>
      <c r="C27" s="24">
        <v>229</v>
      </c>
      <c r="D27" s="51">
        <f t="shared" si="3"/>
        <v>0.29209183673469385</v>
      </c>
      <c r="E27" s="24">
        <v>21</v>
      </c>
      <c r="F27" s="24">
        <v>0</v>
      </c>
      <c r="G27" s="51">
        <f t="shared" si="4"/>
        <v>0</v>
      </c>
      <c r="H27" s="24">
        <v>1550</v>
      </c>
      <c r="I27" s="24">
        <v>642</v>
      </c>
      <c r="J27" s="51">
        <f t="shared" si="5"/>
        <v>0.41419354838709677</v>
      </c>
    </row>
    <row r="28" spans="1:14" s="24" customFormat="1" x14ac:dyDescent="0.25">
      <c r="A28" s="24" t="s">
        <v>62</v>
      </c>
      <c r="B28" s="25">
        <v>1026</v>
      </c>
      <c r="C28" s="24">
        <v>301</v>
      </c>
      <c r="D28" s="51">
        <f t="shared" si="3"/>
        <v>0.29337231968810917</v>
      </c>
      <c r="E28" s="24">
        <v>22</v>
      </c>
      <c r="F28" s="24">
        <v>0</v>
      </c>
      <c r="G28" s="51">
        <f t="shared" si="4"/>
        <v>0</v>
      </c>
      <c r="H28" s="24">
        <v>1564</v>
      </c>
      <c r="I28" s="24">
        <v>649</v>
      </c>
      <c r="J28" s="51">
        <f t="shared" si="5"/>
        <v>0.41496163682864451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36"/>
  <sheetViews>
    <sheetView topLeftCell="A7" workbookViewId="0">
      <selection activeCell="Q35" sqref="Q35"/>
    </sheetView>
  </sheetViews>
  <sheetFormatPr defaultRowHeight="15" x14ac:dyDescent="0.25"/>
  <sheetData>
    <row r="1" spans="1:24" x14ac:dyDescent="0.25">
      <c r="A1" s="53" t="s">
        <v>63</v>
      </c>
    </row>
    <row r="2" spans="1:24" x14ac:dyDescent="0.25">
      <c r="B2" s="17" t="s">
        <v>33</v>
      </c>
      <c r="C2" s="17" t="s">
        <v>34</v>
      </c>
      <c r="D2" s="17" t="s">
        <v>35</v>
      </c>
      <c r="E2" s="18" t="s">
        <v>36</v>
      </c>
      <c r="F2" s="18" t="s">
        <v>37</v>
      </c>
      <c r="G2" s="19" t="s">
        <v>38</v>
      </c>
      <c r="H2" s="17" t="s">
        <v>39</v>
      </c>
      <c r="I2" s="18" t="s">
        <v>40</v>
      </c>
      <c r="J2" s="17" t="s">
        <v>41</v>
      </c>
      <c r="K2" s="17" t="s">
        <v>42</v>
      </c>
      <c r="L2" s="17" t="s">
        <v>43</v>
      </c>
      <c r="O2" s="26"/>
      <c r="P2" s="27" t="s">
        <v>50</v>
      </c>
      <c r="Q2" s="26"/>
      <c r="R2" s="26"/>
      <c r="S2" s="26" t="s">
        <v>51</v>
      </c>
      <c r="T2" s="26"/>
      <c r="U2" s="26"/>
      <c r="V2" s="26" t="s">
        <v>52</v>
      </c>
      <c r="W2" s="26"/>
      <c r="X2" s="26"/>
    </row>
    <row r="3" spans="1:24" x14ac:dyDescent="0.25">
      <c r="A3" s="30" t="s">
        <v>64</v>
      </c>
      <c r="B3" s="32">
        <v>4</v>
      </c>
      <c r="C3" s="32">
        <v>16</v>
      </c>
      <c r="D3" s="32">
        <v>11</v>
      </c>
      <c r="E3" s="32">
        <v>16</v>
      </c>
      <c r="F3" s="32">
        <v>20</v>
      </c>
      <c r="G3" s="32">
        <v>16</v>
      </c>
      <c r="H3" s="32">
        <v>11</v>
      </c>
      <c r="I3" s="32">
        <v>9</v>
      </c>
      <c r="J3" s="32">
        <v>16</v>
      </c>
      <c r="K3" s="32">
        <v>4</v>
      </c>
      <c r="L3" s="32">
        <v>7</v>
      </c>
      <c r="O3" s="24"/>
      <c r="P3" s="25" t="s">
        <v>53</v>
      </c>
      <c r="Q3" s="24" t="s">
        <v>54</v>
      </c>
      <c r="R3" s="24"/>
      <c r="S3" s="24" t="s">
        <v>55</v>
      </c>
      <c r="T3" s="24" t="s">
        <v>54</v>
      </c>
      <c r="U3" s="24"/>
      <c r="V3" s="24" t="s">
        <v>53</v>
      </c>
      <c r="W3" s="24" t="s">
        <v>54</v>
      </c>
      <c r="X3" s="24"/>
    </row>
    <row r="4" spans="1:24" x14ac:dyDescent="0.25">
      <c r="A4" s="30" t="s">
        <v>65</v>
      </c>
      <c r="B4" s="32">
        <v>3</v>
      </c>
      <c r="C4" s="32">
        <v>0</v>
      </c>
      <c r="D4" s="32">
        <v>9</v>
      </c>
      <c r="E4" s="32">
        <v>8</v>
      </c>
      <c r="F4" s="32">
        <v>13</v>
      </c>
      <c r="G4" s="32">
        <v>0</v>
      </c>
      <c r="H4" s="32">
        <v>4</v>
      </c>
      <c r="I4" s="32">
        <v>2</v>
      </c>
      <c r="J4" s="32">
        <v>4</v>
      </c>
      <c r="K4" s="32">
        <v>1</v>
      </c>
      <c r="L4" s="32">
        <v>4</v>
      </c>
      <c r="O4" s="24" t="s">
        <v>56</v>
      </c>
      <c r="P4" s="25">
        <v>504</v>
      </c>
      <c r="Q4" s="24">
        <v>191</v>
      </c>
      <c r="R4" s="24">
        <v>0.37896825396825395</v>
      </c>
      <c r="S4" s="24">
        <v>1622</v>
      </c>
      <c r="T4" s="24">
        <v>1601</v>
      </c>
      <c r="U4" s="24">
        <v>0.98705302096177561</v>
      </c>
      <c r="V4" s="24">
        <v>1479</v>
      </c>
      <c r="W4" s="24">
        <v>623</v>
      </c>
      <c r="X4" s="24">
        <v>0.42123056118999325</v>
      </c>
    </row>
    <row r="5" spans="1:24" x14ac:dyDescent="0.25">
      <c r="A5" s="31" t="s">
        <v>66</v>
      </c>
      <c r="B5" s="32">
        <v>1</v>
      </c>
      <c r="C5" s="32">
        <v>0</v>
      </c>
      <c r="D5" s="32">
        <v>6</v>
      </c>
      <c r="E5" s="32">
        <v>4</v>
      </c>
      <c r="F5" s="32">
        <v>8</v>
      </c>
      <c r="G5" s="32">
        <v>0</v>
      </c>
      <c r="H5" s="32">
        <v>3</v>
      </c>
      <c r="I5" s="32">
        <v>0</v>
      </c>
      <c r="J5" s="32">
        <v>2</v>
      </c>
      <c r="K5" s="32">
        <v>1</v>
      </c>
      <c r="L5" s="32">
        <v>3</v>
      </c>
      <c r="O5" s="24" t="s">
        <v>57</v>
      </c>
      <c r="P5" s="25">
        <v>264</v>
      </c>
      <c r="Q5" s="24">
        <v>61</v>
      </c>
      <c r="R5" s="24">
        <v>0.23106060606060605</v>
      </c>
      <c r="S5" s="24">
        <v>1619</v>
      </c>
      <c r="T5" s="24">
        <v>1599</v>
      </c>
      <c r="U5" s="24">
        <v>0.98764669549104389</v>
      </c>
      <c r="V5" s="24">
        <v>1343</v>
      </c>
      <c r="W5" s="24">
        <v>560</v>
      </c>
      <c r="X5" s="24">
        <v>0.41697691734921816</v>
      </c>
    </row>
    <row r="6" spans="1:24" x14ac:dyDescent="0.25">
      <c r="A6" s="31" t="s">
        <v>67</v>
      </c>
      <c r="B6" s="32">
        <v>15</v>
      </c>
      <c r="C6" s="32">
        <v>17</v>
      </c>
      <c r="D6" s="32">
        <v>11</v>
      </c>
      <c r="E6" s="32">
        <v>10</v>
      </c>
      <c r="F6" s="32">
        <v>11</v>
      </c>
      <c r="G6" s="32">
        <v>9</v>
      </c>
      <c r="H6" s="32">
        <v>5</v>
      </c>
      <c r="I6" s="32">
        <v>5</v>
      </c>
      <c r="J6" s="32">
        <v>7</v>
      </c>
      <c r="K6" s="32">
        <v>2</v>
      </c>
      <c r="L6" s="32">
        <v>0</v>
      </c>
      <c r="O6" s="24" t="s">
        <v>58</v>
      </c>
      <c r="P6" s="25">
        <v>243</v>
      </c>
      <c r="Q6" s="24">
        <v>55</v>
      </c>
      <c r="R6" s="24">
        <v>0.22633744855967078</v>
      </c>
      <c r="S6" s="24">
        <v>1618</v>
      </c>
      <c r="T6" s="24">
        <v>1599</v>
      </c>
      <c r="U6" s="24">
        <v>0.98825710754017304</v>
      </c>
      <c r="V6" s="24">
        <v>1288</v>
      </c>
      <c r="W6" s="24">
        <v>543</v>
      </c>
      <c r="X6" s="24">
        <v>0.421583850931677</v>
      </c>
    </row>
    <row r="7" spans="1:24" x14ac:dyDescent="0.25">
      <c r="A7" s="31" t="s">
        <v>68</v>
      </c>
      <c r="B7" s="32">
        <v>8</v>
      </c>
      <c r="C7" s="32">
        <v>16</v>
      </c>
      <c r="D7" s="32">
        <v>7</v>
      </c>
      <c r="E7" s="32">
        <v>8</v>
      </c>
      <c r="F7" s="32">
        <v>10</v>
      </c>
      <c r="G7" s="32">
        <v>5</v>
      </c>
      <c r="H7" s="32">
        <v>3</v>
      </c>
      <c r="I7" s="32">
        <v>3</v>
      </c>
      <c r="J7" s="32">
        <v>5</v>
      </c>
      <c r="K7" s="32">
        <v>2</v>
      </c>
      <c r="L7" s="32">
        <v>0</v>
      </c>
      <c r="O7" s="24" t="s">
        <v>59</v>
      </c>
      <c r="P7" s="25">
        <v>1282</v>
      </c>
      <c r="Q7" s="24">
        <v>627</v>
      </c>
      <c r="R7" s="24">
        <v>0.48907956318252732</v>
      </c>
      <c r="S7" s="24">
        <v>15</v>
      </c>
      <c r="T7" s="24">
        <v>0</v>
      </c>
      <c r="U7" s="24">
        <v>0</v>
      </c>
      <c r="V7" s="24">
        <v>862</v>
      </c>
      <c r="W7" s="24">
        <v>456</v>
      </c>
      <c r="X7" s="24">
        <v>0.52900232018561488</v>
      </c>
    </row>
    <row r="8" spans="1:24" x14ac:dyDescent="0.25">
      <c r="A8" s="31" t="s">
        <v>69</v>
      </c>
      <c r="B8" s="32">
        <v>0</v>
      </c>
      <c r="C8" s="32">
        <v>15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O8" s="24" t="s">
        <v>60</v>
      </c>
      <c r="P8" s="25">
        <v>1252</v>
      </c>
      <c r="Q8" s="24">
        <v>612</v>
      </c>
      <c r="R8" s="24">
        <v>0.48881789137380194</v>
      </c>
      <c r="S8" s="24">
        <v>2</v>
      </c>
      <c r="T8" s="24">
        <v>0</v>
      </c>
      <c r="U8" s="24">
        <v>0</v>
      </c>
      <c r="V8" s="24">
        <v>195</v>
      </c>
      <c r="W8" s="24">
        <v>76</v>
      </c>
      <c r="X8" s="24">
        <v>0.38974358974358975</v>
      </c>
    </row>
    <row r="9" spans="1:24" x14ac:dyDescent="0.25">
      <c r="B9" s="32">
        <f>B3+(B4-B5)+B7+B8</f>
        <v>14</v>
      </c>
      <c r="C9" s="32">
        <f>C3+(C4-C5)+C7+C8</f>
        <v>47</v>
      </c>
      <c r="D9" s="32">
        <f>D3+(D4-D5)+D7+D8</f>
        <v>21</v>
      </c>
      <c r="E9" s="32">
        <f>E3+(E4-E5)+E7+E8</f>
        <v>28</v>
      </c>
      <c r="F9" s="32">
        <f t="shared" ref="F9:L9" si="0">F3+(F4-F5)+F7+F8</f>
        <v>35</v>
      </c>
      <c r="G9" s="32">
        <f t="shared" si="0"/>
        <v>21</v>
      </c>
      <c r="H9" s="32">
        <f t="shared" si="0"/>
        <v>15</v>
      </c>
      <c r="I9" s="32">
        <f t="shared" si="0"/>
        <v>14</v>
      </c>
      <c r="J9" s="32">
        <f t="shared" si="0"/>
        <v>23</v>
      </c>
      <c r="K9" s="32">
        <f t="shared" si="0"/>
        <v>6</v>
      </c>
      <c r="L9" s="32">
        <f t="shared" si="0"/>
        <v>8</v>
      </c>
      <c r="O9" s="24" t="s">
        <v>61</v>
      </c>
      <c r="P9" s="25">
        <v>784</v>
      </c>
      <c r="Q9" s="24">
        <v>229</v>
      </c>
      <c r="R9" s="24">
        <v>0.29209183673469385</v>
      </c>
      <c r="S9" s="24">
        <v>21</v>
      </c>
      <c r="T9" s="24">
        <v>0</v>
      </c>
      <c r="U9" s="24">
        <v>0</v>
      </c>
      <c r="V9" s="24">
        <v>1550</v>
      </c>
      <c r="W9" s="24">
        <v>642</v>
      </c>
      <c r="X9" s="24">
        <v>0.41419354838709677</v>
      </c>
    </row>
    <row r="10" spans="1:24" x14ac:dyDescent="0.25">
      <c r="A10" s="53" t="s">
        <v>70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O10" s="24" t="s">
        <v>62</v>
      </c>
      <c r="P10" s="25">
        <v>442</v>
      </c>
      <c r="Q10" s="24">
        <v>78</v>
      </c>
      <c r="R10" s="24">
        <v>0.17647058823529413</v>
      </c>
      <c r="S10" s="24">
        <v>22</v>
      </c>
      <c r="T10" s="24">
        <v>0</v>
      </c>
      <c r="U10" s="24">
        <v>0</v>
      </c>
      <c r="V10" s="24">
        <v>592</v>
      </c>
      <c r="W10" s="24">
        <v>215</v>
      </c>
      <c r="X10" s="24">
        <v>0.36317567567567566</v>
      </c>
    </row>
    <row r="11" spans="1:24" x14ac:dyDescent="0.25">
      <c r="B11" s="17" t="s">
        <v>33</v>
      </c>
      <c r="C11" s="17" t="s">
        <v>34</v>
      </c>
      <c r="D11" s="17" t="s">
        <v>35</v>
      </c>
      <c r="E11" s="18" t="s">
        <v>36</v>
      </c>
      <c r="F11" s="18" t="s">
        <v>37</v>
      </c>
      <c r="G11" s="19" t="s">
        <v>38</v>
      </c>
      <c r="H11" s="17" t="s">
        <v>39</v>
      </c>
      <c r="I11" s="18" t="s">
        <v>40</v>
      </c>
      <c r="J11" s="17" t="s">
        <v>41</v>
      </c>
      <c r="K11" s="17" t="s">
        <v>42</v>
      </c>
      <c r="L11" s="17" t="s">
        <v>43</v>
      </c>
    </row>
    <row r="12" spans="1:24" x14ac:dyDescent="0.25">
      <c r="A12" s="30" t="s">
        <v>64</v>
      </c>
      <c r="B12" s="32">
        <v>26</v>
      </c>
      <c r="C12" s="32">
        <v>70</v>
      </c>
      <c r="D12" s="32">
        <v>62</v>
      </c>
      <c r="E12" s="32">
        <v>9</v>
      </c>
      <c r="F12" s="32">
        <v>1</v>
      </c>
      <c r="G12" s="32">
        <v>12</v>
      </c>
      <c r="H12" s="32">
        <v>149</v>
      </c>
      <c r="I12" s="32">
        <v>0</v>
      </c>
      <c r="J12" s="32">
        <v>16</v>
      </c>
      <c r="K12" s="32">
        <v>17</v>
      </c>
      <c r="L12" s="32">
        <v>7</v>
      </c>
    </row>
    <row r="13" spans="1:24" x14ac:dyDescent="0.25">
      <c r="A13" s="30" t="s">
        <v>65</v>
      </c>
      <c r="B13" s="32">
        <v>3</v>
      </c>
      <c r="C13" s="32">
        <v>0</v>
      </c>
      <c r="D13" s="32">
        <v>7</v>
      </c>
      <c r="E13" s="32">
        <v>2</v>
      </c>
      <c r="F13" s="32">
        <v>0</v>
      </c>
      <c r="G13" s="32">
        <v>1</v>
      </c>
      <c r="H13" s="32">
        <v>32</v>
      </c>
      <c r="I13" s="32">
        <v>1</v>
      </c>
      <c r="J13" s="32">
        <v>4</v>
      </c>
      <c r="K13" s="32">
        <v>6</v>
      </c>
      <c r="L13" s="32">
        <v>0</v>
      </c>
    </row>
    <row r="14" spans="1:24" x14ac:dyDescent="0.25">
      <c r="A14" s="31" t="s">
        <v>66</v>
      </c>
      <c r="B14" s="32">
        <v>2</v>
      </c>
      <c r="C14" s="32">
        <v>0</v>
      </c>
      <c r="D14" s="32">
        <v>6</v>
      </c>
      <c r="E14" s="32">
        <v>2</v>
      </c>
      <c r="F14" s="32">
        <v>0</v>
      </c>
      <c r="G14" s="32">
        <v>0</v>
      </c>
      <c r="H14" s="32">
        <v>23</v>
      </c>
      <c r="I14" s="32">
        <v>0</v>
      </c>
      <c r="J14" s="32">
        <v>1</v>
      </c>
      <c r="K14" s="32">
        <v>3</v>
      </c>
      <c r="L14" s="32">
        <v>0</v>
      </c>
    </row>
    <row r="15" spans="1:24" x14ac:dyDescent="0.25">
      <c r="A15" s="31" t="s">
        <v>67</v>
      </c>
      <c r="B15" s="32">
        <v>5</v>
      </c>
      <c r="C15" s="32">
        <v>9</v>
      </c>
      <c r="D15" s="32">
        <v>11</v>
      </c>
      <c r="E15" s="32">
        <v>2</v>
      </c>
      <c r="F15" s="32">
        <v>0</v>
      </c>
      <c r="G15" s="32">
        <v>2</v>
      </c>
      <c r="H15" s="32">
        <v>54</v>
      </c>
      <c r="I15" s="32">
        <v>0</v>
      </c>
      <c r="J15" s="32">
        <v>16</v>
      </c>
      <c r="K15" s="32">
        <v>6</v>
      </c>
      <c r="L15" s="32">
        <v>7</v>
      </c>
    </row>
    <row r="16" spans="1:24" x14ac:dyDescent="0.25">
      <c r="A16" s="31" t="s">
        <v>68</v>
      </c>
      <c r="B16" s="32">
        <v>5</v>
      </c>
      <c r="C16" s="32">
        <v>5</v>
      </c>
      <c r="D16" s="32">
        <v>10</v>
      </c>
      <c r="E16" s="32">
        <v>2</v>
      </c>
      <c r="F16" s="32">
        <v>0</v>
      </c>
      <c r="G16" s="32">
        <v>2</v>
      </c>
      <c r="H16" s="32">
        <v>40</v>
      </c>
      <c r="I16" s="32">
        <v>0</v>
      </c>
      <c r="J16" s="32">
        <v>14</v>
      </c>
      <c r="K16" s="32">
        <v>3</v>
      </c>
      <c r="L16" s="32">
        <v>6</v>
      </c>
    </row>
    <row r="17" spans="1:12" x14ac:dyDescent="0.25">
      <c r="A17" s="31" t="s">
        <v>69</v>
      </c>
      <c r="B17" s="32">
        <v>0</v>
      </c>
      <c r="C17" s="32">
        <v>59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</row>
    <row r="18" spans="1:12" x14ac:dyDescent="0.25">
      <c r="B18" s="32">
        <f>B12+(B13-B14)+B16+B17</f>
        <v>32</v>
      </c>
      <c r="C18" s="32">
        <f>C12+(C13-C14)+C16+C17</f>
        <v>134</v>
      </c>
      <c r="D18" s="32">
        <f t="shared" ref="D18:L18" si="1">D12+(D13-D14)+D16+D17</f>
        <v>73</v>
      </c>
      <c r="E18" s="32">
        <f t="shared" si="1"/>
        <v>11</v>
      </c>
      <c r="F18" s="32">
        <f t="shared" si="1"/>
        <v>1</v>
      </c>
      <c r="G18" s="32">
        <f t="shared" si="1"/>
        <v>15</v>
      </c>
      <c r="H18" s="32">
        <f t="shared" si="1"/>
        <v>198</v>
      </c>
      <c r="I18" s="32">
        <f t="shared" si="1"/>
        <v>1</v>
      </c>
      <c r="J18" s="32">
        <f t="shared" si="1"/>
        <v>33</v>
      </c>
      <c r="K18" s="32">
        <f t="shared" si="1"/>
        <v>23</v>
      </c>
      <c r="L18" s="32">
        <f t="shared" si="1"/>
        <v>13</v>
      </c>
    </row>
    <row r="19" spans="1:12" x14ac:dyDescent="0.25">
      <c r="A19" s="53" t="s">
        <v>77</v>
      </c>
    </row>
    <row r="20" spans="1:12" x14ac:dyDescent="0.25">
      <c r="B20" s="17" t="s">
        <v>33</v>
      </c>
      <c r="C20" s="17" t="s">
        <v>34</v>
      </c>
      <c r="D20" s="17" t="s">
        <v>35</v>
      </c>
      <c r="E20" s="18" t="s">
        <v>36</v>
      </c>
      <c r="F20" s="18" t="s">
        <v>37</v>
      </c>
      <c r="G20" s="19" t="s">
        <v>38</v>
      </c>
      <c r="H20" s="17" t="s">
        <v>39</v>
      </c>
      <c r="I20" s="18" t="s">
        <v>40</v>
      </c>
      <c r="J20" s="17" t="s">
        <v>41</v>
      </c>
      <c r="K20" s="17" t="s">
        <v>42</v>
      </c>
      <c r="L20" s="17" t="s">
        <v>43</v>
      </c>
    </row>
    <row r="21" spans="1:12" x14ac:dyDescent="0.25">
      <c r="A21" s="30" t="s">
        <v>71</v>
      </c>
      <c r="B21" s="32">
        <v>34</v>
      </c>
      <c r="C21" s="32">
        <v>63</v>
      </c>
      <c r="D21" s="32">
        <v>54</v>
      </c>
      <c r="E21" s="32">
        <v>15</v>
      </c>
      <c r="F21" s="32">
        <v>14</v>
      </c>
      <c r="G21" s="32">
        <v>36</v>
      </c>
      <c r="H21" s="32">
        <v>169</v>
      </c>
      <c r="I21" s="32">
        <v>31</v>
      </c>
      <c r="J21" s="32">
        <v>54</v>
      </c>
      <c r="K21" s="32">
        <v>13</v>
      </c>
      <c r="L21" s="32">
        <v>14</v>
      </c>
    </row>
    <row r="22" spans="1:12" x14ac:dyDescent="0.25">
      <c r="A22" s="30" t="s">
        <v>72</v>
      </c>
      <c r="B22" s="32">
        <v>1</v>
      </c>
      <c r="C22" s="32">
        <v>0</v>
      </c>
      <c r="D22" s="32">
        <v>6</v>
      </c>
      <c r="E22" s="32">
        <v>0</v>
      </c>
      <c r="F22" s="32">
        <v>0</v>
      </c>
      <c r="G22" s="32">
        <v>1</v>
      </c>
      <c r="H22" s="32">
        <v>9</v>
      </c>
      <c r="I22" s="32">
        <v>4</v>
      </c>
      <c r="J22" s="32">
        <v>3</v>
      </c>
      <c r="K22" s="32">
        <v>1</v>
      </c>
      <c r="L22" s="32">
        <v>1</v>
      </c>
    </row>
    <row r="23" spans="1:12" x14ac:dyDescent="0.25">
      <c r="A23" s="30" t="s">
        <v>73</v>
      </c>
      <c r="B23" s="32">
        <v>16</v>
      </c>
      <c r="C23" s="32">
        <v>11</v>
      </c>
      <c r="D23" s="32">
        <v>13</v>
      </c>
      <c r="E23" s="32">
        <v>1</v>
      </c>
      <c r="F23" s="32">
        <v>2</v>
      </c>
      <c r="G23" s="32">
        <v>5</v>
      </c>
      <c r="H23" s="32">
        <v>33</v>
      </c>
      <c r="I23" s="32">
        <v>11</v>
      </c>
      <c r="J23" s="32">
        <v>14</v>
      </c>
      <c r="K23" s="32">
        <v>2</v>
      </c>
      <c r="L23" s="32">
        <v>1</v>
      </c>
    </row>
    <row r="24" spans="1:12" x14ac:dyDescent="0.25">
      <c r="A24" s="31" t="s">
        <v>74</v>
      </c>
      <c r="B24" s="32">
        <v>1</v>
      </c>
      <c r="C24" s="32">
        <v>0</v>
      </c>
      <c r="D24" s="32">
        <v>5</v>
      </c>
      <c r="E24" s="32">
        <v>0</v>
      </c>
      <c r="F24" s="32">
        <v>0</v>
      </c>
      <c r="G24" s="32">
        <v>1</v>
      </c>
      <c r="H24" s="32">
        <v>9</v>
      </c>
      <c r="I24" s="32">
        <v>2</v>
      </c>
      <c r="J24" s="32">
        <v>3</v>
      </c>
      <c r="K24" s="32">
        <v>1</v>
      </c>
      <c r="L24" s="32">
        <v>1</v>
      </c>
    </row>
    <row r="25" spans="1:12" x14ac:dyDescent="0.25">
      <c r="A25" s="31" t="s">
        <v>75</v>
      </c>
      <c r="B25" s="32">
        <v>5</v>
      </c>
      <c r="C25" s="32">
        <v>11</v>
      </c>
      <c r="D25" s="32">
        <v>7</v>
      </c>
      <c r="E25" s="32">
        <v>1</v>
      </c>
      <c r="F25" s="32">
        <v>0</v>
      </c>
      <c r="G25" s="32">
        <v>3</v>
      </c>
      <c r="H25" s="32">
        <v>3</v>
      </c>
      <c r="I25" s="32">
        <v>2</v>
      </c>
      <c r="J25" s="32">
        <v>3</v>
      </c>
      <c r="K25" s="32">
        <v>1</v>
      </c>
      <c r="L25" s="32">
        <v>1</v>
      </c>
    </row>
    <row r="26" spans="1:12" x14ac:dyDescent="0.25">
      <c r="A26" s="31" t="s">
        <v>76</v>
      </c>
      <c r="B26" s="32">
        <v>0</v>
      </c>
      <c r="C26" s="32">
        <v>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</row>
    <row r="27" spans="1:12" x14ac:dyDescent="0.25">
      <c r="B27" s="32">
        <f t="shared" ref="B27:L27" si="2">B21+(B22-B24)+B25+B26</f>
        <v>39</v>
      </c>
      <c r="C27" s="32">
        <f t="shared" si="2"/>
        <v>77</v>
      </c>
      <c r="D27" s="32">
        <f t="shared" si="2"/>
        <v>62</v>
      </c>
      <c r="E27" s="32">
        <f t="shared" si="2"/>
        <v>16</v>
      </c>
      <c r="F27" s="32">
        <f t="shared" si="2"/>
        <v>14</v>
      </c>
      <c r="G27" s="32">
        <f t="shared" si="2"/>
        <v>39</v>
      </c>
      <c r="H27" s="32">
        <f t="shared" si="2"/>
        <v>172</v>
      </c>
      <c r="I27" s="32">
        <f t="shared" si="2"/>
        <v>35</v>
      </c>
      <c r="J27" s="32">
        <f t="shared" si="2"/>
        <v>57</v>
      </c>
      <c r="K27" s="32">
        <f t="shared" si="2"/>
        <v>14</v>
      </c>
      <c r="L27" s="32">
        <f t="shared" si="2"/>
        <v>15</v>
      </c>
    </row>
    <row r="28" spans="1:12" x14ac:dyDescent="0.25">
      <c r="A28" s="53" t="s">
        <v>78</v>
      </c>
    </row>
    <row r="29" spans="1:12" x14ac:dyDescent="0.25">
      <c r="B29" s="17" t="s">
        <v>33</v>
      </c>
      <c r="C29" s="17" t="s">
        <v>34</v>
      </c>
      <c r="D29" s="17" t="s">
        <v>35</v>
      </c>
      <c r="E29" s="18" t="s">
        <v>36</v>
      </c>
      <c r="F29" s="18" t="s">
        <v>37</v>
      </c>
      <c r="G29" s="19" t="s">
        <v>38</v>
      </c>
      <c r="H29" s="17" t="s">
        <v>39</v>
      </c>
      <c r="I29" s="18" t="s">
        <v>40</v>
      </c>
      <c r="J29" s="17" t="s">
        <v>41</v>
      </c>
      <c r="K29" s="17" t="s">
        <v>42</v>
      </c>
      <c r="L29" s="17" t="s">
        <v>43</v>
      </c>
    </row>
    <row r="30" spans="1:12" x14ac:dyDescent="0.25">
      <c r="A30" s="30" t="s">
        <v>71</v>
      </c>
      <c r="B30" s="32">
        <v>23</v>
      </c>
      <c r="C30" s="32">
        <v>125</v>
      </c>
      <c r="D30" s="32">
        <v>64</v>
      </c>
      <c r="F30" s="32"/>
      <c r="G30" s="32">
        <v>4</v>
      </c>
      <c r="H30" s="32">
        <v>53</v>
      </c>
      <c r="I30" s="32"/>
      <c r="J30" s="32">
        <v>35</v>
      </c>
      <c r="K30" s="32">
        <v>3</v>
      </c>
      <c r="L30" s="32">
        <v>9</v>
      </c>
    </row>
    <row r="31" spans="1:12" x14ac:dyDescent="0.25">
      <c r="A31" s="30" t="s">
        <v>72</v>
      </c>
      <c r="B31" s="32">
        <v>5</v>
      </c>
      <c r="C31" s="32">
        <v>19</v>
      </c>
      <c r="D31" s="32">
        <v>10</v>
      </c>
      <c r="F31" s="32"/>
      <c r="G31" s="32">
        <v>0</v>
      </c>
      <c r="H31" s="32">
        <v>12</v>
      </c>
      <c r="I31" s="32"/>
      <c r="J31" s="32">
        <v>7</v>
      </c>
      <c r="K31" s="32">
        <v>1</v>
      </c>
      <c r="L31" s="32">
        <v>2</v>
      </c>
    </row>
    <row r="32" spans="1:12" x14ac:dyDescent="0.25">
      <c r="A32" s="30" t="s">
        <v>73</v>
      </c>
      <c r="B32" s="32">
        <v>8</v>
      </c>
      <c r="C32" s="32">
        <v>16</v>
      </c>
      <c r="D32" s="32">
        <v>6</v>
      </c>
      <c r="F32" s="32"/>
      <c r="G32" s="32">
        <v>6</v>
      </c>
      <c r="H32" s="32">
        <v>4</v>
      </c>
      <c r="I32" s="32"/>
      <c r="J32" s="32">
        <v>8</v>
      </c>
      <c r="K32" s="32">
        <v>6</v>
      </c>
      <c r="L32" s="32">
        <v>2</v>
      </c>
    </row>
    <row r="33" spans="1:12" x14ac:dyDescent="0.25">
      <c r="A33" s="31" t="s">
        <v>74</v>
      </c>
      <c r="B33" s="32">
        <v>1</v>
      </c>
      <c r="C33" s="32">
        <v>13</v>
      </c>
      <c r="D33" s="32">
        <v>3</v>
      </c>
      <c r="F33" s="32"/>
      <c r="G33" s="32">
        <v>0</v>
      </c>
      <c r="H33" s="32">
        <v>11</v>
      </c>
      <c r="I33" s="32"/>
      <c r="J33" s="32">
        <v>3</v>
      </c>
      <c r="K33" s="32">
        <v>1</v>
      </c>
      <c r="L33" s="32">
        <v>2</v>
      </c>
    </row>
    <row r="34" spans="1:12" x14ac:dyDescent="0.25">
      <c r="A34" s="31" t="s">
        <v>75</v>
      </c>
      <c r="B34" s="32">
        <v>7</v>
      </c>
      <c r="C34" s="32">
        <v>8</v>
      </c>
      <c r="D34" s="32">
        <v>6</v>
      </c>
      <c r="F34" s="32"/>
      <c r="G34" s="32">
        <v>0</v>
      </c>
      <c r="H34" s="32">
        <v>2</v>
      </c>
      <c r="I34" s="32"/>
      <c r="J34" s="32">
        <v>7</v>
      </c>
      <c r="K34" s="32">
        <v>1</v>
      </c>
      <c r="L34" s="32">
        <v>2</v>
      </c>
    </row>
    <row r="35" spans="1:12" x14ac:dyDescent="0.25">
      <c r="A35" s="31" t="s">
        <v>76</v>
      </c>
      <c r="B35" s="32">
        <v>0</v>
      </c>
      <c r="C35" s="32">
        <v>0</v>
      </c>
      <c r="D35" s="32">
        <v>0</v>
      </c>
      <c r="F35" s="32"/>
      <c r="G35" s="32">
        <v>0</v>
      </c>
      <c r="H35" s="32">
        <v>7</v>
      </c>
      <c r="I35" s="32"/>
      <c r="J35" s="32">
        <v>0</v>
      </c>
      <c r="K35" s="32">
        <v>0</v>
      </c>
      <c r="L35" s="32">
        <v>0</v>
      </c>
    </row>
    <row r="36" spans="1:12" x14ac:dyDescent="0.25">
      <c r="B36" s="32">
        <f>B30+(B31-B33)+B34+B35</f>
        <v>34</v>
      </c>
      <c r="C36" s="32">
        <f>C30+(C31-C33)+C34+C35</f>
        <v>139</v>
      </c>
      <c r="D36" s="32">
        <f>D30+(D31-D33)+D34+D35</f>
        <v>77</v>
      </c>
      <c r="F36" s="32"/>
      <c r="G36" s="32">
        <f>G30+(G31-G33)+G34+G35</f>
        <v>4</v>
      </c>
      <c r="H36" s="32">
        <f>H30+(H31-H33)+H34+H35</f>
        <v>63</v>
      </c>
      <c r="I36" s="32"/>
      <c r="J36" s="32">
        <f>J30+(J31-J33)+J34+J35</f>
        <v>46</v>
      </c>
      <c r="K36" s="32">
        <f>K30+(K31-K33)+K34+K35</f>
        <v>4</v>
      </c>
      <c r="L36" s="32">
        <f>L30+(L31-L33)+L34+L35</f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OSR0</vt:lpstr>
      <vt:lpstr>FR</vt:lpstr>
      <vt:lpstr>FS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jmy</cp:lastModifiedBy>
  <dcterms:created xsi:type="dcterms:W3CDTF">2016-12-02T08:54:00Z</dcterms:created>
  <dcterms:modified xsi:type="dcterms:W3CDTF">2022-01-13T04:03:35Z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2052-11.1.0.10495</vt:lpwstr>
  </property>
  <property fmtid="{D5CDD505-2E9C-101B-9397-08002B2CF9AE}" pid="3" name="ICV">
    <vt:lpwstr>FE97EC0ADF5D480C8D30E030CC1B70EA</vt:lpwstr>
  </property>
</Properties>
</file>