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JTU\202409-计算机专业导论\excel作业\"/>
    </mc:Choice>
  </mc:AlternateContent>
  <xr:revisionPtr revIDLastSave="0" documentId="13_ncr:1_{4915BA1D-3FDC-414C-B3A2-CD92D794FDE6}" xr6:coauthVersionLast="47" xr6:coauthVersionMax="47" xr10:uidLastSave="{00000000-0000-0000-0000-000000000000}"/>
  <bookViews>
    <workbookView xWindow="-110" yWindow="-110" windowWidth="25820" windowHeight="15500" xr2:uid="{66D3C27A-5391-455A-953B-131398D068F3}"/>
  </bookViews>
  <sheets>
    <sheet name="Analysis" sheetId="5" r:id="rId1"/>
    <sheet name="Raw Data" sheetId="4" r:id="rId2"/>
  </sheets>
  <definedNames>
    <definedName name="ExternalData_1" localSheetId="1" hidden="1">'Raw Data'!$A$1:$AF$61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5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5" i="5"/>
  <c r="B65" i="5" l="1"/>
  <c r="C65" i="5"/>
  <c r="D9" i="5" l="1"/>
  <c r="D59" i="5"/>
  <c r="D39" i="5"/>
  <c r="D11" i="5"/>
  <c r="D43" i="5"/>
  <c r="D56" i="5"/>
  <c r="D26" i="5"/>
  <c r="D60" i="5"/>
  <c r="D41" i="5"/>
  <c r="D12" i="5"/>
  <c r="D13" i="5"/>
  <c r="D23" i="5"/>
  <c r="D15" i="5"/>
  <c r="D18" i="5"/>
  <c r="D52" i="5"/>
  <c r="D21" i="5"/>
  <c r="D63" i="5"/>
  <c r="D34" i="5"/>
  <c r="D36" i="5"/>
  <c r="D14" i="5"/>
  <c r="D47" i="5"/>
  <c r="D48" i="5"/>
  <c r="D49" i="5"/>
  <c r="D50" i="5"/>
  <c r="D51" i="5"/>
  <c r="D20" i="5"/>
  <c r="D54" i="5"/>
  <c r="D6" i="5"/>
  <c r="D65" i="5" s="1"/>
  <c r="D46" i="5"/>
  <c r="D16" i="5"/>
  <c r="D17" i="5"/>
  <c r="D19" i="5"/>
  <c r="D53" i="5"/>
  <c r="D22" i="5"/>
  <c r="D32" i="5"/>
  <c r="D64" i="5"/>
  <c r="D35" i="5"/>
  <c r="D38" i="5"/>
  <c r="D30" i="5"/>
  <c r="D62" i="5"/>
  <c r="D31" i="5"/>
  <c r="D33" i="5"/>
  <c r="D37" i="5"/>
  <c r="D55" i="5"/>
  <c r="D25" i="5"/>
  <c r="D61" i="5"/>
  <c r="D8" i="5"/>
  <c r="D42" i="5"/>
  <c r="D44" i="5"/>
  <c r="D45" i="5"/>
  <c r="D24" i="5"/>
  <c r="D57" i="5"/>
  <c r="D58" i="5"/>
  <c r="D27" i="5"/>
  <c r="D28" i="5"/>
  <c r="D29" i="5"/>
  <c r="D7" i="5"/>
  <c r="D40" i="5"/>
  <c r="D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BEA2B-9C94-4025-8FA0-1CC851D3D502}" keepAlive="1" name="查询 - rainfall" description="与工作簿中“rainfall”查询的连接。" type="5" refreshedVersion="0" background="1">
    <dbPr connection="Provider=Microsoft.Mashup.OleDb.1;Data Source=$Workbook$;Location=rainfall;Extended Properties=&quot;&quot;" command="SELECT * FROM [rainfall]"/>
  </connection>
  <connection id="2" xr16:uid="{C1AE6995-396C-4D1C-9FE0-D6F42B538186}" keepAlive="1" name="查询 - rainfall_month" description="与工作簿中“rainfall_month”查询的连接。" type="5" refreshedVersion="8" background="1" saveData="1">
    <dbPr connection="Provider=Microsoft.Mashup.OleDb.1;Data Source=$Workbook$;Location=rainfall_month;Extended Properties=&quot;&quot;" command="SELECT * FROM [rainfall_month]"/>
  </connection>
</connections>
</file>

<file path=xl/sharedStrings.xml><?xml version="1.0" encoding="utf-8"?>
<sst xmlns="http://schemas.openxmlformats.org/spreadsheetml/2006/main" count="41" uniqueCount="40">
  <si>
    <t>Day 1</t>
    <phoneticPr fontId="2" type="noConversion"/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</si>
  <si>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</si>
  <si>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</si>
  <si>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</si>
  <si>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</si>
  <si>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</si>
  <si>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</si>
  <si>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</si>
  <si>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</si>
  <si>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</si>
  <si>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</si>
  <si>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</si>
  <si>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</si>
  <si>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</si>
  <si>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</si>
  <si>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</si>
  <si>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</si>
  <si>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</si>
  <si>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</si>
  <si>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</si>
  <si>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</si>
  <si>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</si>
  <si>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</si>
  <si>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</si>
  <si>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</si>
  <si>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</si>
  <si>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</si>
  <si>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</si>
  <si>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</si>
  <si>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</si>
  <si>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</si>
  <si>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  <phoneticPr fontId="2" type="noConversion"/>
  </si>
  <si>
    <t>Total RRR</t>
    <phoneticPr fontId="2" type="noConversion"/>
  </si>
  <si>
    <t>Daily Average RRR</t>
    <phoneticPr fontId="2" type="noConversion"/>
  </si>
  <si>
    <t>Percentage of All</t>
    <phoneticPr fontId="2" type="noConversion"/>
  </si>
  <si>
    <t>SUM</t>
    <phoneticPr fontId="2" type="noConversion"/>
  </si>
  <si>
    <t>Max RRR of Day</t>
    <phoneticPr fontId="2" type="noConversion"/>
  </si>
  <si>
    <t>徐州市2019年-2023年降水量统计信息</t>
    <phoneticPr fontId="2" type="noConversion"/>
  </si>
  <si>
    <t># 气象站 徐州, 中国, WMO_ID=58027，选择从 12.09.2018 至 12.09.2024, 所有日期</t>
  </si>
  <si>
    <t># 数据由web站点“Reliable Prognosis”提供，rp5.ru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</si>
</sst>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yyyy&quot;年&quot;m&quot;月&quot;;@"/>
    <numFmt numFmtId="180" formatCode="0.00_);[Red]\(0.00\)"/>
    <numFmt numFmtId="181" formatCode="yyyy&quot;-&quot;mm;@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80" fontId="3" fillId="0" borderId="0" xfId="0" applyNumberFormat="1" applyFont="1" applyFill="1" applyBorder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0" fontId="3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</cellXfs>
  <cellStyles count="2">
    <cellStyle name="百分比" xfId="1" builtinId="5"/>
    <cellStyle name="常规" xfId="0" builtinId="0"/>
  </cellStyles>
  <dxfs count="2">
    <dxf>
      <numFmt numFmtId="179" formatCode="yyyy&quot;年&quot;m&quot;月&quot;;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徐州市</a:t>
            </a: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-2023</a:t>
            </a:r>
            <a:r>
              <a:rPr lang="zh-CN" altLang="en-US"/>
              <a:t>年降水量柱状图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</c:f>
              <c:strCache>
                <c:ptCount val="1"/>
                <c:pt idx="0">
                  <c:v>Total RRR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Analysis!$A$5:$A$64</c:f>
              <c:numCache>
                <c:formatCode>yyyy"-"mm;@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Analysis!$B$5:$B$64</c:f>
              <c:numCache>
                <c:formatCode>0.00_);[Red]\(0.00\)</c:formatCode>
                <c:ptCount val="60"/>
                <c:pt idx="0">
                  <c:v>28.3</c:v>
                </c:pt>
                <c:pt idx="1">
                  <c:v>11.5</c:v>
                </c:pt>
                <c:pt idx="2">
                  <c:v>39</c:v>
                </c:pt>
                <c:pt idx="3">
                  <c:v>43.8</c:v>
                </c:pt>
                <c:pt idx="4">
                  <c:v>5.7</c:v>
                </c:pt>
                <c:pt idx="5">
                  <c:v>121.4</c:v>
                </c:pt>
                <c:pt idx="6">
                  <c:v>198.1</c:v>
                </c:pt>
                <c:pt idx="7">
                  <c:v>224.6</c:v>
                </c:pt>
                <c:pt idx="8">
                  <c:v>2</c:v>
                </c:pt>
                <c:pt idx="9">
                  <c:v>45.800000000000004</c:v>
                </c:pt>
                <c:pt idx="10">
                  <c:v>13.5</c:v>
                </c:pt>
                <c:pt idx="11">
                  <c:v>91.5</c:v>
                </c:pt>
                <c:pt idx="12">
                  <c:v>251.60000000000002</c:v>
                </c:pt>
                <c:pt idx="13">
                  <c:v>83</c:v>
                </c:pt>
                <c:pt idx="14">
                  <c:v>78.3</c:v>
                </c:pt>
                <c:pt idx="15">
                  <c:v>63.9</c:v>
                </c:pt>
                <c:pt idx="16">
                  <c:v>144</c:v>
                </c:pt>
                <c:pt idx="17">
                  <c:v>1363.3000000000002</c:v>
                </c:pt>
                <c:pt idx="18">
                  <c:v>1457.7</c:v>
                </c:pt>
                <c:pt idx="19">
                  <c:v>288.70000000000005</c:v>
                </c:pt>
                <c:pt idx="20">
                  <c:v>6.2</c:v>
                </c:pt>
                <c:pt idx="21">
                  <c:v>74.5</c:v>
                </c:pt>
                <c:pt idx="22">
                  <c:v>154.30000000000001</c:v>
                </c:pt>
                <c:pt idx="23">
                  <c:v>59.6</c:v>
                </c:pt>
                <c:pt idx="24">
                  <c:v>33.299999999999997</c:v>
                </c:pt>
                <c:pt idx="25">
                  <c:v>132.69999999999999</c:v>
                </c:pt>
                <c:pt idx="26">
                  <c:v>175.3</c:v>
                </c:pt>
                <c:pt idx="27">
                  <c:v>92.1</c:v>
                </c:pt>
                <c:pt idx="28">
                  <c:v>327.29999999999995</c:v>
                </c:pt>
                <c:pt idx="29">
                  <c:v>363.3</c:v>
                </c:pt>
                <c:pt idx="30">
                  <c:v>1798.6000000000001</c:v>
                </c:pt>
                <c:pt idx="31">
                  <c:v>1023.5</c:v>
                </c:pt>
                <c:pt idx="32">
                  <c:v>465.60000000000008</c:v>
                </c:pt>
                <c:pt idx="33">
                  <c:v>59.400000000000006</c:v>
                </c:pt>
                <c:pt idx="34">
                  <c:v>49.1</c:v>
                </c:pt>
                <c:pt idx="35">
                  <c:v>0.4</c:v>
                </c:pt>
                <c:pt idx="36">
                  <c:v>22.400000000000002</c:v>
                </c:pt>
                <c:pt idx="37">
                  <c:v>6.8</c:v>
                </c:pt>
                <c:pt idx="38">
                  <c:v>177</c:v>
                </c:pt>
                <c:pt idx="39">
                  <c:v>23.5</c:v>
                </c:pt>
                <c:pt idx="40">
                  <c:v>17.2</c:v>
                </c:pt>
                <c:pt idx="41">
                  <c:v>366.2</c:v>
                </c:pt>
                <c:pt idx="42">
                  <c:v>1902.5</c:v>
                </c:pt>
                <c:pt idx="43">
                  <c:v>312.7</c:v>
                </c:pt>
                <c:pt idx="44">
                  <c:v>0.8</c:v>
                </c:pt>
                <c:pt idx="45">
                  <c:v>226.50000000000003</c:v>
                </c:pt>
                <c:pt idx="46">
                  <c:v>111.30000000000001</c:v>
                </c:pt>
                <c:pt idx="47">
                  <c:v>0.8</c:v>
                </c:pt>
                <c:pt idx="48">
                  <c:v>103.4</c:v>
                </c:pt>
                <c:pt idx="49">
                  <c:v>123.69999999999999</c:v>
                </c:pt>
                <c:pt idx="50">
                  <c:v>39.300000000000004</c:v>
                </c:pt>
                <c:pt idx="51">
                  <c:v>179.8</c:v>
                </c:pt>
                <c:pt idx="52">
                  <c:v>809.3</c:v>
                </c:pt>
                <c:pt idx="53">
                  <c:v>252.09999999999997</c:v>
                </c:pt>
                <c:pt idx="54">
                  <c:v>974.49999999999977</c:v>
                </c:pt>
                <c:pt idx="55">
                  <c:v>504.6</c:v>
                </c:pt>
                <c:pt idx="56">
                  <c:v>322.99999999999994</c:v>
                </c:pt>
                <c:pt idx="57">
                  <c:v>35.6</c:v>
                </c:pt>
                <c:pt idx="58">
                  <c:v>74.500000000000014</c:v>
                </c:pt>
                <c:pt idx="59">
                  <c:v>77.900000000000006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1-4EE9-83BB-1F8E04A8DE6F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Max RRR of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Analysis!$A$5:$A$64</c:f>
              <c:numCache>
                <c:formatCode>yyyy"-"mm;@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Analysis!$E$5:$E$64</c:f>
              <c:numCache>
                <c:formatCode>0.00_);[Red]\(0.00\)</c:formatCode>
                <c:ptCount val="60"/>
                <c:pt idx="0">
                  <c:v>11</c:v>
                </c:pt>
                <c:pt idx="1">
                  <c:v>5.5</c:v>
                </c:pt>
                <c:pt idx="2">
                  <c:v>39</c:v>
                </c:pt>
                <c:pt idx="3">
                  <c:v>23</c:v>
                </c:pt>
                <c:pt idx="4">
                  <c:v>4.0999999999999996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2</c:v>
                </c:pt>
                <c:pt idx="9">
                  <c:v>13.2</c:v>
                </c:pt>
                <c:pt idx="10">
                  <c:v>5.2</c:v>
                </c:pt>
                <c:pt idx="11">
                  <c:v>39</c:v>
                </c:pt>
                <c:pt idx="12">
                  <c:v>115</c:v>
                </c:pt>
                <c:pt idx="13">
                  <c:v>37</c:v>
                </c:pt>
                <c:pt idx="14">
                  <c:v>60</c:v>
                </c:pt>
                <c:pt idx="15">
                  <c:v>31.4</c:v>
                </c:pt>
                <c:pt idx="16">
                  <c:v>113</c:v>
                </c:pt>
                <c:pt idx="17">
                  <c:v>620</c:v>
                </c:pt>
                <c:pt idx="18">
                  <c:v>468</c:v>
                </c:pt>
                <c:pt idx="19">
                  <c:v>169</c:v>
                </c:pt>
                <c:pt idx="20">
                  <c:v>2.7</c:v>
                </c:pt>
                <c:pt idx="21">
                  <c:v>34.299999999999997</c:v>
                </c:pt>
                <c:pt idx="22">
                  <c:v>76</c:v>
                </c:pt>
                <c:pt idx="23">
                  <c:v>57.6</c:v>
                </c:pt>
                <c:pt idx="24">
                  <c:v>17.100000000000001</c:v>
                </c:pt>
                <c:pt idx="25">
                  <c:v>81.099999999999994</c:v>
                </c:pt>
                <c:pt idx="26">
                  <c:v>83</c:v>
                </c:pt>
                <c:pt idx="27">
                  <c:v>24.6</c:v>
                </c:pt>
                <c:pt idx="28">
                  <c:v>98.7</c:v>
                </c:pt>
                <c:pt idx="29">
                  <c:v>101.8</c:v>
                </c:pt>
                <c:pt idx="30">
                  <c:v>556</c:v>
                </c:pt>
                <c:pt idx="31">
                  <c:v>469.1</c:v>
                </c:pt>
                <c:pt idx="32">
                  <c:v>141.80000000000001</c:v>
                </c:pt>
                <c:pt idx="33">
                  <c:v>36.9</c:v>
                </c:pt>
                <c:pt idx="34">
                  <c:v>43.9</c:v>
                </c:pt>
                <c:pt idx="35">
                  <c:v>0.4</c:v>
                </c:pt>
                <c:pt idx="36">
                  <c:v>14.8</c:v>
                </c:pt>
                <c:pt idx="37">
                  <c:v>4.5</c:v>
                </c:pt>
                <c:pt idx="38">
                  <c:v>75</c:v>
                </c:pt>
                <c:pt idx="39">
                  <c:v>11</c:v>
                </c:pt>
                <c:pt idx="40">
                  <c:v>9</c:v>
                </c:pt>
                <c:pt idx="41">
                  <c:v>156</c:v>
                </c:pt>
                <c:pt idx="42">
                  <c:v>565</c:v>
                </c:pt>
                <c:pt idx="43">
                  <c:v>127</c:v>
                </c:pt>
                <c:pt idx="44">
                  <c:v>0.8</c:v>
                </c:pt>
                <c:pt idx="45">
                  <c:v>123</c:v>
                </c:pt>
                <c:pt idx="46">
                  <c:v>39.200000000000003</c:v>
                </c:pt>
                <c:pt idx="47">
                  <c:v>0.8</c:v>
                </c:pt>
                <c:pt idx="48">
                  <c:v>55</c:v>
                </c:pt>
                <c:pt idx="49">
                  <c:v>59</c:v>
                </c:pt>
                <c:pt idx="50">
                  <c:v>27.9</c:v>
                </c:pt>
                <c:pt idx="51">
                  <c:v>67</c:v>
                </c:pt>
                <c:pt idx="52">
                  <c:v>294</c:v>
                </c:pt>
                <c:pt idx="53">
                  <c:v>77.3</c:v>
                </c:pt>
                <c:pt idx="54">
                  <c:v>379</c:v>
                </c:pt>
                <c:pt idx="55">
                  <c:v>267</c:v>
                </c:pt>
                <c:pt idx="56">
                  <c:v>179</c:v>
                </c:pt>
                <c:pt idx="57">
                  <c:v>25</c:v>
                </c:pt>
                <c:pt idx="58">
                  <c:v>69</c:v>
                </c:pt>
                <c:pt idx="5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1-4EE9-83BB-1F8E04A8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9711"/>
        <c:axId val="304631151"/>
      </c:barChart>
      <c:dateAx>
        <c:axId val="304629711"/>
        <c:scaling>
          <c:orientation val="minMax"/>
        </c:scaling>
        <c:delete val="0"/>
        <c:axPos val="b"/>
        <c:numFmt formatCode="yyyy&quot;-&quot;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631151"/>
        <c:crosses val="autoZero"/>
        <c:auto val="1"/>
        <c:lblOffset val="100"/>
        <c:baseTimeUnit val="months"/>
      </c:dateAx>
      <c:valAx>
        <c:axId val="304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降水量（单位：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6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各月总降水量变化趋势 </a:t>
            </a:r>
            <a:r>
              <a:rPr lang="en-US" altLang="zh-CN"/>
              <a:t>/ Total RRR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Analysis!$B$4</c:f>
              <c:strCache>
                <c:ptCount val="1"/>
                <c:pt idx="0">
                  <c:v>Total RRR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Analysis!$A$5:$A$64</c:f>
              <c:numCache>
                <c:formatCode>yyyy"-"mm;@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Analysis!$B$5:$B$64</c:f>
              <c:numCache>
                <c:formatCode>0.00_);[Red]\(0.00\)</c:formatCode>
                <c:ptCount val="60"/>
                <c:pt idx="0">
                  <c:v>28.3</c:v>
                </c:pt>
                <c:pt idx="1">
                  <c:v>11.5</c:v>
                </c:pt>
                <c:pt idx="2">
                  <c:v>39</c:v>
                </c:pt>
                <c:pt idx="3">
                  <c:v>43.8</c:v>
                </c:pt>
                <c:pt idx="4">
                  <c:v>5.7</c:v>
                </c:pt>
                <c:pt idx="5">
                  <c:v>121.4</c:v>
                </c:pt>
                <c:pt idx="6">
                  <c:v>198.1</c:v>
                </c:pt>
                <c:pt idx="7">
                  <c:v>224.6</c:v>
                </c:pt>
                <c:pt idx="8">
                  <c:v>2</c:v>
                </c:pt>
                <c:pt idx="9">
                  <c:v>45.800000000000004</c:v>
                </c:pt>
                <c:pt idx="10">
                  <c:v>13.5</c:v>
                </c:pt>
                <c:pt idx="11">
                  <c:v>91.5</c:v>
                </c:pt>
                <c:pt idx="12">
                  <c:v>251.60000000000002</c:v>
                </c:pt>
                <c:pt idx="13">
                  <c:v>83</c:v>
                </c:pt>
                <c:pt idx="14">
                  <c:v>78.3</c:v>
                </c:pt>
                <c:pt idx="15">
                  <c:v>63.9</c:v>
                </c:pt>
                <c:pt idx="16">
                  <c:v>144</c:v>
                </c:pt>
                <c:pt idx="17">
                  <c:v>1363.3000000000002</c:v>
                </c:pt>
                <c:pt idx="18">
                  <c:v>1457.7</c:v>
                </c:pt>
                <c:pt idx="19">
                  <c:v>288.70000000000005</c:v>
                </c:pt>
                <c:pt idx="20">
                  <c:v>6.2</c:v>
                </c:pt>
                <c:pt idx="21">
                  <c:v>74.5</c:v>
                </c:pt>
                <c:pt idx="22">
                  <c:v>154.30000000000001</c:v>
                </c:pt>
                <c:pt idx="23">
                  <c:v>59.6</c:v>
                </c:pt>
                <c:pt idx="24">
                  <c:v>33.299999999999997</c:v>
                </c:pt>
                <c:pt idx="25">
                  <c:v>132.69999999999999</c:v>
                </c:pt>
                <c:pt idx="26">
                  <c:v>175.3</c:v>
                </c:pt>
                <c:pt idx="27">
                  <c:v>92.1</c:v>
                </c:pt>
                <c:pt idx="28">
                  <c:v>327.29999999999995</c:v>
                </c:pt>
                <c:pt idx="29">
                  <c:v>363.3</c:v>
                </c:pt>
                <c:pt idx="30">
                  <c:v>1798.6000000000001</c:v>
                </c:pt>
                <c:pt idx="31">
                  <c:v>1023.5</c:v>
                </c:pt>
                <c:pt idx="32">
                  <c:v>465.60000000000008</c:v>
                </c:pt>
                <c:pt idx="33">
                  <c:v>59.400000000000006</c:v>
                </c:pt>
                <c:pt idx="34">
                  <c:v>49.1</c:v>
                </c:pt>
                <c:pt idx="35">
                  <c:v>0.4</c:v>
                </c:pt>
                <c:pt idx="36">
                  <c:v>22.400000000000002</c:v>
                </c:pt>
                <c:pt idx="37">
                  <c:v>6.8</c:v>
                </c:pt>
                <c:pt idx="38">
                  <c:v>177</c:v>
                </c:pt>
                <c:pt idx="39">
                  <c:v>23.5</c:v>
                </c:pt>
                <c:pt idx="40">
                  <c:v>17.2</c:v>
                </c:pt>
                <c:pt idx="41">
                  <c:v>366.2</c:v>
                </c:pt>
                <c:pt idx="42">
                  <c:v>1902.5</c:v>
                </c:pt>
                <c:pt idx="43">
                  <c:v>312.7</c:v>
                </c:pt>
                <c:pt idx="44">
                  <c:v>0.8</c:v>
                </c:pt>
                <c:pt idx="45">
                  <c:v>226.50000000000003</c:v>
                </c:pt>
                <c:pt idx="46">
                  <c:v>111.30000000000001</c:v>
                </c:pt>
                <c:pt idx="47">
                  <c:v>0.8</c:v>
                </c:pt>
                <c:pt idx="48">
                  <c:v>103.4</c:v>
                </c:pt>
                <c:pt idx="49">
                  <c:v>123.69999999999999</c:v>
                </c:pt>
                <c:pt idx="50">
                  <c:v>39.300000000000004</c:v>
                </c:pt>
                <c:pt idx="51">
                  <c:v>179.8</c:v>
                </c:pt>
                <c:pt idx="52">
                  <c:v>809.3</c:v>
                </c:pt>
                <c:pt idx="53">
                  <c:v>252.09999999999997</c:v>
                </c:pt>
                <c:pt idx="54">
                  <c:v>974.49999999999977</c:v>
                </c:pt>
                <c:pt idx="55">
                  <c:v>504.6</c:v>
                </c:pt>
                <c:pt idx="56">
                  <c:v>322.99999999999994</c:v>
                </c:pt>
                <c:pt idx="57">
                  <c:v>35.6</c:v>
                </c:pt>
                <c:pt idx="58">
                  <c:v>74.500000000000014</c:v>
                </c:pt>
                <c:pt idx="59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B-4F6C-B191-82B971CC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56591"/>
        <c:axId val="325557071"/>
      </c:lineChart>
      <c:dateAx>
        <c:axId val="325556591"/>
        <c:scaling>
          <c:orientation val="minMax"/>
        </c:scaling>
        <c:delete val="0"/>
        <c:axPos val="b"/>
        <c:numFmt formatCode="yyyy&quot;-&quot;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57071"/>
        <c:crosses val="autoZero"/>
        <c:auto val="1"/>
        <c:lblOffset val="100"/>
        <c:baseTimeUnit val="months"/>
      </c:dateAx>
      <c:valAx>
        <c:axId val="3255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降水量（单位：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mm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5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50800</xdr:rowOff>
    </xdr:from>
    <xdr:to>
      <xdr:col>19</xdr:col>
      <xdr:colOff>203200</xdr:colOff>
      <xdr:row>23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BD30AC-03A9-BD34-D139-C06110052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24</xdr:row>
      <xdr:rowOff>127000</xdr:rowOff>
    </xdr:from>
    <xdr:to>
      <xdr:col>19</xdr:col>
      <xdr:colOff>196850</xdr:colOff>
      <xdr:row>46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864B7A-F3AF-841C-7355-30DA2139E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E14D3C-594E-4FB8-8996-E394B9BEE535}" autoFormatId="16" applyNumberFormats="0" applyBorderFormats="0" applyFontFormats="0" applyPatternFormats="0" applyAlignmentFormats="0" applyWidthHeightFormats="0">
  <queryTableRefresh nextId="34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  <queryTableDeletedFields count="1">
      <deletedField name="Column3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CF525-1026-41A7-8DC5-70172FE730AE}" name="rainfall_month" displayName="rainfall_month" ref="A1:AF61" tableType="queryTable" totalsRowShown="0" headerRowDxfId="1">
  <autoFilter ref="A1:AF61" xr:uid="{827CF525-1026-41A7-8DC5-70172FE730AE}"/>
  <tableColumns count="32">
    <tableColumn id="1" xr3:uid="{D2292A5D-4AC3-4D80-B527-6691955668A5}" uniqueName="1" name="Month" queryTableFieldId="1" dataDxfId="0"/>
    <tableColumn id="2" xr3:uid="{337FC011-55A7-454A-BC9F-2D6991CF60F8}" uniqueName="2" name="Day 1" queryTableFieldId="2"/>
    <tableColumn id="3" xr3:uid="{0108A412-A6B2-4C2F-8D86-6F667FE2B600}" uniqueName="3" name="Day 2" queryTableFieldId="3"/>
    <tableColumn id="4" xr3:uid="{B82058B9-C1BF-425E-8E44-9E17304A0A59}" uniqueName="4" name="Day 3" queryTableFieldId="4"/>
    <tableColumn id="5" xr3:uid="{9F7BA411-B888-4E5C-9D1E-351BEDE240B7}" uniqueName="5" name="Day 4" queryTableFieldId="5"/>
    <tableColumn id="6" xr3:uid="{275F4013-3537-4325-8B88-D78D8EBF48A7}" uniqueName="6" name="Day 5" queryTableFieldId="6"/>
    <tableColumn id="7" xr3:uid="{BAB81B4A-D533-4A25-A31F-302E93C229BF}" uniqueName="7" name="Day 6" queryTableFieldId="7"/>
    <tableColumn id="8" xr3:uid="{CD5166F9-B2B3-4DB7-B914-B28D2DE8FE3C}" uniqueName="8" name="Day 7" queryTableFieldId="8"/>
    <tableColumn id="9" xr3:uid="{A72FCD33-DEA1-44A4-9F26-8C39DA136151}" uniqueName="9" name="Day 8" queryTableFieldId="9"/>
    <tableColumn id="10" xr3:uid="{76225882-0D71-40BC-99C0-A2F70E9C4DF7}" uniqueName="10" name="Day 9" queryTableFieldId="10"/>
    <tableColumn id="11" xr3:uid="{4763B23C-509C-4CC3-BC5B-C26A37C158FB}" uniqueName="11" name="Day 10" queryTableFieldId="11"/>
    <tableColumn id="12" xr3:uid="{74A6E093-8D56-45B7-80D9-C16B9DA2720F}" uniqueName="12" name="Day 11" queryTableFieldId="12"/>
    <tableColumn id="13" xr3:uid="{D8EF51B2-7A1E-47E2-851D-5872A3B62371}" uniqueName="13" name="Day 12" queryTableFieldId="13"/>
    <tableColumn id="14" xr3:uid="{329A5780-B568-4A0F-A6D6-3AC72CBECCC7}" uniqueName="14" name="Day 13" queryTableFieldId="14"/>
    <tableColumn id="15" xr3:uid="{F092E947-F9B8-4DB8-93E9-768F048EE510}" uniqueName="15" name="Day 14" queryTableFieldId="15"/>
    <tableColumn id="16" xr3:uid="{8D8CD8FC-1D76-4286-A565-F290BEA1D7E1}" uniqueName="16" name="Day 15" queryTableFieldId="16"/>
    <tableColumn id="17" xr3:uid="{B8B0E8F0-8B6D-4422-9250-3FC0CAD591F6}" uniqueName="17" name="Day 16" queryTableFieldId="17"/>
    <tableColumn id="18" xr3:uid="{2996EBC3-8226-40D2-8B43-2767ABE6D45F}" uniqueName="18" name="Day 17" queryTableFieldId="18"/>
    <tableColumn id="19" xr3:uid="{E1B0D5B3-4D7A-44D5-ACEA-462B95F4E61E}" uniqueName="19" name="Day 18" queryTableFieldId="19"/>
    <tableColumn id="20" xr3:uid="{F3A32934-E9FB-4A55-B5DA-B27061A4B630}" uniqueName="20" name="Day 19" queryTableFieldId="20"/>
    <tableColumn id="21" xr3:uid="{936DE99E-644B-44A5-BB2A-947B4F2C790C}" uniqueName="21" name="Day 20" queryTableFieldId="21"/>
    <tableColumn id="22" xr3:uid="{63A1085B-356D-4E0B-BDB7-27C7065B5E88}" uniqueName="22" name="Day 21" queryTableFieldId="22"/>
    <tableColumn id="23" xr3:uid="{B82CA427-F46D-4D84-9437-68FED409DEC0}" uniqueName="23" name="Day 22" queryTableFieldId="23"/>
    <tableColumn id="24" xr3:uid="{7AE733E1-D714-4ED7-AECB-6C3BC692BDFA}" uniqueName="24" name="Day 23" queryTableFieldId="24"/>
    <tableColumn id="25" xr3:uid="{BE5E3373-5F3B-4DD2-A351-AFECA1C97020}" uniqueName="25" name="Day 24" queryTableFieldId="25"/>
    <tableColumn id="26" xr3:uid="{7C2C6BAE-95B6-4A12-8CA8-FE85F81767C2}" uniqueName="26" name="Day 25" queryTableFieldId="26"/>
    <tableColumn id="27" xr3:uid="{ED979D19-8492-402C-8A6A-860A910B4217}" uniqueName="27" name="Day 26" queryTableFieldId="27"/>
    <tableColumn id="28" xr3:uid="{882BDF61-2340-42B9-ADE4-075303591AA7}" uniqueName="28" name="Day 27" queryTableFieldId="28"/>
    <tableColumn id="29" xr3:uid="{577CEEDD-0ADF-429D-A64B-2C5A2042F11E}" uniqueName="29" name="Day 28" queryTableFieldId="29"/>
    <tableColumn id="30" xr3:uid="{AEA51C00-B650-4E0C-875A-3288869B25B4}" uniqueName="30" name="Day 29" queryTableFieldId="30"/>
    <tableColumn id="31" xr3:uid="{D36424EF-55B6-4D03-B1B6-91A2BC587A80}" uniqueName="31" name="Day 30" queryTableFieldId="31"/>
    <tableColumn id="32" xr3:uid="{875DC94B-8D78-4D97-9312-339FB9503622}" uniqueName="32" name="Day 31" queryTableField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3E2C-5E49-4650-B00B-933C4F719D59}">
  <dimension ref="A1:K65"/>
  <sheetViews>
    <sheetView tabSelected="1" topLeftCell="A8" workbookViewId="0">
      <selection activeCell="T27" sqref="T27"/>
    </sheetView>
  </sheetViews>
  <sheetFormatPr defaultRowHeight="14" x14ac:dyDescent="0.3"/>
  <cols>
    <col min="1" max="1" width="11.08203125" style="4" customWidth="1"/>
    <col min="2" max="2" width="12.5" style="5" customWidth="1"/>
    <col min="3" max="3" width="16.6640625" style="5" customWidth="1"/>
    <col min="4" max="4" width="17.75" style="4" customWidth="1"/>
    <col min="5" max="5" width="15.1640625" style="4" customWidth="1"/>
    <col min="6" max="16384" width="8.6640625" style="4"/>
  </cols>
  <sheetData>
    <row r="1" spans="1:11" ht="27.5" customHeight="1" x14ac:dyDescent="0.3">
      <c r="A1" s="12" t="s">
        <v>37</v>
      </c>
      <c r="B1" s="12"/>
      <c r="C1" s="12"/>
      <c r="D1" s="12"/>
      <c r="E1" s="12"/>
    </row>
    <row r="2" spans="1:11" s="15" customFormat="1" ht="15" customHeight="1" x14ac:dyDescent="0.3">
      <c r="A2" s="13" t="s">
        <v>38</v>
      </c>
      <c r="B2" s="13"/>
      <c r="C2" s="13"/>
      <c r="D2" s="13"/>
      <c r="E2" s="13"/>
      <c r="F2" s="14"/>
      <c r="G2" s="14"/>
      <c r="H2" s="14"/>
      <c r="I2" s="14"/>
      <c r="J2" s="14"/>
      <c r="K2" s="14"/>
    </row>
    <row r="3" spans="1:11" s="17" customFormat="1" ht="15" customHeight="1" x14ac:dyDescent="0.3">
      <c r="A3" s="13" t="s">
        <v>39</v>
      </c>
      <c r="B3" s="13"/>
      <c r="C3" s="13"/>
      <c r="D3" s="13"/>
      <c r="E3" s="13"/>
      <c r="F3" s="16"/>
      <c r="G3" s="16"/>
      <c r="H3" s="16"/>
      <c r="I3" s="16"/>
      <c r="J3" s="16"/>
      <c r="K3" s="16"/>
    </row>
    <row r="4" spans="1:11" x14ac:dyDescent="0.3">
      <c r="A4" s="7" t="s">
        <v>31</v>
      </c>
      <c r="B4" s="9" t="s">
        <v>32</v>
      </c>
      <c r="C4" s="9" t="s">
        <v>33</v>
      </c>
      <c r="D4" s="7" t="s">
        <v>34</v>
      </c>
      <c r="E4" s="7" t="s">
        <v>36</v>
      </c>
    </row>
    <row r="5" spans="1:11" x14ac:dyDescent="0.3">
      <c r="A5" s="10">
        <v>43466</v>
      </c>
      <c r="B5" s="5">
        <f>SUM('Raw Data'!B2:AF2)</f>
        <v>28.3</v>
      </c>
      <c r="C5" s="5">
        <f>AVERAGE('Raw Data'!B2:AF2)</f>
        <v>0.91290322580645167</v>
      </c>
      <c r="D5" s="6">
        <f>B5/$B$65</f>
        <v>1.7647462319861815E-3</v>
      </c>
      <c r="E5" s="5">
        <f>MAX('Raw Data'!B2:AF2)</f>
        <v>11</v>
      </c>
    </row>
    <row r="6" spans="1:11" x14ac:dyDescent="0.3">
      <c r="A6" s="10">
        <v>43497</v>
      </c>
      <c r="B6" s="5">
        <f>SUM('Raw Data'!B3:AF3)</f>
        <v>11.5</v>
      </c>
      <c r="C6" s="5">
        <f>AVERAGE('Raw Data'!B3:AF3)</f>
        <v>0.37096774193548387</v>
      </c>
      <c r="D6" s="6">
        <f t="shared" ref="D6:D64" si="0">B6/$B$65</f>
        <v>7.1712302713219391E-4</v>
      </c>
      <c r="E6" s="5">
        <f>MAX('Raw Data'!B3:AF3)</f>
        <v>5.5</v>
      </c>
    </row>
    <row r="7" spans="1:11" x14ac:dyDescent="0.3">
      <c r="A7" s="10">
        <v>43525</v>
      </c>
      <c r="B7" s="5">
        <f>SUM('Raw Data'!B4:AF4)</f>
        <v>39</v>
      </c>
      <c r="C7" s="5">
        <f>AVERAGE('Raw Data'!B4:AF4)</f>
        <v>1.2580645161290323</v>
      </c>
      <c r="D7" s="6">
        <f t="shared" si="0"/>
        <v>2.431982439839614E-3</v>
      </c>
      <c r="E7" s="5">
        <f>MAX('Raw Data'!B4:AF4)</f>
        <v>39</v>
      </c>
    </row>
    <row r="8" spans="1:11" x14ac:dyDescent="0.3">
      <c r="A8" s="10">
        <v>43556</v>
      </c>
      <c r="B8" s="5">
        <f>SUM('Raw Data'!B5:AF5)</f>
        <v>43.8</v>
      </c>
      <c r="C8" s="5">
        <f>AVERAGE('Raw Data'!B5:AF5)</f>
        <v>1.4129032258064516</v>
      </c>
      <c r="D8" s="6">
        <f t="shared" si="0"/>
        <v>2.7313033555121818E-3</v>
      </c>
      <c r="E8" s="5">
        <f>MAX('Raw Data'!B5:AF5)</f>
        <v>23</v>
      </c>
    </row>
    <row r="9" spans="1:11" x14ac:dyDescent="0.3">
      <c r="A9" s="10">
        <v>43586</v>
      </c>
      <c r="B9" s="5">
        <f>SUM('Raw Data'!B6:AF6)</f>
        <v>5.7</v>
      </c>
      <c r="C9" s="5">
        <f>AVERAGE('Raw Data'!B6:AF6)</f>
        <v>0.18387096774193548</v>
      </c>
      <c r="D9" s="6">
        <f t="shared" si="0"/>
        <v>3.5544358736117434E-4</v>
      </c>
      <c r="E9" s="5">
        <f>MAX('Raw Data'!B6:AF6)</f>
        <v>4.0999999999999996</v>
      </c>
    </row>
    <row r="10" spans="1:11" x14ac:dyDescent="0.3">
      <c r="A10" s="10">
        <v>43617</v>
      </c>
      <c r="B10" s="5">
        <f>SUM('Raw Data'!B7:AF7)</f>
        <v>121.4</v>
      </c>
      <c r="C10" s="5">
        <f>AVERAGE('Raw Data'!B7:AF7)</f>
        <v>3.9161290322580649</v>
      </c>
      <c r="D10" s="6">
        <f t="shared" si="0"/>
        <v>7.5703248255520293E-3</v>
      </c>
      <c r="E10" s="5">
        <f>MAX('Raw Data'!B7:AF7)</f>
        <v>60</v>
      </c>
    </row>
    <row r="11" spans="1:11" x14ac:dyDescent="0.3">
      <c r="A11" s="10">
        <v>43647</v>
      </c>
      <c r="B11" s="5">
        <f>SUM('Raw Data'!B8:AF8)</f>
        <v>198.1</v>
      </c>
      <c r="C11" s="5">
        <f>AVERAGE('Raw Data'!B8:AF8)</f>
        <v>6.3903225806451607</v>
      </c>
      <c r="D11" s="6">
        <f t="shared" si="0"/>
        <v>1.2353223623903269E-2</v>
      </c>
      <c r="E11" s="5">
        <f>MAX('Raw Data'!B8:AF8)</f>
        <v>57</v>
      </c>
    </row>
    <row r="12" spans="1:11" x14ac:dyDescent="0.3">
      <c r="A12" s="10">
        <v>43678</v>
      </c>
      <c r="B12" s="5">
        <f>SUM('Raw Data'!B9:AF9)</f>
        <v>224.6</v>
      </c>
      <c r="C12" s="5">
        <f>AVERAGE('Raw Data'!B9:AF9)</f>
        <v>7.2451612903225806</v>
      </c>
      <c r="D12" s="6">
        <f t="shared" si="0"/>
        <v>1.4005724512512238E-2</v>
      </c>
      <c r="E12" s="5">
        <f>MAX('Raw Data'!B9:AF9)</f>
        <v>51</v>
      </c>
    </row>
    <row r="13" spans="1:11" x14ac:dyDescent="0.3">
      <c r="A13" s="10">
        <v>43709</v>
      </c>
      <c r="B13" s="5">
        <f>SUM('Raw Data'!B10:AF10)</f>
        <v>2</v>
      </c>
      <c r="C13" s="5">
        <f>AVERAGE('Raw Data'!B10:AF10)</f>
        <v>6.4516129032258063E-2</v>
      </c>
      <c r="D13" s="6">
        <f t="shared" si="0"/>
        <v>1.2471704819690327E-4</v>
      </c>
      <c r="E13" s="5">
        <f>MAX('Raw Data'!B10:AF10)</f>
        <v>2</v>
      </c>
    </row>
    <row r="14" spans="1:11" x14ac:dyDescent="0.3">
      <c r="A14" s="10">
        <v>43739</v>
      </c>
      <c r="B14" s="5">
        <f>SUM('Raw Data'!B11:AF11)</f>
        <v>45.800000000000004</v>
      </c>
      <c r="C14" s="5">
        <f>AVERAGE('Raw Data'!B11:AF11)</f>
        <v>1.4774193548387098</v>
      </c>
      <c r="D14" s="6">
        <f t="shared" si="0"/>
        <v>2.8560204037090856E-3</v>
      </c>
      <c r="E14" s="5">
        <f>MAX('Raw Data'!B11:AF11)</f>
        <v>13.2</v>
      </c>
    </row>
    <row r="15" spans="1:11" x14ac:dyDescent="0.3">
      <c r="A15" s="10">
        <v>43770</v>
      </c>
      <c r="B15" s="5">
        <f>SUM('Raw Data'!B12:AF12)</f>
        <v>13.5</v>
      </c>
      <c r="C15" s="5">
        <f>AVERAGE('Raw Data'!B12:AF12)</f>
        <v>0.43548387096774194</v>
      </c>
      <c r="D15" s="6">
        <f t="shared" si="0"/>
        <v>8.4184007532909718E-4</v>
      </c>
      <c r="E15" s="5">
        <f>MAX('Raw Data'!B12:AF12)</f>
        <v>5.2</v>
      </c>
    </row>
    <row r="16" spans="1:11" x14ac:dyDescent="0.3">
      <c r="A16" s="10">
        <v>43800</v>
      </c>
      <c r="B16" s="5">
        <f>SUM('Raw Data'!B13:AF13)</f>
        <v>91.5</v>
      </c>
      <c r="C16" s="5">
        <f>AVERAGE('Raw Data'!B13:AF13)</f>
        <v>2.9516129032258065</v>
      </c>
      <c r="D16" s="6">
        <f t="shared" si="0"/>
        <v>5.7058049550083251E-3</v>
      </c>
      <c r="E16" s="5">
        <f>MAX('Raw Data'!B13:AF13)</f>
        <v>39</v>
      </c>
    </row>
    <row r="17" spans="1:5" x14ac:dyDescent="0.3">
      <c r="A17" s="10">
        <v>43831</v>
      </c>
      <c r="B17" s="5">
        <f>SUM('Raw Data'!B14:AF14)</f>
        <v>251.60000000000002</v>
      </c>
      <c r="C17" s="5">
        <f>AVERAGE('Raw Data'!B14:AF14)</f>
        <v>8.1161290322580655</v>
      </c>
      <c r="D17" s="6">
        <f t="shared" si="0"/>
        <v>1.5689404663170436E-2</v>
      </c>
      <c r="E17" s="5">
        <f>MAX('Raw Data'!B14:AF14)</f>
        <v>115</v>
      </c>
    </row>
    <row r="18" spans="1:5" x14ac:dyDescent="0.3">
      <c r="A18" s="10">
        <v>43862</v>
      </c>
      <c r="B18" s="5">
        <f>SUM('Raw Data'!B15:AF15)</f>
        <v>83</v>
      </c>
      <c r="C18" s="5">
        <f>AVERAGE('Raw Data'!B15:AF15)</f>
        <v>2.6774193548387095</v>
      </c>
      <c r="D18" s="6">
        <f t="shared" si="0"/>
        <v>5.1757575001714863E-3</v>
      </c>
      <c r="E18" s="5">
        <f>MAX('Raw Data'!B15:AF15)</f>
        <v>37</v>
      </c>
    </row>
    <row r="19" spans="1:5" x14ac:dyDescent="0.3">
      <c r="A19" s="10">
        <v>43891</v>
      </c>
      <c r="B19" s="5">
        <f>SUM('Raw Data'!B16:AF16)</f>
        <v>78.3</v>
      </c>
      <c r="C19" s="5">
        <f>AVERAGE('Raw Data'!B16:AF16)</f>
        <v>2.5258064516129033</v>
      </c>
      <c r="D19" s="6">
        <f t="shared" si="0"/>
        <v>4.8826724369087629E-3</v>
      </c>
      <c r="E19" s="5">
        <f>MAX('Raw Data'!B16:AF16)</f>
        <v>60</v>
      </c>
    </row>
    <row r="20" spans="1:5" x14ac:dyDescent="0.3">
      <c r="A20" s="10">
        <v>43922</v>
      </c>
      <c r="B20" s="5">
        <f>SUM('Raw Data'!B17:AF17)</f>
        <v>63.9</v>
      </c>
      <c r="C20" s="5">
        <f>AVERAGE('Raw Data'!B17:AF17)</f>
        <v>2.0612903225806449</v>
      </c>
      <c r="D20" s="6">
        <f t="shared" si="0"/>
        <v>3.9847096898910596E-3</v>
      </c>
      <c r="E20" s="5">
        <f>MAX('Raw Data'!B17:AF17)</f>
        <v>31.4</v>
      </c>
    </row>
    <row r="21" spans="1:5" x14ac:dyDescent="0.3">
      <c r="A21" s="10">
        <v>43952</v>
      </c>
      <c r="B21" s="5">
        <f>SUM('Raw Data'!B18:AF18)</f>
        <v>144</v>
      </c>
      <c r="C21" s="5">
        <f>AVERAGE('Raw Data'!B18:AF18)</f>
        <v>4.645161290322581</v>
      </c>
      <c r="D21" s="6">
        <f t="shared" si="0"/>
        <v>8.9796274701770366E-3</v>
      </c>
      <c r="E21" s="5">
        <f>MAX('Raw Data'!B18:AF18)</f>
        <v>113</v>
      </c>
    </row>
    <row r="22" spans="1:5" x14ac:dyDescent="0.3">
      <c r="A22" s="10">
        <v>43983</v>
      </c>
      <c r="B22" s="5">
        <f>SUM('Raw Data'!B19:AF19)</f>
        <v>1363.3000000000002</v>
      </c>
      <c r="C22" s="5">
        <f>AVERAGE('Raw Data'!B19:AF19)</f>
        <v>43.977419354838716</v>
      </c>
      <c r="D22" s="6">
        <f t="shared" si="0"/>
        <v>8.5013375903419133E-2</v>
      </c>
      <c r="E22" s="5">
        <f>MAX('Raw Data'!B19:AF19)</f>
        <v>620</v>
      </c>
    </row>
    <row r="23" spans="1:5" x14ac:dyDescent="0.3">
      <c r="A23" s="10">
        <v>44013</v>
      </c>
      <c r="B23" s="5">
        <f>SUM('Raw Data'!B20:AF20)</f>
        <v>1457.7</v>
      </c>
      <c r="C23" s="5">
        <f>AVERAGE('Raw Data'!B20:AF20)</f>
        <v>47.022580645161291</v>
      </c>
      <c r="D23" s="6">
        <f t="shared" si="0"/>
        <v>9.0900020578312965E-2</v>
      </c>
      <c r="E23" s="5">
        <f>MAX('Raw Data'!B20:AF20)</f>
        <v>468</v>
      </c>
    </row>
    <row r="24" spans="1:5" x14ac:dyDescent="0.3">
      <c r="A24" s="10">
        <v>44044</v>
      </c>
      <c r="B24" s="5">
        <f>SUM('Raw Data'!B21:AF21)</f>
        <v>288.70000000000005</v>
      </c>
      <c r="C24" s="5">
        <f>AVERAGE('Raw Data'!B21:AF21)</f>
        <v>9.312903225806453</v>
      </c>
      <c r="D24" s="6">
        <f t="shared" si="0"/>
        <v>1.8002905907222991E-2</v>
      </c>
      <c r="E24" s="5">
        <f>MAX('Raw Data'!B21:AF21)</f>
        <v>169</v>
      </c>
    </row>
    <row r="25" spans="1:5" x14ac:dyDescent="0.3">
      <c r="A25" s="10">
        <v>44075</v>
      </c>
      <c r="B25" s="5">
        <f>SUM('Raw Data'!B22:AF22)</f>
        <v>6.2</v>
      </c>
      <c r="C25" s="5">
        <f>AVERAGE('Raw Data'!B22:AF22)</f>
        <v>0.2</v>
      </c>
      <c r="D25" s="6">
        <f t="shared" si="0"/>
        <v>3.8662284941040018E-4</v>
      </c>
      <c r="E25" s="5">
        <f>MAX('Raw Data'!B22:AF22)</f>
        <v>2.7</v>
      </c>
    </row>
    <row r="26" spans="1:5" x14ac:dyDescent="0.3">
      <c r="A26" s="10">
        <v>44105</v>
      </c>
      <c r="B26" s="5">
        <f>SUM('Raw Data'!B23:AF23)</f>
        <v>74.5</v>
      </c>
      <c r="C26" s="5">
        <f>AVERAGE('Raw Data'!B23:AF23)</f>
        <v>2.403225806451613</v>
      </c>
      <c r="D26" s="6">
        <f t="shared" si="0"/>
        <v>4.6457100453346474E-3</v>
      </c>
      <c r="E26" s="5">
        <f>MAX('Raw Data'!B23:AF23)</f>
        <v>34.299999999999997</v>
      </c>
    </row>
    <row r="27" spans="1:5" x14ac:dyDescent="0.3">
      <c r="A27" s="10">
        <v>44136</v>
      </c>
      <c r="B27" s="5">
        <f>SUM('Raw Data'!B24:AF24)</f>
        <v>154.30000000000001</v>
      </c>
      <c r="C27" s="5">
        <f>AVERAGE('Raw Data'!B24:AF24)</f>
        <v>4.9774193548387098</v>
      </c>
      <c r="D27" s="6">
        <f t="shared" si="0"/>
        <v>9.6219202683910897E-3</v>
      </c>
      <c r="E27" s="5">
        <f>MAX('Raw Data'!B24:AF24)</f>
        <v>76</v>
      </c>
    </row>
    <row r="28" spans="1:5" x14ac:dyDescent="0.3">
      <c r="A28" s="10">
        <v>44166</v>
      </c>
      <c r="B28" s="5">
        <f>SUM('Raw Data'!B25:AF25)</f>
        <v>59.6</v>
      </c>
      <c r="C28" s="5">
        <f>AVERAGE('Raw Data'!B25:AF25)</f>
        <v>1.9225806451612903</v>
      </c>
      <c r="D28" s="6">
        <f t="shared" si="0"/>
        <v>3.716568036267718E-3</v>
      </c>
      <c r="E28" s="5">
        <f>MAX('Raw Data'!B25:AF25)</f>
        <v>57.6</v>
      </c>
    </row>
    <row r="29" spans="1:5" x14ac:dyDescent="0.3">
      <c r="A29" s="10">
        <v>44197</v>
      </c>
      <c r="B29" s="5">
        <f>SUM('Raw Data'!B26:AF26)</f>
        <v>33.299999999999997</v>
      </c>
      <c r="C29" s="5">
        <f>AVERAGE('Raw Data'!B26:AF26)</f>
        <v>1.0741935483870966</v>
      </c>
      <c r="D29" s="6">
        <f t="shared" si="0"/>
        <v>2.0765388524784396E-3</v>
      </c>
      <c r="E29" s="5">
        <f>MAX('Raw Data'!B26:AF26)</f>
        <v>17.100000000000001</v>
      </c>
    </row>
    <row r="30" spans="1:5" x14ac:dyDescent="0.3">
      <c r="A30" s="10">
        <v>44228</v>
      </c>
      <c r="B30" s="5">
        <f>SUM('Raw Data'!B27:AF27)</f>
        <v>132.69999999999999</v>
      </c>
      <c r="C30" s="5">
        <f>AVERAGE('Raw Data'!B27:AF27)</f>
        <v>4.2806451612903222</v>
      </c>
      <c r="D30" s="6">
        <f t="shared" si="0"/>
        <v>8.2749761478645312E-3</v>
      </c>
      <c r="E30" s="5">
        <f>MAX('Raw Data'!B27:AF27)</f>
        <v>81.099999999999994</v>
      </c>
    </row>
    <row r="31" spans="1:5" x14ac:dyDescent="0.3">
      <c r="A31" s="10">
        <v>44256</v>
      </c>
      <c r="B31" s="5">
        <f>SUM('Raw Data'!B28:AF28)</f>
        <v>175.3</v>
      </c>
      <c r="C31" s="5">
        <f>AVERAGE('Raw Data'!B28:AF28)</f>
        <v>5.6548387096774198</v>
      </c>
      <c r="D31" s="6">
        <f t="shared" si="0"/>
        <v>1.0931449274458573E-2</v>
      </c>
      <c r="E31" s="5">
        <f>MAX('Raw Data'!B28:AF28)</f>
        <v>83</v>
      </c>
    </row>
    <row r="32" spans="1:5" x14ac:dyDescent="0.3">
      <c r="A32" s="10">
        <v>44287</v>
      </c>
      <c r="B32" s="5">
        <f>SUM('Raw Data'!B29:AF29)</f>
        <v>92.1</v>
      </c>
      <c r="C32" s="5">
        <f>AVERAGE('Raw Data'!B29:AF29)</f>
        <v>2.9709677419354836</v>
      </c>
      <c r="D32" s="6">
        <f t="shared" si="0"/>
        <v>5.7432200694673956E-3</v>
      </c>
      <c r="E32" s="5">
        <f>MAX('Raw Data'!B29:AF29)</f>
        <v>24.6</v>
      </c>
    </row>
    <row r="33" spans="1:5" x14ac:dyDescent="0.3">
      <c r="A33" s="10">
        <v>44317</v>
      </c>
      <c r="B33" s="5">
        <f>SUM('Raw Data'!B30:AF30)</f>
        <v>327.29999999999995</v>
      </c>
      <c r="C33" s="5">
        <f>AVERAGE('Raw Data'!B30:AF30)</f>
        <v>10.558064516129031</v>
      </c>
      <c r="D33" s="6">
        <f t="shared" si="0"/>
        <v>2.0409944937423218E-2</v>
      </c>
      <c r="E33" s="5">
        <f>MAX('Raw Data'!B30:AF30)</f>
        <v>98.7</v>
      </c>
    </row>
    <row r="34" spans="1:5" x14ac:dyDescent="0.3">
      <c r="A34" s="10">
        <v>44348</v>
      </c>
      <c r="B34" s="5">
        <f>SUM('Raw Data'!B31:AF31)</f>
        <v>363.3</v>
      </c>
      <c r="C34" s="5">
        <f>AVERAGE('Raw Data'!B31:AF31)</f>
        <v>11.719354838709679</v>
      </c>
      <c r="D34" s="6">
        <f t="shared" si="0"/>
        <v>2.2654851804967482E-2</v>
      </c>
      <c r="E34" s="5">
        <f>MAX('Raw Data'!B31:AF31)</f>
        <v>101.8</v>
      </c>
    </row>
    <row r="35" spans="1:5" x14ac:dyDescent="0.3">
      <c r="A35" s="10">
        <v>44378</v>
      </c>
      <c r="B35" s="5">
        <f>SUM('Raw Data'!B32:AF32)</f>
        <v>1798.6000000000001</v>
      </c>
      <c r="C35" s="5">
        <f>AVERAGE('Raw Data'!B32:AF32)</f>
        <v>58.019354838709681</v>
      </c>
      <c r="D35" s="6">
        <f t="shared" si="0"/>
        <v>0.11215804144347513</v>
      </c>
      <c r="E35" s="5">
        <f>MAX('Raw Data'!B32:AF32)</f>
        <v>556</v>
      </c>
    </row>
    <row r="36" spans="1:5" x14ac:dyDescent="0.3">
      <c r="A36" s="10">
        <v>44409</v>
      </c>
      <c r="B36" s="5">
        <f>SUM('Raw Data'!B33:AF33)</f>
        <v>1023.5</v>
      </c>
      <c r="C36" s="5">
        <f>AVERAGE('Raw Data'!B33:AF33)</f>
        <v>33.016129032258064</v>
      </c>
      <c r="D36" s="6">
        <f t="shared" si="0"/>
        <v>6.3823949414765255E-2</v>
      </c>
      <c r="E36" s="5">
        <f>MAX('Raw Data'!B33:AF33)</f>
        <v>469.1</v>
      </c>
    </row>
    <row r="37" spans="1:5" x14ac:dyDescent="0.3">
      <c r="A37" s="10">
        <v>44440</v>
      </c>
      <c r="B37" s="5">
        <f>SUM('Raw Data'!B34:AF34)</f>
        <v>465.60000000000008</v>
      </c>
      <c r="C37" s="5">
        <f>AVERAGE('Raw Data'!B34:AF34)</f>
        <v>15.019354838709679</v>
      </c>
      <c r="D37" s="6">
        <f t="shared" si="0"/>
        <v>2.9034128820239088E-2</v>
      </c>
      <c r="E37" s="5">
        <f>MAX('Raw Data'!B34:AF34)</f>
        <v>141.80000000000001</v>
      </c>
    </row>
    <row r="38" spans="1:5" x14ac:dyDescent="0.3">
      <c r="A38" s="10">
        <v>44470</v>
      </c>
      <c r="B38" s="5">
        <f>SUM('Raw Data'!B35:AF35)</f>
        <v>59.400000000000006</v>
      </c>
      <c r="C38" s="5">
        <f>AVERAGE('Raw Data'!B35:AF35)</f>
        <v>1.9161290322580646</v>
      </c>
      <c r="D38" s="6">
        <f t="shared" si="0"/>
        <v>3.7040963314480279E-3</v>
      </c>
      <c r="E38" s="5">
        <f>MAX('Raw Data'!B35:AF35)</f>
        <v>36.9</v>
      </c>
    </row>
    <row r="39" spans="1:5" x14ac:dyDescent="0.3">
      <c r="A39" s="10">
        <v>44501</v>
      </c>
      <c r="B39" s="5">
        <f>SUM('Raw Data'!B36:AF36)</f>
        <v>49.1</v>
      </c>
      <c r="C39" s="5">
        <f>AVERAGE('Raw Data'!B36:AF36)</f>
        <v>1.5838709677419356</v>
      </c>
      <c r="D39" s="6">
        <f t="shared" si="0"/>
        <v>3.0618035332339757E-3</v>
      </c>
      <c r="E39" s="5">
        <f>MAX('Raw Data'!B36:AF36)</f>
        <v>43.9</v>
      </c>
    </row>
    <row r="40" spans="1:5" x14ac:dyDescent="0.3">
      <c r="A40" s="10">
        <v>44531</v>
      </c>
      <c r="B40" s="5">
        <f>SUM('Raw Data'!B37:AF37)</f>
        <v>0.4</v>
      </c>
      <c r="C40" s="5">
        <f>AVERAGE('Raw Data'!B37:AF37)</f>
        <v>1.2903225806451613E-2</v>
      </c>
      <c r="D40" s="6">
        <f t="shared" si="0"/>
        <v>2.4943409639380659E-5</v>
      </c>
      <c r="E40" s="5">
        <f>MAX('Raw Data'!B37:AF37)</f>
        <v>0.4</v>
      </c>
    </row>
    <row r="41" spans="1:5" x14ac:dyDescent="0.3">
      <c r="A41" s="10">
        <v>44562</v>
      </c>
      <c r="B41" s="5">
        <f>SUM('Raw Data'!B38:AF38)</f>
        <v>22.400000000000002</v>
      </c>
      <c r="C41" s="5">
        <f>AVERAGE('Raw Data'!B38:AF38)</f>
        <v>0.72258064516129039</v>
      </c>
      <c r="D41" s="6">
        <f t="shared" si="0"/>
        <v>1.3968309398053168E-3</v>
      </c>
      <c r="E41" s="5">
        <f>MAX('Raw Data'!B38:AF38)</f>
        <v>14.8</v>
      </c>
    </row>
    <row r="42" spans="1:5" x14ac:dyDescent="0.3">
      <c r="A42" s="10">
        <v>44593</v>
      </c>
      <c r="B42" s="5">
        <f>SUM('Raw Data'!B39:AF39)</f>
        <v>6.8</v>
      </c>
      <c r="C42" s="5">
        <f>AVERAGE('Raw Data'!B39:AF39)</f>
        <v>0.21935483870967742</v>
      </c>
      <c r="D42" s="6">
        <f t="shared" si="0"/>
        <v>4.2403796386947116E-4</v>
      </c>
      <c r="E42" s="5">
        <f>MAX('Raw Data'!B39:AF39)</f>
        <v>4.5</v>
      </c>
    </row>
    <row r="43" spans="1:5" x14ac:dyDescent="0.3">
      <c r="A43" s="10">
        <v>44621</v>
      </c>
      <c r="B43" s="5">
        <f>SUM('Raw Data'!B40:AF40)</f>
        <v>177</v>
      </c>
      <c r="C43" s="5">
        <f>AVERAGE('Raw Data'!B40:AF40)</f>
        <v>5.709677419354839</v>
      </c>
      <c r="D43" s="6">
        <f t="shared" si="0"/>
        <v>1.103745876542594E-2</v>
      </c>
      <c r="E43" s="5">
        <f>MAX('Raw Data'!B40:AF40)</f>
        <v>75</v>
      </c>
    </row>
    <row r="44" spans="1:5" x14ac:dyDescent="0.3">
      <c r="A44" s="10">
        <v>44652</v>
      </c>
      <c r="B44" s="5">
        <f>SUM('Raw Data'!B41:AF41)</f>
        <v>23.5</v>
      </c>
      <c r="C44" s="5">
        <f>AVERAGE('Raw Data'!B41:AF41)</f>
        <v>0.75806451612903225</v>
      </c>
      <c r="D44" s="6">
        <f t="shared" si="0"/>
        <v>1.4654253163136136E-3</v>
      </c>
      <c r="E44" s="5">
        <f>MAX('Raw Data'!B41:AF41)</f>
        <v>11</v>
      </c>
    </row>
    <row r="45" spans="1:5" x14ac:dyDescent="0.3">
      <c r="A45" s="10">
        <v>44682</v>
      </c>
      <c r="B45" s="5">
        <f>SUM('Raw Data'!B42:AF42)</f>
        <v>17.2</v>
      </c>
      <c r="C45" s="5">
        <f>AVERAGE('Raw Data'!B42:AF42)</f>
        <v>0.55483870967741933</v>
      </c>
      <c r="D45" s="6">
        <f t="shared" si="0"/>
        <v>1.0725666144933681E-3</v>
      </c>
      <c r="E45" s="5">
        <f>MAX('Raw Data'!B42:AF42)</f>
        <v>9</v>
      </c>
    </row>
    <row r="46" spans="1:5" x14ac:dyDescent="0.3">
      <c r="A46" s="10">
        <v>44713</v>
      </c>
      <c r="B46" s="5">
        <f>SUM('Raw Data'!B43:AF43)</f>
        <v>366.2</v>
      </c>
      <c r="C46" s="5">
        <f>AVERAGE('Raw Data'!B43:AF43)</f>
        <v>11.812903225806451</v>
      </c>
      <c r="D46" s="6">
        <f t="shared" si="0"/>
        <v>2.2835691524852989E-2</v>
      </c>
      <c r="E46" s="5">
        <f>MAX('Raw Data'!B43:AF43)</f>
        <v>156</v>
      </c>
    </row>
    <row r="47" spans="1:5" x14ac:dyDescent="0.3">
      <c r="A47" s="10">
        <v>44743</v>
      </c>
      <c r="B47" s="5">
        <f>SUM('Raw Data'!B44:AF44)</f>
        <v>1902.5</v>
      </c>
      <c r="C47" s="5">
        <f>AVERAGE('Raw Data'!B44:AF44)</f>
        <v>61.37096774193548</v>
      </c>
      <c r="D47" s="6">
        <f t="shared" si="0"/>
        <v>0.11863709209730425</v>
      </c>
      <c r="E47" s="5">
        <f>MAX('Raw Data'!B44:AF44)</f>
        <v>565</v>
      </c>
    </row>
    <row r="48" spans="1:5" x14ac:dyDescent="0.3">
      <c r="A48" s="10">
        <v>44774</v>
      </c>
      <c r="B48" s="5">
        <f>SUM('Raw Data'!B45:AF45)</f>
        <v>312.7</v>
      </c>
      <c r="C48" s="5">
        <f>AVERAGE('Raw Data'!B45:AF45)</f>
        <v>10.087096774193547</v>
      </c>
      <c r="D48" s="6">
        <f t="shared" si="0"/>
        <v>1.9499510485585826E-2</v>
      </c>
      <c r="E48" s="5">
        <f>MAX('Raw Data'!B45:AF45)</f>
        <v>127</v>
      </c>
    </row>
    <row r="49" spans="1:5" x14ac:dyDescent="0.3">
      <c r="A49" s="10">
        <v>44805</v>
      </c>
      <c r="B49" s="5">
        <f>SUM('Raw Data'!B46:AF46)</f>
        <v>0.8</v>
      </c>
      <c r="C49" s="5">
        <f>AVERAGE('Raw Data'!B46:AF46)</f>
        <v>2.5806451612903226E-2</v>
      </c>
      <c r="D49" s="6">
        <f t="shared" si="0"/>
        <v>4.9886819278761318E-5</v>
      </c>
      <c r="E49" s="5">
        <f>MAX('Raw Data'!B46:AF46)</f>
        <v>0.8</v>
      </c>
    </row>
    <row r="50" spans="1:5" x14ac:dyDescent="0.3">
      <c r="A50" s="10">
        <v>44835</v>
      </c>
      <c r="B50" s="5">
        <f>SUM('Raw Data'!B47:AF47)</f>
        <v>226.50000000000003</v>
      </c>
      <c r="C50" s="5">
        <f>AVERAGE('Raw Data'!B47:AF47)</f>
        <v>7.3064516129032269</v>
      </c>
      <c r="D50" s="6">
        <f t="shared" si="0"/>
        <v>1.4124205708299298E-2</v>
      </c>
      <c r="E50" s="5">
        <f>MAX('Raw Data'!B47:AF47)</f>
        <v>123</v>
      </c>
    </row>
    <row r="51" spans="1:5" x14ac:dyDescent="0.3">
      <c r="A51" s="10">
        <v>44866</v>
      </c>
      <c r="B51" s="5">
        <f>SUM('Raw Data'!B48:AF48)</f>
        <v>111.30000000000001</v>
      </c>
      <c r="C51" s="5">
        <f>AVERAGE('Raw Data'!B48:AF48)</f>
        <v>3.5903225806451617</v>
      </c>
      <c r="D51" s="6">
        <f t="shared" si="0"/>
        <v>6.9405037321576685E-3</v>
      </c>
      <c r="E51" s="5">
        <f>MAX('Raw Data'!B48:AF48)</f>
        <v>39.200000000000003</v>
      </c>
    </row>
    <row r="52" spans="1:5" x14ac:dyDescent="0.3">
      <c r="A52" s="10">
        <v>44896</v>
      </c>
      <c r="B52" s="5">
        <f>SUM('Raw Data'!B49:AF49)</f>
        <v>0.8</v>
      </c>
      <c r="C52" s="5">
        <f>AVERAGE('Raw Data'!B49:AF49)</f>
        <v>2.5806451612903226E-2</v>
      </c>
      <c r="D52" s="6">
        <f t="shared" si="0"/>
        <v>4.9886819278761318E-5</v>
      </c>
      <c r="E52" s="5">
        <f>MAX('Raw Data'!B49:AF49)</f>
        <v>0.8</v>
      </c>
    </row>
    <row r="53" spans="1:5" x14ac:dyDescent="0.3">
      <c r="A53" s="10">
        <v>44927</v>
      </c>
      <c r="B53" s="5">
        <f>SUM('Raw Data'!B50:AF50)</f>
        <v>103.4</v>
      </c>
      <c r="C53" s="5">
        <f>AVERAGE('Raw Data'!B50:AF50)</f>
        <v>3.3354838709677419</v>
      </c>
      <c r="D53" s="6">
        <f t="shared" si="0"/>
        <v>6.4478713917799002E-3</v>
      </c>
      <c r="E53" s="5">
        <f>MAX('Raw Data'!B50:AF50)</f>
        <v>55</v>
      </c>
    </row>
    <row r="54" spans="1:5" x14ac:dyDescent="0.3">
      <c r="A54" s="10">
        <v>44958</v>
      </c>
      <c r="B54" s="5">
        <f>SUM('Raw Data'!B51:AF51)</f>
        <v>123.69999999999999</v>
      </c>
      <c r="C54" s="5">
        <f>AVERAGE('Raw Data'!B51:AF51)</f>
        <v>3.9903225806451608</v>
      </c>
      <c r="D54" s="6">
        <f t="shared" si="0"/>
        <v>7.7137494309784671E-3</v>
      </c>
      <c r="E54" s="5">
        <f>MAX('Raw Data'!B51:AF51)</f>
        <v>59</v>
      </c>
    </row>
    <row r="55" spans="1:5" x14ac:dyDescent="0.3">
      <c r="A55" s="10">
        <v>44986</v>
      </c>
      <c r="B55" s="5">
        <f>SUM('Raw Data'!B52:AF52)</f>
        <v>39.300000000000004</v>
      </c>
      <c r="C55" s="5">
        <f>AVERAGE('Raw Data'!B52:AF52)</f>
        <v>1.267741935483871</v>
      </c>
      <c r="D55" s="6">
        <f t="shared" si="0"/>
        <v>2.4506899970691497E-3</v>
      </c>
      <c r="E55" s="5">
        <f>MAX('Raw Data'!B52:AF52)</f>
        <v>27.9</v>
      </c>
    </row>
    <row r="56" spans="1:5" x14ac:dyDescent="0.3">
      <c r="A56" s="10">
        <v>45017</v>
      </c>
      <c r="B56" s="5">
        <f>SUM('Raw Data'!B53:AF53)</f>
        <v>179.8</v>
      </c>
      <c r="C56" s="5">
        <f>AVERAGE('Raw Data'!B53:AF53)</f>
        <v>5.8000000000000007</v>
      </c>
      <c r="D56" s="6">
        <f t="shared" si="0"/>
        <v>1.1212062632901606E-2</v>
      </c>
      <c r="E56" s="5">
        <f>MAX('Raw Data'!B53:AF53)</f>
        <v>67</v>
      </c>
    </row>
    <row r="57" spans="1:5" x14ac:dyDescent="0.3">
      <c r="A57" s="10">
        <v>45047</v>
      </c>
      <c r="B57" s="5">
        <f>SUM('Raw Data'!B54:AF54)</f>
        <v>809.3</v>
      </c>
      <c r="C57" s="5">
        <f>AVERAGE('Raw Data'!B54:AF54)</f>
        <v>26.106451612903225</v>
      </c>
      <c r="D57" s="6">
        <f t="shared" si="0"/>
        <v>5.0466753552876907E-2</v>
      </c>
      <c r="E57" s="5">
        <f>MAX('Raw Data'!B54:AF54)</f>
        <v>294</v>
      </c>
    </row>
    <row r="58" spans="1:5" x14ac:dyDescent="0.3">
      <c r="A58" s="10">
        <v>45078</v>
      </c>
      <c r="B58" s="5">
        <f>SUM('Raw Data'!B55:AF55)</f>
        <v>252.09999999999997</v>
      </c>
      <c r="C58" s="5">
        <f>AVERAGE('Raw Data'!B55:AF55)</f>
        <v>8.1322580645161278</v>
      </c>
      <c r="D58" s="6">
        <f t="shared" si="0"/>
        <v>1.5720583925219658E-2</v>
      </c>
      <c r="E58" s="5">
        <f>MAX('Raw Data'!B55:AF55)</f>
        <v>77.3</v>
      </c>
    </row>
    <row r="59" spans="1:5" x14ac:dyDescent="0.3">
      <c r="A59" s="10">
        <v>45108</v>
      </c>
      <c r="B59" s="5">
        <f>SUM('Raw Data'!B56:AF56)</f>
        <v>974.49999999999977</v>
      </c>
      <c r="C59" s="5">
        <f>AVERAGE('Raw Data'!B56:AF56)</f>
        <v>31.435483870967733</v>
      </c>
      <c r="D59" s="6">
        <f t="shared" si="0"/>
        <v>6.0768381733941113E-2</v>
      </c>
      <c r="E59" s="5">
        <f>MAX('Raw Data'!B56:AF56)</f>
        <v>379</v>
      </c>
    </row>
    <row r="60" spans="1:5" x14ac:dyDescent="0.3">
      <c r="A60" s="10">
        <v>45139</v>
      </c>
      <c r="B60" s="5">
        <f>SUM('Raw Data'!B57:AF57)</f>
        <v>504.6</v>
      </c>
      <c r="C60" s="5">
        <f>AVERAGE('Raw Data'!B57:AF57)</f>
        <v>16.27741935483871</v>
      </c>
      <c r="D60" s="6">
        <f t="shared" si="0"/>
        <v>3.14661112600787E-2</v>
      </c>
      <c r="E60" s="5">
        <f>MAX('Raw Data'!B57:AF57)</f>
        <v>267</v>
      </c>
    </row>
    <row r="61" spans="1:5" x14ac:dyDescent="0.3">
      <c r="A61" s="10">
        <v>45170</v>
      </c>
      <c r="B61" s="5">
        <f>SUM('Raw Data'!B58:AF58)</f>
        <v>322.99999999999994</v>
      </c>
      <c r="C61" s="5">
        <f>AVERAGE('Raw Data'!B58:AF58)</f>
        <v>10.419354838709676</v>
      </c>
      <c r="D61" s="6">
        <f t="shared" si="0"/>
        <v>2.0141803283799876E-2</v>
      </c>
      <c r="E61" s="5">
        <f>MAX('Raw Data'!B58:AF58)</f>
        <v>179</v>
      </c>
    </row>
    <row r="62" spans="1:5" x14ac:dyDescent="0.3">
      <c r="A62" s="10">
        <v>45200</v>
      </c>
      <c r="B62" s="5">
        <f>SUM('Raw Data'!B59:AF59)</f>
        <v>35.6</v>
      </c>
      <c r="C62" s="5">
        <f>AVERAGE('Raw Data'!B59:AF59)</f>
        <v>1.1483870967741936</v>
      </c>
      <c r="D62" s="6">
        <f t="shared" si="0"/>
        <v>2.2199634579048787E-3</v>
      </c>
      <c r="E62" s="5">
        <f>MAX('Raw Data'!B59:AF59)</f>
        <v>25</v>
      </c>
    </row>
    <row r="63" spans="1:5" x14ac:dyDescent="0.3">
      <c r="A63" s="10">
        <v>45231</v>
      </c>
      <c r="B63" s="5">
        <f>SUM('Raw Data'!B60:AF60)</f>
        <v>74.500000000000014</v>
      </c>
      <c r="C63" s="5">
        <f>AVERAGE('Raw Data'!B60:AF60)</f>
        <v>2.4032258064516134</v>
      </c>
      <c r="D63" s="6">
        <f t="shared" si="0"/>
        <v>4.6457100453346483E-3</v>
      </c>
      <c r="E63" s="5">
        <f>MAX('Raw Data'!B60:AF60)</f>
        <v>69</v>
      </c>
    </row>
    <row r="64" spans="1:5" x14ac:dyDescent="0.3">
      <c r="A64" s="10">
        <v>45261</v>
      </c>
      <c r="B64" s="5">
        <f>SUM('Raw Data'!B61:AF61)</f>
        <v>77.900000000000006</v>
      </c>
      <c r="C64" s="5">
        <f>AVERAGE('Raw Data'!B61:AF61)</f>
        <v>2.5129032258064519</v>
      </c>
      <c r="D64" s="6">
        <f t="shared" si="0"/>
        <v>4.8577290272693828E-3</v>
      </c>
      <c r="E64" s="5">
        <f>MAX('Raw Data'!B61:AF61)</f>
        <v>35</v>
      </c>
    </row>
    <row r="65" spans="1:5" x14ac:dyDescent="0.3">
      <c r="A65" s="7" t="s">
        <v>35</v>
      </c>
      <c r="B65" s="8">
        <f>SUM(B5:B64)</f>
        <v>16036.3</v>
      </c>
      <c r="C65" s="8">
        <f>AVERAGE(C5:C64)</f>
        <v>8.6216666666666644</v>
      </c>
      <c r="D65" s="11">
        <f>SUM(D5:D64)</f>
        <v>1.0000000000000002</v>
      </c>
      <c r="E65" s="8">
        <f>MAX(E5:E64)</f>
        <v>620</v>
      </c>
    </row>
  </sheetData>
  <mergeCells count="3">
    <mergeCell ref="A1:E1"/>
    <mergeCell ref="A2:E2"/>
    <mergeCell ref="A3:E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33F2-D5F4-4BB4-8F2D-F246CDDFA0AB}">
  <dimension ref="A1:AF61"/>
  <sheetViews>
    <sheetView topLeftCell="I1" zoomScale="70" zoomScaleNormal="70" workbookViewId="0">
      <selection activeCell="A2" sqref="A2:A61"/>
    </sheetView>
  </sheetViews>
  <sheetFormatPr defaultRowHeight="14" x14ac:dyDescent="0.3"/>
  <cols>
    <col min="1" max="1" width="11.75" style="3" customWidth="1"/>
    <col min="2" max="9" width="10.75" bestFit="1" customWidth="1"/>
    <col min="10" max="32" width="11.75" bestFit="1" customWidth="1"/>
  </cols>
  <sheetData>
    <row r="1" spans="1:32" s="1" customFormat="1" ht="16.5" customHeight="1" x14ac:dyDescent="0.3">
      <c r="A1" s="2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3">
        <v>43466</v>
      </c>
      <c r="B2">
        <v>0</v>
      </c>
      <c r="C2">
        <v>0</v>
      </c>
      <c r="D2">
        <v>0</v>
      </c>
      <c r="E2">
        <v>1.4</v>
      </c>
      <c r="F2">
        <v>0.2</v>
      </c>
      <c r="G2">
        <v>0.8</v>
      </c>
      <c r="H2">
        <v>0</v>
      </c>
      <c r="I2">
        <v>0</v>
      </c>
      <c r="J2">
        <v>3</v>
      </c>
      <c r="K2">
        <v>0.2</v>
      </c>
      <c r="L2">
        <v>0.7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11</v>
      </c>
      <c r="AF2">
        <v>11</v>
      </c>
    </row>
    <row r="3" spans="1:32" x14ac:dyDescent="0.3">
      <c r="A3" s="3">
        <v>43497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</v>
      </c>
      <c r="J3">
        <v>1.6</v>
      </c>
      <c r="K3">
        <v>0</v>
      </c>
      <c r="L3">
        <v>0</v>
      </c>
      <c r="M3">
        <v>0</v>
      </c>
      <c r="N3">
        <v>0</v>
      </c>
      <c r="O3">
        <v>5.5</v>
      </c>
      <c r="P3">
        <v>0.4</v>
      </c>
      <c r="Q3">
        <v>0</v>
      </c>
      <c r="R3">
        <v>0</v>
      </c>
      <c r="S3">
        <v>2.7</v>
      </c>
      <c r="T3">
        <v>0.8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3">
        <v>43525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3">
        <v>43556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</v>
      </c>
      <c r="I5">
        <v>0</v>
      </c>
      <c r="J5">
        <v>23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4</v>
      </c>
      <c r="Y5">
        <v>0.6</v>
      </c>
      <c r="Z5">
        <v>0.7</v>
      </c>
      <c r="AA5">
        <v>0</v>
      </c>
      <c r="AB5">
        <v>0.5</v>
      </c>
      <c r="AC5">
        <v>1.3</v>
      </c>
      <c r="AD5">
        <v>11</v>
      </c>
      <c r="AE5">
        <v>0</v>
      </c>
      <c r="AF5">
        <v>0</v>
      </c>
    </row>
    <row r="6" spans="1:32" x14ac:dyDescent="0.3">
      <c r="A6" s="3">
        <v>43586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4.0999999999999996</v>
      </c>
      <c r="M6">
        <v>0</v>
      </c>
      <c r="N6">
        <v>0</v>
      </c>
      <c r="O6">
        <v>0</v>
      </c>
      <c r="P6">
        <v>0.9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0.2</v>
      </c>
      <c r="AB6">
        <v>0</v>
      </c>
      <c r="AC6">
        <v>0</v>
      </c>
      <c r="AD6">
        <v>0</v>
      </c>
      <c r="AE6">
        <v>0.5</v>
      </c>
      <c r="AF6">
        <v>0</v>
      </c>
    </row>
    <row r="7" spans="1:32" x14ac:dyDescent="0.3">
      <c r="A7" s="3">
        <v>43617</v>
      </c>
      <c r="B7">
        <v>0</v>
      </c>
      <c r="C7">
        <v>0</v>
      </c>
      <c r="D7">
        <v>0</v>
      </c>
      <c r="E7">
        <v>0</v>
      </c>
      <c r="F7">
        <v>0</v>
      </c>
      <c r="G7">
        <v>40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0.4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20</v>
      </c>
      <c r="AD7">
        <v>60</v>
      </c>
      <c r="AE7">
        <v>0</v>
      </c>
      <c r="AF7">
        <v>0</v>
      </c>
    </row>
    <row r="8" spans="1:32" x14ac:dyDescent="0.3">
      <c r="A8" s="3">
        <v>43647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1.8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0.79999999999999993</v>
      </c>
      <c r="S8">
        <v>0</v>
      </c>
      <c r="T8">
        <v>0</v>
      </c>
      <c r="U8">
        <v>0</v>
      </c>
      <c r="V8">
        <v>0</v>
      </c>
      <c r="W8">
        <v>0</v>
      </c>
      <c r="X8">
        <v>57</v>
      </c>
      <c r="Y8">
        <v>32</v>
      </c>
      <c r="Z8">
        <v>5</v>
      </c>
      <c r="AA8">
        <v>0</v>
      </c>
      <c r="AB8">
        <v>19</v>
      </c>
      <c r="AC8">
        <v>54.4</v>
      </c>
      <c r="AD8">
        <v>0.1</v>
      </c>
      <c r="AE8">
        <v>22</v>
      </c>
      <c r="AF8">
        <v>4</v>
      </c>
    </row>
    <row r="9" spans="1:32" x14ac:dyDescent="0.3">
      <c r="A9" s="3">
        <v>43678</v>
      </c>
      <c r="B9">
        <v>11.1</v>
      </c>
      <c r="C9">
        <v>26.2</v>
      </c>
      <c r="D9">
        <v>0</v>
      </c>
      <c r="E9">
        <v>0</v>
      </c>
      <c r="F9">
        <v>27</v>
      </c>
      <c r="G9">
        <v>0</v>
      </c>
      <c r="H9">
        <v>45.5</v>
      </c>
      <c r="I9">
        <v>12.2</v>
      </c>
      <c r="J9">
        <v>0</v>
      </c>
      <c r="K9">
        <v>25</v>
      </c>
      <c r="L9">
        <v>51</v>
      </c>
      <c r="M9">
        <v>18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1.6</v>
      </c>
      <c r="AC9">
        <v>4</v>
      </c>
      <c r="AD9">
        <v>0</v>
      </c>
      <c r="AE9">
        <v>0</v>
      </c>
      <c r="AF9">
        <v>0</v>
      </c>
    </row>
    <row r="10" spans="1:32" x14ac:dyDescent="0.3">
      <c r="A10" s="3">
        <v>43709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3">
        <v>43739</v>
      </c>
      <c r="B11">
        <v>0</v>
      </c>
      <c r="C11">
        <v>0</v>
      </c>
      <c r="D11">
        <v>0</v>
      </c>
      <c r="E11">
        <v>0.6</v>
      </c>
      <c r="F11">
        <v>13.2</v>
      </c>
      <c r="G11">
        <v>13</v>
      </c>
      <c r="H11">
        <v>11.5</v>
      </c>
      <c r="I11">
        <v>0</v>
      </c>
      <c r="J11">
        <v>0.6</v>
      </c>
      <c r="K11">
        <v>0.60000000000000009</v>
      </c>
      <c r="L11">
        <v>0</v>
      </c>
      <c r="M11">
        <v>5</v>
      </c>
      <c r="N11">
        <v>0.2</v>
      </c>
      <c r="O11">
        <v>0.9</v>
      </c>
      <c r="P11">
        <v>0</v>
      </c>
      <c r="Q11">
        <v>0</v>
      </c>
      <c r="R11">
        <v>0.2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3">
        <v>43770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</v>
      </c>
      <c r="O12">
        <v>0</v>
      </c>
      <c r="P12">
        <v>0</v>
      </c>
      <c r="Q12">
        <v>0</v>
      </c>
      <c r="R12">
        <v>2.8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5.2</v>
      </c>
      <c r="AF12">
        <v>0</v>
      </c>
    </row>
    <row r="13" spans="1:32" x14ac:dyDescent="0.3">
      <c r="A13" s="3">
        <v>43800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39</v>
      </c>
      <c r="R13">
        <v>16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13.6</v>
      </c>
      <c r="AA13">
        <v>10</v>
      </c>
      <c r="AB13">
        <v>0</v>
      </c>
      <c r="AC13">
        <v>0</v>
      </c>
      <c r="AD13">
        <v>0.89999999999999991</v>
      </c>
      <c r="AE13">
        <v>0</v>
      </c>
      <c r="AF13">
        <v>0</v>
      </c>
    </row>
    <row r="14" spans="1:32" x14ac:dyDescent="0.3">
      <c r="A14" s="3">
        <v>43831</v>
      </c>
      <c r="B14">
        <v>0</v>
      </c>
      <c r="C14">
        <v>0</v>
      </c>
      <c r="D14">
        <v>0</v>
      </c>
      <c r="E14">
        <v>0</v>
      </c>
      <c r="F14">
        <v>41.4</v>
      </c>
      <c r="G14">
        <v>45</v>
      </c>
      <c r="H14">
        <v>115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13.5</v>
      </c>
      <c r="R14">
        <v>0.3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17</v>
      </c>
      <c r="AB14">
        <v>14.4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3">
        <v>43862</v>
      </c>
      <c r="B15">
        <v>0</v>
      </c>
      <c r="C15">
        <v>0</v>
      </c>
      <c r="D15">
        <v>0</v>
      </c>
      <c r="E15">
        <v>0</v>
      </c>
      <c r="F15">
        <v>0</v>
      </c>
      <c r="G15">
        <v>3.2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</v>
      </c>
      <c r="P15">
        <v>37</v>
      </c>
      <c r="Q15">
        <v>0</v>
      </c>
      <c r="R15">
        <v>0</v>
      </c>
      <c r="S15">
        <v>0</v>
      </c>
      <c r="T15">
        <v>0</v>
      </c>
      <c r="U15">
        <v>0</v>
      </c>
      <c r="V15">
        <v>0.89999999999999991</v>
      </c>
      <c r="W15">
        <v>0</v>
      </c>
      <c r="X15">
        <v>0</v>
      </c>
      <c r="Y15">
        <v>0.3</v>
      </c>
      <c r="Z15">
        <v>0.6</v>
      </c>
      <c r="AA15">
        <v>0</v>
      </c>
      <c r="AB15">
        <v>0.6</v>
      </c>
      <c r="AC15">
        <v>31.4</v>
      </c>
      <c r="AD15">
        <v>0</v>
      </c>
      <c r="AE15">
        <v>0</v>
      </c>
      <c r="AF15">
        <v>0</v>
      </c>
    </row>
    <row r="16" spans="1:32" x14ac:dyDescent="0.3">
      <c r="A16" s="3">
        <v>43891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3.8</v>
      </c>
      <c r="K16">
        <v>7</v>
      </c>
      <c r="L16">
        <v>0</v>
      </c>
      <c r="M16">
        <v>0</v>
      </c>
      <c r="N16">
        <v>3.4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60</v>
      </c>
      <c r="AA16">
        <v>1.5</v>
      </c>
      <c r="AB16">
        <v>2.6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3">
        <v>43922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0.8</v>
      </c>
      <c r="L17">
        <v>7.9</v>
      </c>
      <c r="M17">
        <v>0.8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>
        <v>31.4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18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3">
        <v>43952</v>
      </c>
      <c r="B18">
        <v>0.2</v>
      </c>
      <c r="C18">
        <v>1.4000000000000001</v>
      </c>
      <c r="D18">
        <v>0</v>
      </c>
      <c r="E18">
        <v>0</v>
      </c>
      <c r="F18">
        <v>0</v>
      </c>
      <c r="G18">
        <v>0</v>
      </c>
      <c r="H18">
        <v>0.8</v>
      </c>
      <c r="I18">
        <v>113</v>
      </c>
      <c r="J18">
        <v>1.8</v>
      </c>
      <c r="K18">
        <v>2</v>
      </c>
      <c r="L18">
        <v>0</v>
      </c>
      <c r="M18">
        <v>0</v>
      </c>
      <c r="N18">
        <v>0</v>
      </c>
      <c r="O18">
        <v>0.30000000000000004</v>
      </c>
      <c r="P18">
        <v>0</v>
      </c>
      <c r="Q18">
        <v>0</v>
      </c>
      <c r="R18">
        <v>0</v>
      </c>
      <c r="S18">
        <v>20.2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4.3</v>
      </c>
      <c r="AF18">
        <v>0</v>
      </c>
    </row>
    <row r="19" spans="1:32" x14ac:dyDescent="0.3">
      <c r="A19" s="3">
        <v>43983</v>
      </c>
      <c r="B19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4.2</v>
      </c>
      <c r="L19">
        <v>0</v>
      </c>
      <c r="M19">
        <v>620</v>
      </c>
      <c r="N19">
        <v>0</v>
      </c>
      <c r="O19">
        <v>0</v>
      </c>
      <c r="P19">
        <v>0</v>
      </c>
      <c r="Q19">
        <v>85</v>
      </c>
      <c r="R19">
        <v>367</v>
      </c>
      <c r="S19">
        <v>56.7</v>
      </c>
      <c r="T19">
        <v>0</v>
      </c>
      <c r="U19">
        <v>0</v>
      </c>
      <c r="V19">
        <v>0</v>
      </c>
      <c r="W19">
        <v>18.2</v>
      </c>
      <c r="X19">
        <v>35.700000000000003</v>
      </c>
      <c r="Y19">
        <v>0.89999999999999991</v>
      </c>
      <c r="Z19">
        <v>0</v>
      </c>
      <c r="AA19">
        <v>0</v>
      </c>
      <c r="AB19">
        <v>0</v>
      </c>
      <c r="AC19">
        <v>56</v>
      </c>
      <c r="AD19">
        <v>91</v>
      </c>
      <c r="AE19">
        <v>0.60000000000000009</v>
      </c>
      <c r="AF19">
        <v>0</v>
      </c>
    </row>
    <row r="20" spans="1:32" x14ac:dyDescent="0.3">
      <c r="A20" s="3">
        <v>44013</v>
      </c>
      <c r="B20">
        <v>0</v>
      </c>
      <c r="C20">
        <v>60</v>
      </c>
      <c r="D20">
        <v>18.100000000000001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27.2</v>
      </c>
      <c r="M20">
        <v>453</v>
      </c>
      <c r="N20">
        <v>6.3</v>
      </c>
      <c r="O20">
        <v>23</v>
      </c>
      <c r="P20">
        <v>9.1</v>
      </c>
      <c r="Q20">
        <v>0</v>
      </c>
      <c r="R20">
        <v>39</v>
      </c>
      <c r="S20">
        <v>101.2</v>
      </c>
      <c r="T20">
        <v>44.1</v>
      </c>
      <c r="U20">
        <v>0</v>
      </c>
      <c r="V20">
        <v>0.1</v>
      </c>
      <c r="W20">
        <v>468</v>
      </c>
      <c r="X20">
        <v>63.2</v>
      </c>
      <c r="Y20">
        <v>0</v>
      </c>
      <c r="Z20">
        <v>0</v>
      </c>
      <c r="AA20">
        <v>4.4000000000000004</v>
      </c>
      <c r="AB20">
        <v>0</v>
      </c>
      <c r="AC20">
        <v>0</v>
      </c>
      <c r="AD20">
        <v>0</v>
      </c>
      <c r="AE20">
        <v>0</v>
      </c>
      <c r="AF20">
        <v>141</v>
      </c>
    </row>
    <row r="21" spans="1:32" x14ac:dyDescent="0.3">
      <c r="A21" s="3">
        <v>44044</v>
      </c>
      <c r="B21">
        <v>0.2</v>
      </c>
      <c r="C21">
        <v>0.1</v>
      </c>
      <c r="D21">
        <v>1</v>
      </c>
      <c r="E21">
        <v>5.6</v>
      </c>
      <c r="F21">
        <v>0</v>
      </c>
      <c r="G21">
        <v>7</v>
      </c>
      <c r="H21">
        <v>169</v>
      </c>
      <c r="I21">
        <v>50.2</v>
      </c>
      <c r="J21">
        <v>0</v>
      </c>
      <c r="K21">
        <v>0</v>
      </c>
      <c r="L21">
        <v>0</v>
      </c>
      <c r="M21">
        <v>0.1</v>
      </c>
      <c r="N21">
        <v>0.1</v>
      </c>
      <c r="O21">
        <v>0</v>
      </c>
      <c r="P21">
        <v>0</v>
      </c>
      <c r="Q21">
        <v>0</v>
      </c>
      <c r="R21">
        <v>0</v>
      </c>
      <c r="S21">
        <v>3.5</v>
      </c>
      <c r="T21">
        <v>1.1000000000000001</v>
      </c>
      <c r="U21">
        <v>3.8</v>
      </c>
      <c r="V21">
        <v>6.9</v>
      </c>
      <c r="W21">
        <v>0.60000000000000009</v>
      </c>
      <c r="X21">
        <v>0</v>
      </c>
      <c r="Y21">
        <v>12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17</v>
      </c>
      <c r="AF21">
        <v>6.5</v>
      </c>
    </row>
    <row r="22" spans="1:32" x14ac:dyDescent="0.3">
      <c r="A22" s="3">
        <v>44075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1.2</v>
      </c>
      <c r="L22">
        <v>0</v>
      </c>
      <c r="M22">
        <v>0</v>
      </c>
      <c r="N22">
        <v>0.3</v>
      </c>
      <c r="O22">
        <v>2.7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</v>
      </c>
      <c r="W22">
        <v>1.6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3">
        <v>44105</v>
      </c>
      <c r="B23">
        <v>0</v>
      </c>
      <c r="C23">
        <v>34.299999999999997</v>
      </c>
      <c r="D23">
        <v>4.2</v>
      </c>
      <c r="E23">
        <v>0.8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3.5</v>
      </c>
      <c r="O23">
        <v>9.1999999999999993</v>
      </c>
      <c r="P23">
        <v>12</v>
      </c>
      <c r="Q23">
        <v>10.5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3">
        <v>44136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16.399999999999999</v>
      </c>
      <c r="S24">
        <v>76</v>
      </c>
      <c r="T24">
        <v>1.1000000000000001</v>
      </c>
      <c r="U24">
        <v>0</v>
      </c>
      <c r="V24">
        <v>33</v>
      </c>
      <c r="W24">
        <v>23.6</v>
      </c>
      <c r="X24">
        <v>0</v>
      </c>
      <c r="Y24">
        <v>0</v>
      </c>
      <c r="Z24">
        <v>0.4</v>
      </c>
      <c r="AA24">
        <v>3.8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3">
        <v>44166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57.6</v>
      </c>
      <c r="AE25">
        <v>2</v>
      </c>
      <c r="AF25">
        <v>0</v>
      </c>
    </row>
    <row r="26" spans="1:32" x14ac:dyDescent="0.3">
      <c r="A26" s="3">
        <v>44197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16.2</v>
      </c>
      <c r="AA26">
        <v>17.100000000000001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3">
        <v>44228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27.3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81.099999999999994</v>
      </c>
      <c r="AA27">
        <v>0.3</v>
      </c>
      <c r="AB27">
        <v>0</v>
      </c>
      <c r="AC27">
        <v>19</v>
      </c>
      <c r="AD27">
        <v>0</v>
      </c>
      <c r="AE27">
        <v>0</v>
      </c>
      <c r="AF27">
        <v>0</v>
      </c>
    </row>
    <row r="28" spans="1:32" x14ac:dyDescent="0.3">
      <c r="A28" s="3">
        <v>44256</v>
      </c>
      <c r="B28">
        <v>83</v>
      </c>
      <c r="C28">
        <v>0.9</v>
      </c>
      <c r="D28">
        <v>0</v>
      </c>
      <c r="E28">
        <v>0</v>
      </c>
      <c r="F28">
        <v>0</v>
      </c>
      <c r="G28">
        <v>0</v>
      </c>
      <c r="H28">
        <v>0</v>
      </c>
      <c r="I28">
        <v>0.4</v>
      </c>
      <c r="J28">
        <v>6.8</v>
      </c>
      <c r="K28">
        <v>0</v>
      </c>
      <c r="L28">
        <v>6.5</v>
      </c>
      <c r="M28">
        <v>0</v>
      </c>
      <c r="N28">
        <v>0</v>
      </c>
      <c r="O28">
        <v>0</v>
      </c>
      <c r="P28">
        <v>2.6999999999999997</v>
      </c>
      <c r="Q28">
        <v>0</v>
      </c>
      <c r="R28">
        <v>0</v>
      </c>
      <c r="S28">
        <v>1.4</v>
      </c>
      <c r="T28">
        <v>1.6</v>
      </c>
      <c r="U28">
        <v>11</v>
      </c>
      <c r="V28">
        <v>0</v>
      </c>
      <c r="W28">
        <v>0</v>
      </c>
      <c r="X28">
        <v>0</v>
      </c>
      <c r="Y28">
        <v>0</v>
      </c>
      <c r="Z28">
        <v>0</v>
      </c>
      <c r="AA28">
        <v>10</v>
      </c>
      <c r="AB28">
        <v>31</v>
      </c>
      <c r="AC28">
        <v>0</v>
      </c>
      <c r="AD28">
        <v>0</v>
      </c>
      <c r="AE28">
        <v>0</v>
      </c>
      <c r="AF28">
        <v>20</v>
      </c>
    </row>
    <row r="29" spans="1:32" x14ac:dyDescent="0.3">
      <c r="A29" s="3">
        <v>44287</v>
      </c>
      <c r="B29">
        <v>1.6</v>
      </c>
      <c r="C29">
        <v>6.2</v>
      </c>
      <c r="D29">
        <v>24.6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0.30000000000000004</v>
      </c>
      <c r="M29">
        <v>0.1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13.9</v>
      </c>
      <c r="V29">
        <v>8.9</v>
      </c>
      <c r="W29">
        <v>19.899999999999999</v>
      </c>
      <c r="X29">
        <v>0</v>
      </c>
      <c r="Y29">
        <v>0</v>
      </c>
      <c r="Z29">
        <v>0.5</v>
      </c>
      <c r="AA29">
        <v>16.100000000000001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3">
        <v>44317</v>
      </c>
      <c r="B30">
        <v>0</v>
      </c>
      <c r="C30">
        <v>0</v>
      </c>
      <c r="D30">
        <v>40</v>
      </c>
      <c r="E30">
        <v>33.299999999999997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98.7</v>
      </c>
      <c r="P30">
        <v>73.2</v>
      </c>
      <c r="Q30">
        <v>80.099999999999994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3">
        <v>44348</v>
      </c>
      <c r="B31">
        <v>0</v>
      </c>
      <c r="C31">
        <v>0</v>
      </c>
      <c r="D31">
        <v>63.2</v>
      </c>
      <c r="E31">
        <v>0</v>
      </c>
      <c r="F31">
        <v>0.1</v>
      </c>
      <c r="G31">
        <v>3.1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</v>
      </c>
      <c r="O31">
        <v>75</v>
      </c>
      <c r="P31">
        <v>101.8</v>
      </c>
      <c r="Q31">
        <v>0</v>
      </c>
      <c r="R31">
        <v>5.6</v>
      </c>
      <c r="S31">
        <v>3.5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17</v>
      </c>
      <c r="AA31">
        <v>3</v>
      </c>
      <c r="AB31">
        <v>0</v>
      </c>
      <c r="AC31">
        <v>0</v>
      </c>
      <c r="AD31">
        <v>26</v>
      </c>
      <c r="AE31">
        <v>57</v>
      </c>
      <c r="AF31">
        <v>0</v>
      </c>
    </row>
    <row r="32" spans="1:32" x14ac:dyDescent="0.3">
      <c r="A32" s="3">
        <v>44378</v>
      </c>
      <c r="B32">
        <v>165.1</v>
      </c>
      <c r="C32">
        <v>3</v>
      </c>
      <c r="D32">
        <v>138</v>
      </c>
      <c r="E32">
        <v>0</v>
      </c>
      <c r="F32">
        <v>0.1</v>
      </c>
      <c r="G32">
        <v>2.6999999999999997</v>
      </c>
      <c r="H32">
        <v>15</v>
      </c>
      <c r="I32">
        <v>1</v>
      </c>
      <c r="J32">
        <v>3</v>
      </c>
      <c r="K32">
        <v>16</v>
      </c>
      <c r="L32">
        <v>0</v>
      </c>
      <c r="M32">
        <v>0</v>
      </c>
      <c r="N32">
        <v>0</v>
      </c>
      <c r="O32">
        <v>33</v>
      </c>
      <c r="P32">
        <v>308</v>
      </c>
      <c r="Q32">
        <v>293</v>
      </c>
      <c r="R32">
        <v>98</v>
      </c>
      <c r="S32">
        <v>18.899999999999999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23</v>
      </c>
      <c r="AC32">
        <v>556</v>
      </c>
      <c r="AD32">
        <v>119.6</v>
      </c>
      <c r="AE32">
        <v>0.2</v>
      </c>
      <c r="AF32">
        <v>0</v>
      </c>
    </row>
    <row r="33" spans="1:32" x14ac:dyDescent="0.3">
      <c r="A33" s="3">
        <v>44409</v>
      </c>
      <c r="B33">
        <v>2</v>
      </c>
      <c r="C33">
        <v>6</v>
      </c>
      <c r="D33">
        <v>0</v>
      </c>
      <c r="E33">
        <v>0</v>
      </c>
      <c r="F33">
        <v>0.4</v>
      </c>
      <c r="G33">
        <v>0.4</v>
      </c>
      <c r="H33">
        <v>11</v>
      </c>
      <c r="I33">
        <v>33.1</v>
      </c>
      <c r="J33">
        <v>1</v>
      </c>
      <c r="K33">
        <v>1</v>
      </c>
      <c r="L33">
        <v>0</v>
      </c>
      <c r="M33">
        <v>0</v>
      </c>
      <c r="N33">
        <v>46</v>
      </c>
      <c r="O33">
        <v>0.4</v>
      </c>
      <c r="P33">
        <v>0</v>
      </c>
      <c r="Q33">
        <v>0</v>
      </c>
      <c r="R33">
        <v>0</v>
      </c>
      <c r="S33">
        <v>0</v>
      </c>
      <c r="T33">
        <v>0</v>
      </c>
      <c r="U33">
        <v>146</v>
      </c>
      <c r="V33">
        <v>0.6</v>
      </c>
      <c r="W33">
        <v>0</v>
      </c>
      <c r="X33">
        <v>469.1</v>
      </c>
      <c r="Y33">
        <v>0</v>
      </c>
      <c r="Z33">
        <v>0</v>
      </c>
      <c r="AA33">
        <v>1.6</v>
      </c>
      <c r="AB33">
        <v>103</v>
      </c>
      <c r="AC33">
        <v>14.9</v>
      </c>
      <c r="AD33">
        <v>13</v>
      </c>
      <c r="AE33">
        <v>174</v>
      </c>
      <c r="AF33">
        <v>0</v>
      </c>
    </row>
    <row r="34" spans="1:32" x14ac:dyDescent="0.3">
      <c r="A34" s="3">
        <v>44440</v>
      </c>
      <c r="B34">
        <v>68.2</v>
      </c>
      <c r="C34">
        <v>40</v>
      </c>
      <c r="D34">
        <v>0</v>
      </c>
      <c r="E34">
        <v>141.80000000000001</v>
      </c>
      <c r="F34">
        <v>55.1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48</v>
      </c>
      <c r="U34">
        <v>46</v>
      </c>
      <c r="V34">
        <v>0</v>
      </c>
      <c r="W34">
        <v>0</v>
      </c>
      <c r="X34">
        <v>0</v>
      </c>
      <c r="Y34">
        <v>0</v>
      </c>
      <c r="Z34">
        <v>44.1</v>
      </c>
      <c r="AA34">
        <v>8.3000000000000007</v>
      </c>
      <c r="AB34">
        <v>0</v>
      </c>
      <c r="AC34">
        <v>13.6</v>
      </c>
      <c r="AD34">
        <v>0.5</v>
      </c>
      <c r="AE34">
        <v>0</v>
      </c>
      <c r="AF34">
        <v>0</v>
      </c>
    </row>
    <row r="35" spans="1:32" x14ac:dyDescent="0.3">
      <c r="A35" s="3">
        <v>44470</v>
      </c>
      <c r="B35">
        <v>0</v>
      </c>
      <c r="C35">
        <v>0</v>
      </c>
      <c r="D35">
        <v>0</v>
      </c>
      <c r="E35">
        <v>0.2</v>
      </c>
      <c r="F35">
        <v>0.2</v>
      </c>
      <c r="G35">
        <v>0</v>
      </c>
      <c r="H35">
        <v>0</v>
      </c>
      <c r="I35">
        <v>14.1</v>
      </c>
      <c r="J35">
        <v>0</v>
      </c>
      <c r="K35">
        <v>7.8</v>
      </c>
      <c r="L35">
        <v>0</v>
      </c>
      <c r="M35">
        <v>0</v>
      </c>
      <c r="N35">
        <v>0</v>
      </c>
      <c r="O35">
        <v>0</v>
      </c>
      <c r="P35">
        <v>36.9</v>
      </c>
      <c r="Q35">
        <v>0.2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3">
        <v>44501</v>
      </c>
      <c r="B36">
        <v>0</v>
      </c>
      <c r="C36">
        <v>0</v>
      </c>
      <c r="D36">
        <v>0</v>
      </c>
      <c r="E36">
        <v>0</v>
      </c>
      <c r="F36">
        <v>0.89999999999999991</v>
      </c>
      <c r="G36">
        <v>1.5</v>
      </c>
      <c r="H36">
        <v>43.9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0.7</v>
      </c>
      <c r="V36">
        <v>0.7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0.4</v>
      </c>
      <c r="AE36">
        <v>1</v>
      </c>
      <c r="AF36">
        <v>0</v>
      </c>
    </row>
    <row r="37" spans="1:32" x14ac:dyDescent="0.3">
      <c r="A37" s="3">
        <v>44531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3">
        <v>44562</v>
      </c>
      <c r="B38">
        <v>0</v>
      </c>
      <c r="C38">
        <v>0</v>
      </c>
      <c r="D38">
        <v>0</v>
      </c>
      <c r="E38">
        <v>2</v>
      </c>
      <c r="F38">
        <v>14.8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</v>
      </c>
      <c r="X38">
        <v>0</v>
      </c>
      <c r="Y38">
        <v>0.6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3">
        <v>44593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4.5</v>
      </c>
      <c r="T39">
        <v>2.2999999999999998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3">
        <v>44621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26</v>
      </c>
      <c r="N40">
        <v>26</v>
      </c>
      <c r="O40">
        <v>8</v>
      </c>
      <c r="P40">
        <v>0</v>
      </c>
      <c r="Q40">
        <v>0</v>
      </c>
      <c r="R40">
        <v>40.4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75</v>
      </c>
      <c r="AA40">
        <v>1.6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3">
        <v>44652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0.4</v>
      </c>
      <c r="O41">
        <v>0</v>
      </c>
      <c r="P41">
        <v>0</v>
      </c>
      <c r="Q41">
        <v>0</v>
      </c>
      <c r="R41">
        <v>0</v>
      </c>
      <c r="S41">
        <v>1</v>
      </c>
      <c r="T41">
        <v>2.1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11</v>
      </c>
      <c r="AD41">
        <v>9</v>
      </c>
      <c r="AE41">
        <v>0</v>
      </c>
      <c r="AF41">
        <v>0</v>
      </c>
    </row>
    <row r="42" spans="1:32" x14ac:dyDescent="0.3">
      <c r="A42" s="3">
        <v>44682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0.70000000000000007</v>
      </c>
      <c r="L42">
        <v>0</v>
      </c>
      <c r="M42">
        <v>0</v>
      </c>
      <c r="N42">
        <v>4.2</v>
      </c>
      <c r="O42">
        <v>0.30000000000000004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3">
        <v>44713</v>
      </c>
      <c r="B43">
        <v>0</v>
      </c>
      <c r="C43">
        <v>0</v>
      </c>
      <c r="D43">
        <v>0</v>
      </c>
      <c r="E43">
        <v>0</v>
      </c>
      <c r="F43">
        <v>3.3</v>
      </c>
      <c r="G43">
        <v>0</v>
      </c>
      <c r="H43">
        <v>0</v>
      </c>
      <c r="I43">
        <v>0</v>
      </c>
      <c r="J43">
        <v>0</v>
      </c>
      <c r="K43">
        <v>0.9</v>
      </c>
      <c r="L43">
        <v>0</v>
      </c>
      <c r="M43">
        <v>0</v>
      </c>
      <c r="N43">
        <v>19</v>
      </c>
      <c r="O43">
        <v>21.2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</v>
      </c>
      <c r="X43">
        <v>141.9</v>
      </c>
      <c r="Y43">
        <v>0</v>
      </c>
      <c r="Z43">
        <v>0</v>
      </c>
      <c r="AA43">
        <v>0</v>
      </c>
      <c r="AB43">
        <v>156</v>
      </c>
      <c r="AC43">
        <v>7.5</v>
      </c>
      <c r="AD43">
        <v>12</v>
      </c>
      <c r="AE43">
        <v>0.4</v>
      </c>
      <c r="AF43">
        <v>0</v>
      </c>
    </row>
    <row r="44" spans="1:32" x14ac:dyDescent="0.3">
      <c r="A44" s="3">
        <v>44743</v>
      </c>
      <c r="B44">
        <v>0.4</v>
      </c>
      <c r="C44">
        <v>0</v>
      </c>
      <c r="D44">
        <v>0.2</v>
      </c>
      <c r="E44">
        <v>64</v>
      </c>
      <c r="F44">
        <v>111</v>
      </c>
      <c r="G44">
        <v>216</v>
      </c>
      <c r="H44">
        <v>0</v>
      </c>
      <c r="I44">
        <v>0</v>
      </c>
      <c r="J44">
        <v>5</v>
      </c>
      <c r="K44">
        <v>13.8</v>
      </c>
      <c r="L44">
        <v>0.4</v>
      </c>
      <c r="M44">
        <v>0.60000000000000009</v>
      </c>
      <c r="N44">
        <v>0</v>
      </c>
      <c r="O44">
        <v>228</v>
      </c>
      <c r="P44">
        <v>0.2</v>
      </c>
      <c r="Q44">
        <v>64.099999999999994</v>
      </c>
      <c r="R44">
        <v>56.5</v>
      </c>
      <c r="S44">
        <v>0</v>
      </c>
      <c r="T44">
        <v>0</v>
      </c>
      <c r="U44">
        <v>159.69999999999999</v>
      </c>
      <c r="V44">
        <v>0.1</v>
      </c>
      <c r="W44">
        <v>54</v>
      </c>
      <c r="X44">
        <v>178</v>
      </c>
      <c r="Y44">
        <v>0</v>
      </c>
      <c r="Z44">
        <v>0</v>
      </c>
      <c r="AA44">
        <v>64</v>
      </c>
      <c r="AB44">
        <v>0</v>
      </c>
      <c r="AC44">
        <v>111</v>
      </c>
      <c r="AD44">
        <v>10.5</v>
      </c>
      <c r="AE44">
        <v>565</v>
      </c>
      <c r="AF44">
        <v>0</v>
      </c>
    </row>
    <row r="45" spans="1:32" x14ac:dyDescent="0.3">
      <c r="A45" s="3">
        <v>44774</v>
      </c>
      <c r="B45">
        <v>2.4</v>
      </c>
      <c r="C45">
        <v>0.4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</v>
      </c>
      <c r="Q45">
        <v>22.2</v>
      </c>
      <c r="R45">
        <v>0</v>
      </c>
      <c r="S45">
        <v>0</v>
      </c>
      <c r="T45">
        <v>1</v>
      </c>
      <c r="U45">
        <v>7</v>
      </c>
      <c r="V45">
        <v>0</v>
      </c>
      <c r="W45">
        <v>0</v>
      </c>
      <c r="X45">
        <v>0</v>
      </c>
      <c r="Y45">
        <v>0</v>
      </c>
      <c r="Z45">
        <v>3.3</v>
      </c>
      <c r="AA45">
        <v>1.9</v>
      </c>
      <c r="AB45">
        <v>0</v>
      </c>
      <c r="AC45">
        <v>67</v>
      </c>
      <c r="AD45">
        <v>69.3</v>
      </c>
      <c r="AE45">
        <v>127</v>
      </c>
      <c r="AF45">
        <v>2.2000000000000002</v>
      </c>
    </row>
    <row r="46" spans="1:32" x14ac:dyDescent="0.3">
      <c r="A46" s="3">
        <v>44805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3">
        <v>44835</v>
      </c>
      <c r="B47">
        <v>32</v>
      </c>
      <c r="C47">
        <v>1.2</v>
      </c>
      <c r="D47">
        <v>23.2</v>
      </c>
      <c r="E47">
        <v>123</v>
      </c>
      <c r="F47">
        <v>33</v>
      </c>
      <c r="G47">
        <v>13.3</v>
      </c>
      <c r="H47">
        <v>0.8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3">
        <v>44866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32</v>
      </c>
      <c r="N48">
        <v>8.1</v>
      </c>
      <c r="O48">
        <v>0</v>
      </c>
      <c r="P48">
        <v>0</v>
      </c>
      <c r="Q48">
        <v>0</v>
      </c>
      <c r="R48">
        <v>0</v>
      </c>
      <c r="S48">
        <v>1.7</v>
      </c>
      <c r="T48">
        <v>18</v>
      </c>
      <c r="U48">
        <v>0</v>
      </c>
      <c r="V48">
        <v>0.4</v>
      </c>
      <c r="W48">
        <v>39.200000000000003</v>
      </c>
      <c r="X48">
        <v>2.1999999999999997</v>
      </c>
      <c r="Y48">
        <v>0</v>
      </c>
      <c r="Z48">
        <v>0</v>
      </c>
      <c r="AA48">
        <v>0</v>
      </c>
      <c r="AB48">
        <v>0</v>
      </c>
      <c r="AC48">
        <v>8</v>
      </c>
      <c r="AD48">
        <v>1.7</v>
      </c>
      <c r="AE48">
        <v>0</v>
      </c>
      <c r="AF48">
        <v>0</v>
      </c>
    </row>
    <row r="49" spans="1:32" x14ac:dyDescent="0.3">
      <c r="A49" s="3">
        <v>44896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0.8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3">
        <v>44927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34</v>
      </c>
      <c r="N50">
        <v>10.9</v>
      </c>
      <c r="O50">
        <v>55</v>
      </c>
      <c r="P50">
        <v>3.5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3">
        <v>44958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0.8</v>
      </c>
      <c r="L51">
        <v>0</v>
      </c>
      <c r="M51">
        <v>52.7</v>
      </c>
      <c r="N51">
        <v>59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1.1000000000000001</v>
      </c>
      <c r="X51">
        <v>0.1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3">
        <v>44986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</v>
      </c>
      <c r="R52">
        <v>27.9</v>
      </c>
      <c r="S52">
        <v>0</v>
      </c>
      <c r="T52">
        <v>0</v>
      </c>
      <c r="U52">
        <v>0</v>
      </c>
      <c r="V52">
        <v>0</v>
      </c>
      <c r="W52">
        <v>5.7</v>
      </c>
      <c r="X52">
        <v>0.7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3">
        <v>45017</v>
      </c>
      <c r="B53">
        <v>0</v>
      </c>
      <c r="C53">
        <v>0</v>
      </c>
      <c r="D53">
        <v>67</v>
      </c>
      <c r="E53">
        <v>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18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2.8</v>
      </c>
      <c r="X53">
        <v>64</v>
      </c>
      <c r="Y53"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3">
        <v>45047</v>
      </c>
      <c r="B54">
        <v>0</v>
      </c>
      <c r="C54">
        <v>0</v>
      </c>
      <c r="D54">
        <v>123</v>
      </c>
      <c r="E54">
        <v>170</v>
      </c>
      <c r="F54">
        <v>0.4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11.8</v>
      </c>
      <c r="X54">
        <v>0</v>
      </c>
      <c r="Y54">
        <v>3.8</v>
      </c>
      <c r="Z54">
        <v>0</v>
      </c>
      <c r="AA54">
        <v>1.2999999999999998</v>
      </c>
      <c r="AB54">
        <v>0.2</v>
      </c>
      <c r="AC54">
        <v>200</v>
      </c>
      <c r="AD54">
        <v>294</v>
      </c>
      <c r="AE54">
        <v>4.4000000000000004</v>
      </c>
      <c r="AF54">
        <v>0.4</v>
      </c>
    </row>
    <row r="55" spans="1:32" x14ac:dyDescent="0.3">
      <c r="A55" s="3">
        <v>45078</v>
      </c>
      <c r="B55">
        <v>0</v>
      </c>
      <c r="C55">
        <v>0</v>
      </c>
      <c r="D55">
        <v>0</v>
      </c>
      <c r="E55">
        <v>8.9</v>
      </c>
      <c r="F55">
        <v>4.8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40</v>
      </c>
      <c r="N55">
        <v>0</v>
      </c>
      <c r="O55">
        <v>0</v>
      </c>
      <c r="P55">
        <v>0</v>
      </c>
      <c r="Q55">
        <v>0</v>
      </c>
      <c r="R55">
        <v>0</v>
      </c>
      <c r="S55">
        <v>3.6</v>
      </c>
      <c r="T55">
        <v>22.2</v>
      </c>
      <c r="U55">
        <v>0.1</v>
      </c>
      <c r="V55">
        <v>0</v>
      </c>
      <c r="W55">
        <v>0</v>
      </c>
      <c r="X55">
        <v>0</v>
      </c>
      <c r="Y55">
        <v>0</v>
      </c>
      <c r="Z55">
        <v>77.3</v>
      </c>
      <c r="AA55">
        <v>67</v>
      </c>
      <c r="AB55">
        <v>0</v>
      </c>
      <c r="AC55">
        <v>0</v>
      </c>
      <c r="AD55">
        <v>28.2</v>
      </c>
      <c r="AE55">
        <v>0</v>
      </c>
      <c r="AF55">
        <v>0</v>
      </c>
    </row>
    <row r="56" spans="1:32" x14ac:dyDescent="0.3">
      <c r="A56" s="3">
        <v>45108</v>
      </c>
      <c r="B56">
        <v>0</v>
      </c>
      <c r="C56">
        <v>2.7</v>
      </c>
      <c r="D56">
        <v>262.89999999999998</v>
      </c>
      <c r="E56">
        <v>77</v>
      </c>
      <c r="F56">
        <v>0</v>
      </c>
      <c r="G56">
        <v>1.4</v>
      </c>
      <c r="H56">
        <v>1</v>
      </c>
      <c r="I56">
        <v>0</v>
      </c>
      <c r="J56">
        <v>0</v>
      </c>
      <c r="K56">
        <v>0</v>
      </c>
      <c r="L56">
        <v>1.4</v>
      </c>
      <c r="M56">
        <v>43</v>
      </c>
      <c r="N56">
        <v>379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3.2</v>
      </c>
      <c r="V56">
        <v>1</v>
      </c>
      <c r="W56">
        <v>0.8</v>
      </c>
      <c r="X56">
        <v>0.8</v>
      </c>
      <c r="Y56">
        <v>1.6</v>
      </c>
      <c r="Z56">
        <v>63.9</v>
      </c>
      <c r="AA56">
        <v>7</v>
      </c>
      <c r="AB56">
        <v>0</v>
      </c>
      <c r="AC56">
        <v>40</v>
      </c>
      <c r="AD56">
        <v>23.8</v>
      </c>
      <c r="AE56">
        <v>63</v>
      </c>
      <c r="AF56">
        <v>1</v>
      </c>
    </row>
    <row r="57" spans="1:32" x14ac:dyDescent="0.3">
      <c r="A57" s="3">
        <v>45139</v>
      </c>
      <c r="B57">
        <v>0</v>
      </c>
      <c r="C57">
        <v>0</v>
      </c>
      <c r="D57">
        <v>0</v>
      </c>
      <c r="E57">
        <v>0</v>
      </c>
      <c r="F57">
        <v>35</v>
      </c>
      <c r="G57">
        <v>56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44.1</v>
      </c>
      <c r="O57">
        <v>0</v>
      </c>
      <c r="P57">
        <v>0</v>
      </c>
      <c r="Q57">
        <v>0</v>
      </c>
      <c r="R57">
        <v>7</v>
      </c>
      <c r="S57">
        <v>24.1</v>
      </c>
      <c r="T57">
        <v>0</v>
      </c>
      <c r="U57">
        <v>0</v>
      </c>
      <c r="V57">
        <v>3.1</v>
      </c>
      <c r="W57">
        <v>1</v>
      </c>
      <c r="X57">
        <v>0</v>
      </c>
      <c r="Y57">
        <v>0</v>
      </c>
      <c r="Z57">
        <v>0</v>
      </c>
      <c r="AA57">
        <v>2.2999999999999998</v>
      </c>
      <c r="AB57">
        <v>267</v>
      </c>
      <c r="AC57">
        <v>65</v>
      </c>
      <c r="AD57">
        <v>0</v>
      </c>
      <c r="AE57">
        <v>0</v>
      </c>
      <c r="AF57">
        <v>0</v>
      </c>
    </row>
    <row r="58" spans="1:32" x14ac:dyDescent="0.3">
      <c r="A58" s="3">
        <v>45170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0.3</v>
      </c>
      <c r="M58">
        <v>32.1</v>
      </c>
      <c r="N58">
        <v>2</v>
      </c>
      <c r="O58">
        <v>0</v>
      </c>
      <c r="P58">
        <v>0</v>
      </c>
      <c r="Q58">
        <v>0</v>
      </c>
      <c r="R58">
        <v>0</v>
      </c>
      <c r="S58">
        <v>30</v>
      </c>
      <c r="T58">
        <v>179</v>
      </c>
      <c r="U58">
        <v>12.4</v>
      </c>
      <c r="V58">
        <v>0</v>
      </c>
      <c r="W58">
        <v>0</v>
      </c>
      <c r="X58">
        <v>1.4</v>
      </c>
      <c r="Y58">
        <v>29.4</v>
      </c>
      <c r="Z58">
        <v>10.4</v>
      </c>
      <c r="AA58">
        <v>0</v>
      </c>
      <c r="AB58">
        <v>0</v>
      </c>
      <c r="AC58">
        <v>0</v>
      </c>
      <c r="AD58">
        <v>26</v>
      </c>
      <c r="AE58">
        <v>0</v>
      </c>
      <c r="AF58">
        <v>0</v>
      </c>
    </row>
    <row r="59" spans="1:32" x14ac:dyDescent="0.3">
      <c r="A59" s="3">
        <v>45200</v>
      </c>
      <c r="B59">
        <v>0</v>
      </c>
      <c r="C59">
        <v>0</v>
      </c>
      <c r="D59">
        <v>0</v>
      </c>
      <c r="E59">
        <v>0.5</v>
      </c>
      <c r="F59">
        <v>0.7</v>
      </c>
      <c r="G59">
        <v>0.4</v>
      </c>
      <c r="H59">
        <v>0.4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25</v>
      </c>
      <c r="U59">
        <v>8.6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s="3">
        <v>45231</v>
      </c>
      <c r="B60">
        <v>0</v>
      </c>
      <c r="C60">
        <v>0</v>
      </c>
      <c r="D60">
        <v>0</v>
      </c>
      <c r="E60">
        <v>0</v>
      </c>
      <c r="F60">
        <v>69</v>
      </c>
      <c r="G60">
        <v>4.2</v>
      </c>
      <c r="H60">
        <v>0</v>
      </c>
      <c r="I60">
        <v>0</v>
      </c>
      <c r="J60">
        <v>0</v>
      </c>
      <c r="K60">
        <v>0</v>
      </c>
      <c r="L60">
        <v>0.2</v>
      </c>
      <c r="M60">
        <v>0.2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0.9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s="3">
        <v>45261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35</v>
      </c>
      <c r="M61">
        <v>0</v>
      </c>
      <c r="N61">
        <v>2.8</v>
      </c>
      <c r="O61">
        <v>29</v>
      </c>
      <c r="P61">
        <v>9.5</v>
      </c>
      <c r="Q61">
        <v>0.4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0.89999999999999991</v>
      </c>
      <c r="AE61">
        <v>0.3</v>
      </c>
      <c r="AF6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9 1 o s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9 1 o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a L F n c W + G s 8 A E A A F I G A A A T A B w A R m 9 y b X V s Y X M v U 2 V j d G l v b j E u b S C i G A A o o B Q A A A A A A A A A A A A A A A A A A A A A A A A A A A C 9 l E 9 r E 0 E Y x u + B f I d h T w m M Y W e 2 j U b Z g 6 Y V 8 S C a x F N T Z L q Z 2 o X Z W Z m Z L S 0 h t 0 I P I g Y q R G o o b T 9 A V C h a o / X T Z D f t t 3 B g + 0 / t W / X i X n b n e W b f 9 5 3 f w 6 7 m g Q l j i Z r 5 n d w p F o o F v c I U 7 y D F Q r n M h E A + E t w U C 8 h e 2 b h v l 3 W 9 W p m L g y T i 0 p T u h 4 J X 6 r E 0 d q F L z v z t 9 r 2 H r a d t 6 t I Z t 3 b j e L Q 3 H Q 2 y 4 X h y u D U 5 3 E 7 f f z s e j d t 8 L e B i c j S 0 S v u s T S X Q q 0 4 Z L 8 x x E U a h 4 c p 3 s I N R P R Z J J L V P M Z q X Q d w J 5 X O / O u u 6 B K M n S W x 4 0 6 w L 7 l 8 8 V h 7 F k i + W 8 e m 8 r / v p q 8 3 p 9 k a 2 u 3 m y / 9 b O 3 m J L d t N j F U f 2 j Q e c d b j S J X s s j B Z O x b t C N A M m m N K + U c m l W u 8 O s j d f b K 3 p x 6 / p z s v z W i 3 F p F 6 O V Z S P 2 l p / w W 3 F n x v j b t d J j 7 b S 4 Y d s 8 O l k c I D S 7 / 3 0 8 4 4 9 n 7 H b U Y c Z 3 s O o 6 z Q a j T N N J t E S V 7 1 e u V g I 5 Z U T X B X W s 8 g m s f K f I s u b / S E 4 z 7 u U X M 2 r / l 1 u / 8 T a p m f 5 5 h L 5 j W m u 0 1 + 4 X j g e 6 M y A z i z o V E H n J u j c A p 0 a 6 B A X t g h s w R g I z I H A I A h M g s A o C M y C w D A I T I P C N C h M g 8 I 0 K E y D w j Q o T I P C N C h M g 8 I 0 K E z D g 2 l 4 M A 3 v m k / k n I b h a + b a f 9 I P U E s B A i 0 A F A A C A A g A 9 1 o s W R q S s B K k A A A A 9 g A A A B I A A A A A A A A A A A A A A A A A A A A A A E N v b m Z p Z y 9 Q Y W N r Y W d l L n h t b F B L A Q I t A B Q A A g A I A P d a L F k P y u m r p A A A A O k A A A A T A A A A A A A A A A A A A A A A A P A A A A B b Q 2 9 u d G V u d F 9 U e X B l c 1 0 u e G 1 s U E s B A i 0 A F A A C A A g A 9 1 o s W d x b 4 a z w A Q A A U g Y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Q A A A A A A A B A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W 5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F i N T d i Y z g t Z T I 2 O S 0 0 Z m M w L T h j Z m Y t Y W Q z O D U 0 Y 2 E 0 N T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J U M D M 6 M D k 6 M j Y u N j c x O T I w M V o i I C 8 + P E V u d H J 5 I F R 5 c G U 9 I k Z p b G x D b 2 x 1 b W 5 U e X B l c y I g V m F s d W U 9 I n N D U V U 9 I i A v P j x F b n R y e S B U e X B l P S J G a W x s Q 2 9 s d W 1 u T m F t Z X M i I F Z h b H V l P S J z W y Z x d W 9 0 O + W 9 k + W c s O a X t u m X t C D l v p D l t 5 4 m c X V v d D s s J n F 1 b 3 Q 7 U l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p b m Z h b G w v Q X V 0 b 1 J l b W 9 2 Z W R D b 2 x 1 b W 5 z M S 5 7 5 b 2 T 5 Z y w 5 p e 2 6 Z e 0 I O W + k O W 3 n i w w f S Z x d W 9 0 O y w m c X V v d D t T Z W N 0 a W 9 u M S 9 y Y W l u Z m F s b C 9 B d X R v U m V t b 3 Z l Z E N v b H V t b n M x L n t S U l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p b m Z h b G w v Q X V 0 b 1 J l b W 9 2 Z W R D b 2 x 1 b W 5 z M S 5 7 5 b 2 T 5 Z y w 5 p e 2 6 Z e 0 I O W + k O W 3 n i w w f S Z x d W 9 0 O y w m c X V v d D t T Z W N 0 a W 9 u M S 9 y Y W l u Z m F s b C 9 B d X R v U m V t b 3 Z l Z E N v b H V t b n M x L n t S U l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a W 5 m Y W x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W 5 m Y W x s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W 5 m Y W x s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W 5 m Y W x s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l N T U 2 M m E t O T I x M i 0 0 Z W J i L T l l M z c t O T h i Y W M z N z A 0 O D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a W 5 m Y W x s X 2 1 v b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y V D A z O j I z O j E 4 L j M 2 M z Q 3 M z Z a I i A v P j x F b n R y e S B U e X B l P S J G a W x s Q 2 9 s d W 1 u V H l w Z X M i I F Z h b H V l P S J z Q 1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p b m Z h b G x f b W 9 u d G g v Q X V 0 b 1 J l b W 9 2 Z W R D b 2 x 1 b W 5 z M S 5 7 Q 2 9 s d W 1 u M S w w f S Z x d W 9 0 O y w m c X V v d D t T Z W N 0 a W 9 u M S 9 y Y W l u Z m F s b F 9 t b 2 5 0 a C 9 B d X R v U m V t b 3 Z l Z E N v b H V t b n M x L n t D b 2 x 1 b W 4 y L D F 9 J n F 1 b 3 Q 7 L C Z x d W 9 0 O 1 N l Y 3 R p b 2 4 x L 3 J h a W 5 m Y W x s X 2 1 v b n R o L 0 F 1 d G 9 S Z W 1 v d m V k Q 2 9 s d W 1 u c z E u e 0 N v b H V t b j M s M n 0 m c X V v d D s s J n F 1 b 3 Q 7 U 2 V j d G l v b j E v c m F p b m Z h b G x f b W 9 u d G g v Q X V 0 b 1 J l b W 9 2 Z W R D b 2 x 1 b W 5 z M S 5 7 Q 2 9 s d W 1 u N C w z f S Z x d W 9 0 O y w m c X V v d D t T Z W N 0 a W 9 u M S 9 y Y W l u Z m F s b F 9 t b 2 5 0 a C 9 B d X R v U m V t b 3 Z l Z E N v b H V t b n M x L n t D b 2 x 1 b W 4 1 L D R 9 J n F 1 b 3 Q 7 L C Z x d W 9 0 O 1 N l Y 3 R p b 2 4 x L 3 J h a W 5 m Y W x s X 2 1 v b n R o L 0 F 1 d G 9 S Z W 1 v d m V k Q 2 9 s d W 1 u c z E u e 0 N v b H V t b j Y s N X 0 m c X V v d D s s J n F 1 b 3 Q 7 U 2 V j d G l v b j E v c m F p b m Z h b G x f b W 9 u d G g v Q X V 0 b 1 J l b W 9 2 Z W R D b 2 x 1 b W 5 z M S 5 7 Q 2 9 s d W 1 u N y w 2 f S Z x d W 9 0 O y w m c X V v d D t T Z W N 0 a W 9 u M S 9 y Y W l u Z m F s b F 9 t b 2 5 0 a C 9 B d X R v U m V t b 3 Z l Z E N v b H V t b n M x L n t D b 2 x 1 b W 4 4 L D d 9 J n F 1 b 3 Q 7 L C Z x d W 9 0 O 1 N l Y 3 R p b 2 4 x L 3 J h a W 5 m Y W x s X 2 1 v b n R o L 0 F 1 d G 9 S Z W 1 v d m V k Q 2 9 s d W 1 u c z E u e 0 N v b H V t b j k s O H 0 m c X V v d D s s J n F 1 b 3 Q 7 U 2 V j d G l v b j E v c m F p b m Z h b G x f b W 9 u d G g v Q X V 0 b 1 J l b W 9 2 Z W R D b 2 x 1 b W 5 z M S 5 7 Q 2 9 s d W 1 u M T A s O X 0 m c X V v d D s s J n F 1 b 3 Q 7 U 2 V j d G l v b j E v c m F p b m Z h b G x f b W 9 u d G g v Q X V 0 b 1 J l b W 9 2 Z W R D b 2 x 1 b W 5 z M S 5 7 Q 2 9 s d W 1 u M T E s M T B 9 J n F 1 b 3 Q 7 L C Z x d W 9 0 O 1 N l Y 3 R p b 2 4 x L 3 J h a W 5 m Y W x s X 2 1 v b n R o L 0 F 1 d G 9 S Z W 1 v d m V k Q 2 9 s d W 1 u c z E u e 0 N v b H V t b j E y L D E x f S Z x d W 9 0 O y w m c X V v d D t T Z W N 0 a W 9 u M S 9 y Y W l u Z m F s b F 9 t b 2 5 0 a C 9 B d X R v U m V t b 3 Z l Z E N v b H V t b n M x L n t D b 2 x 1 b W 4 x M y w x M n 0 m c X V v d D s s J n F 1 b 3 Q 7 U 2 V j d G l v b j E v c m F p b m Z h b G x f b W 9 u d G g v Q X V 0 b 1 J l b W 9 2 Z W R D b 2 x 1 b W 5 z M S 5 7 Q 2 9 s d W 1 u M T Q s M T N 9 J n F 1 b 3 Q 7 L C Z x d W 9 0 O 1 N l Y 3 R p b 2 4 x L 3 J h a W 5 m Y W x s X 2 1 v b n R o L 0 F 1 d G 9 S Z W 1 v d m V k Q 2 9 s d W 1 u c z E u e 0 N v b H V t b j E 1 L D E 0 f S Z x d W 9 0 O y w m c X V v d D t T Z W N 0 a W 9 u M S 9 y Y W l u Z m F s b F 9 t b 2 5 0 a C 9 B d X R v U m V t b 3 Z l Z E N v b H V t b n M x L n t D b 2 x 1 b W 4 x N i w x N X 0 m c X V v d D s s J n F 1 b 3 Q 7 U 2 V j d G l v b j E v c m F p b m Z h b G x f b W 9 u d G g v Q X V 0 b 1 J l b W 9 2 Z W R D b 2 x 1 b W 5 z M S 5 7 Q 2 9 s d W 1 u M T c s M T Z 9 J n F 1 b 3 Q 7 L C Z x d W 9 0 O 1 N l Y 3 R p b 2 4 x L 3 J h a W 5 m Y W x s X 2 1 v b n R o L 0 F 1 d G 9 S Z W 1 v d m V k Q 2 9 s d W 1 u c z E u e 0 N v b H V t b j E 4 L D E 3 f S Z x d W 9 0 O y w m c X V v d D t T Z W N 0 a W 9 u M S 9 y Y W l u Z m F s b F 9 t b 2 5 0 a C 9 B d X R v U m V t b 3 Z l Z E N v b H V t b n M x L n t D b 2 x 1 b W 4 x O S w x O H 0 m c X V v d D s s J n F 1 b 3 Q 7 U 2 V j d G l v b j E v c m F p b m Z h b G x f b W 9 u d G g v Q X V 0 b 1 J l b W 9 2 Z W R D b 2 x 1 b W 5 z M S 5 7 Q 2 9 s d W 1 u M j A s M T l 9 J n F 1 b 3 Q 7 L C Z x d W 9 0 O 1 N l Y 3 R p b 2 4 x L 3 J h a W 5 m Y W x s X 2 1 v b n R o L 0 F 1 d G 9 S Z W 1 v d m V k Q 2 9 s d W 1 u c z E u e 0 N v b H V t b j I x L D I w f S Z x d W 9 0 O y w m c X V v d D t T Z W N 0 a W 9 u M S 9 y Y W l u Z m F s b F 9 t b 2 5 0 a C 9 B d X R v U m V t b 3 Z l Z E N v b H V t b n M x L n t D b 2 x 1 b W 4 y M i w y M X 0 m c X V v d D s s J n F 1 b 3 Q 7 U 2 V j d G l v b j E v c m F p b m Z h b G x f b W 9 u d G g v Q X V 0 b 1 J l b W 9 2 Z W R D b 2 x 1 b W 5 z M S 5 7 Q 2 9 s d W 1 u M j M s M j J 9 J n F 1 b 3 Q 7 L C Z x d W 9 0 O 1 N l Y 3 R p b 2 4 x L 3 J h a W 5 m Y W x s X 2 1 v b n R o L 0 F 1 d G 9 S Z W 1 v d m V k Q 2 9 s d W 1 u c z E u e 0 N v b H V t b j I 0 L D I z f S Z x d W 9 0 O y w m c X V v d D t T Z W N 0 a W 9 u M S 9 y Y W l u Z m F s b F 9 t b 2 5 0 a C 9 B d X R v U m V t b 3 Z l Z E N v b H V t b n M x L n t D b 2 x 1 b W 4 y N S w y N H 0 m c X V v d D s s J n F 1 b 3 Q 7 U 2 V j d G l v b j E v c m F p b m Z h b G x f b W 9 u d G g v Q X V 0 b 1 J l b W 9 2 Z W R D b 2 x 1 b W 5 z M S 5 7 Q 2 9 s d W 1 u M j Y s M j V 9 J n F 1 b 3 Q 7 L C Z x d W 9 0 O 1 N l Y 3 R p b 2 4 x L 3 J h a W 5 m Y W x s X 2 1 v b n R o L 0 F 1 d G 9 S Z W 1 v d m V k Q 2 9 s d W 1 u c z E u e 0 N v b H V t b j I 3 L D I 2 f S Z x d W 9 0 O y w m c X V v d D t T Z W N 0 a W 9 u M S 9 y Y W l u Z m F s b F 9 t b 2 5 0 a C 9 B d X R v U m V t b 3 Z l Z E N v b H V t b n M x L n t D b 2 x 1 b W 4 y O C w y N 3 0 m c X V v d D s s J n F 1 b 3 Q 7 U 2 V j d G l v b j E v c m F p b m Z h b G x f b W 9 u d G g v Q X V 0 b 1 J l b W 9 2 Z W R D b 2 x 1 b W 5 z M S 5 7 Q 2 9 s d W 1 u M j k s M j h 9 J n F 1 b 3 Q 7 L C Z x d W 9 0 O 1 N l Y 3 R p b 2 4 x L 3 J h a W 5 m Y W x s X 2 1 v b n R o L 0 F 1 d G 9 S Z W 1 v d m V k Q 2 9 s d W 1 u c z E u e 0 N v b H V t b j M w L D I 5 f S Z x d W 9 0 O y w m c X V v d D t T Z W N 0 a W 9 u M S 9 y Y W l u Z m F s b F 9 t b 2 5 0 a C 9 B d X R v U m V t b 3 Z l Z E N v b H V t b n M x L n t D b 2 x 1 b W 4 z M S w z M H 0 m c X V v d D s s J n F 1 b 3 Q 7 U 2 V j d G l v b j E v c m F p b m Z h b G x f b W 9 u d G g v Q X V 0 b 1 J l b W 9 2 Z W R D b 2 x 1 b W 5 z M S 5 7 Q 2 9 s d W 1 u M z I s M z F 9 J n F 1 b 3 Q 7 L C Z x d W 9 0 O 1 N l Y 3 R p b 2 4 x L 3 J h a W 5 m Y W x s X 2 1 v b n R o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c m F p b m Z h b G x f b W 9 u d G g v Q X V 0 b 1 J l b W 9 2 Z W R D b 2 x 1 b W 5 z M S 5 7 Q 2 9 s d W 1 u M S w w f S Z x d W 9 0 O y w m c X V v d D t T Z W N 0 a W 9 u M S 9 y Y W l u Z m F s b F 9 t b 2 5 0 a C 9 B d X R v U m V t b 3 Z l Z E N v b H V t b n M x L n t D b 2 x 1 b W 4 y L D F 9 J n F 1 b 3 Q 7 L C Z x d W 9 0 O 1 N l Y 3 R p b 2 4 x L 3 J h a W 5 m Y W x s X 2 1 v b n R o L 0 F 1 d G 9 S Z W 1 v d m V k Q 2 9 s d W 1 u c z E u e 0 N v b H V t b j M s M n 0 m c X V v d D s s J n F 1 b 3 Q 7 U 2 V j d G l v b j E v c m F p b m Z h b G x f b W 9 u d G g v Q X V 0 b 1 J l b W 9 2 Z W R D b 2 x 1 b W 5 z M S 5 7 Q 2 9 s d W 1 u N C w z f S Z x d W 9 0 O y w m c X V v d D t T Z W N 0 a W 9 u M S 9 y Y W l u Z m F s b F 9 t b 2 5 0 a C 9 B d X R v U m V t b 3 Z l Z E N v b H V t b n M x L n t D b 2 x 1 b W 4 1 L D R 9 J n F 1 b 3 Q 7 L C Z x d W 9 0 O 1 N l Y 3 R p b 2 4 x L 3 J h a W 5 m Y W x s X 2 1 v b n R o L 0 F 1 d G 9 S Z W 1 v d m V k Q 2 9 s d W 1 u c z E u e 0 N v b H V t b j Y s N X 0 m c X V v d D s s J n F 1 b 3 Q 7 U 2 V j d G l v b j E v c m F p b m Z h b G x f b W 9 u d G g v Q X V 0 b 1 J l b W 9 2 Z W R D b 2 x 1 b W 5 z M S 5 7 Q 2 9 s d W 1 u N y w 2 f S Z x d W 9 0 O y w m c X V v d D t T Z W N 0 a W 9 u M S 9 y Y W l u Z m F s b F 9 t b 2 5 0 a C 9 B d X R v U m V t b 3 Z l Z E N v b H V t b n M x L n t D b 2 x 1 b W 4 4 L D d 9 J n F 1 b 3 Q 7 L C Z x d W 9 0 O 1 N l Y 3 R p b 2 4 x L 3 J h a W 5 m Y W x s X 2 1 v b n R o L 0 F 1 d G 9 S Z W 1 v d m V k Q 2 9 s d W 1 u c z E u e 0 N v b H V t b j k s O H 0 m c X V v d D s s J n F 1 b 3 Q 7 U 2 V j d G l v b j E v c m F p b m Z h b G x f b W 9 u d G g v Q X V 0 b 1 J l b W 9 2 Z W R D b 2 x 1 b W 5 z M S 5 7 Q 2 9 s d W 1 u M T A s O X 0 m c X V v d D s s J n F 1 b 3 Q 7 U 2 V j d G l v b j E v c m F p b m Z h b G x f b W 9 u d G g v Q X V 0 b 1 J l b W 9 2 Z W R D b 2 x 1 b W 5 z M S 5 7 Q 2 9 s d W 1 u M T E s M T B 9 J n F 1 b 3 Q 7 L C Z x d W 9 0 O 1 N l Y 3 R p b 2 4 x L 3 J h a W 5 m Y W x s X 2 1 v b n R o L 0 F 1 d G 9 S Z W 1 v d m V k Q 2 9 s d W 1 u c z E u e 0 N v b H V t b j E y L D E x f S Z x d W 9 0 O y w m c X V v d D t T Z W N 0 a W 9 u M S 9 y Y W l u Z m F s b F 9 t b 2 5 0 a C 9 B d X R v U m V t b 3 Z l Z E N v b H V t b n M x L n t D b 2 x 1 b W 4 x M y w x M n 0 m c X V v d D s s J n F 1 b 3 Q 7 U 2 V j d G l v b j E v c m F p b m Z h b G x f b W 9 u d G g v Q X V 0 b 1 J l b W 9 2 Z W R D b 2 x 1 b W 5 z M S 5 7 Q 2 9 s d W 1 u M T Q s M T N 9 J n F 1 b 3 Q 7 L C Z x d W 9 0 O 1 N l Y 3 R p b 2 4 x L 3 J h a W 5 m Y W x s X 2 1 v b n R o L 0 F 1 d G 9 S Z W 1 v d m V k Q 2 9 s d W 1 u c z E u e 0 N v b H V t b j E 1 L D E 0 f S Z x d W 9 0 O y w m c X V v d D t T Z W N 0 a W 9 u M S 9 y Y W l u Z m F s b F 9 t b 2 5 0 a C 9 B d X R v U m V t b 3 Z l Z E N v b H V t b n M x L n t D b 2 x 1 b W 4 x N i w x N X 0 m c X V v d D s s J n F 1 b 3 Q 7 U 2 V j d G l v b j E v c m F p b m Z h b G x f b W 9 u d G g v Q X V 0 b 1 J l b W 9 2 Z W R D b 2 x 1 b W 5 z M S 5 7 Q 2 9 s d W 1 u M T c s M T Z 9 J n F 1 b 3 Q 7 L C Z x d W 9 0 O 1 N l Y 3 R p b 2 4 x L 3 J h a W 5 m Y W x s X 2 1 v b n R o L 0 F 1 d G 9 S Z W 1 v d m V k Q 2 9 s d W 1 u c z E u e 0 N v b H V t b j E 4 L D E 3 f S Z x d W 9 0 O y w m c X V v d D t T Z W N 0 a W 9 u M S 9 y Y W l u Z m F s b F 9 t b 2 5 0 a C 9 B d X R v U m V t b 3 Z l Z E N v b H V t b n M x L n t D b 2 x 1 b W 4 x O S w x O H 0 m c X V v d D s s J n F 1 b 3 Q 7 U 2 V j d G l v b j E v c m F p b m Z h b G x f b W 9 u d G g v Q X V 0 b 1 J l b W 9 2 Z W R D b 2 x 1 b W 5 z M S 5 7 Q 2 9 s d W 1 u M j A s M T l 9 J n F 1 b 3 Q 7 L C Z x d W 9 0 O 1 N l Y 3 R p b 2 4 x L 3 J h a W 5 m Y W x s X 2 1 v b n R o L 0 F 1 d G 9 S Z W 1 v d m V k Q 2 9 s d W 1 u c z E u e 0 N v b H V t b j I x L D I w f S Z x d W 9 0 O y w m c X V v d D t T Z W N 0 a W 9 u M S 9 y Y W l u Z m F s b F 9 t b 2 5 0 a C 9 B d X R v U m V t b 3 Z l Z E N v b H V t b n M x L n t D b 2 x 1 b W 4 y M i w y M X 0 m c X V v d D s s J n F 1 b 3 Q 7 U 2 V j d G l v b j E v c m F p b m Z h b G x f b W 9 u d G g v Q X V 0 b 1 J l b W 9 2 Z W R D b 2 x 1 b W 5 z M S 5 7 Q 2 9 s d W 1 u M j M s M j J 9 J n F 1 b 3 Q 7 L C Z x d W 9 0 O 1 N l Y 3 R p b 2 4 x L 3 J h a W 5 m Y W x s X 2 1 v b n R o L 0 F 1 d G 9 S Z W 1 v d m V k Q 2 9 s d W 1 u c z E u e 0 N v b H V t b j I 0 L D I z f S Z x d W 9 0 O y w m c X V v d D t T Z W N 0 a W 9 u M S 9 y Y W l u Z m F s b F 9 t b 2 5 0 a C 9 B d X R v U m V t b 3 Z l Z E N v b H V t b n M x L n t D b 2 x 1 b W 4 y N S w y N H 0 m c X V v d D s s J n F 1 b 3 Q 7 U 2 V j d G l v b j E v c m F p b m Z h b G x f b W 9 u d G g v Q X V 0 b 1 J l b W 9 2 Z W R D b 2 x 1 b W 5 z M S 5 7 Q 2 9 s d W 1 u M j Y s M j V 9 J n F 1 b 3 Q 7 L C Z x d W 9 0 O 1 N l Y 3 R p b 2 4 x L 3 J h a W 5 m Y W x s X 2 1 v b n R o L 0 F 1 d G 9 S Z W 1 v d m V k Q 2 9 s d W 1 u c z E u e 0 N v b H V t b j I 3 L D I 2 f S Z x d W 9 0 O y w m c X V v d D t T Z W N 0 a W 9 u M S 9 y Y W l u Z m F s b F 9 t b 2 5 0 a C 9 B d X R v U m V t b 3 Z l Z E N v b H V t b n M x L n t D b 2 x 1 b W 4 y O C w y N 3 0 m c X V v d D s s J n F 1 b 3 Q 7 U 2 V j d G l v b j E v c m F p b m Z h b G x f b W 9 u d G g v Q X V 0 b 1 J l b W 9 2 Z W R D b 2 x 1 b W 5 z M S 5 7 Q 2 9 s d W 1 u M j k s M j h 9 J n F 1 b 3 Q 7 L C Z x d W 9 0 O 1 N l Y 3 R p b 2 4 x L 3 J h a W 5 m Y W x s X 2 1 v b n R o L 0 F 1 d G 9 S Z W 1 v d m V k Q 2 9 s d W 1 u c z E u e 0 N v b H V t b j M w L D I 5 f S Z x d W 9 0 O y w m c X V v d D t T Z W N 0 a W 9 u M S 9 y Y W l u Z m F s b F 9 t b 2 5 0 a C 9 B d X R v U m V t b 3 Z l Z E N v b H V t b n M x L n t D b 2 x 1 b W 4 z M S w z M H 0 m c X V v d D s s J n F 1 b 3 Q 7 U 2 V j d G l v b j E v c m F p b m Z h b G x f b W 9 u d G g v Q X V 0 b 1 J l b W 9 2 Z W R D b 2 x 1 b W 5 z M S 5 7 Q 2 9 s d W 1 u M z I s M z F 9 J n F 1 b 3 Q 7 L C Z x d W 9 0 O 1 N l Y 3 R p b 2 4 x L 3 J h a W 5 m Y W x s X 2 1 v b n R o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p b m Z h b G x f b W 9 u d G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p b m Z h b G x f b W 9 u d G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o f j Q g r k F L g c 4 5 F E K 7 6 N Q A A A A A A g A A A A A A E G Y A A A A B A A A g A A A A i M u 0 k a K R e g 2 M 9 x S u U 8 K f a P T M 3 2 a 7 N A p 3 8 a w L f l G K P q Y A A A A A D o A A A A A C A A A g A A A A a V m r P g s K g m 6 D K z Y 9 5 Q 9 b h E A S t 8 Z A d j Y g 8 4 N g r u T y p J V Q A A A A A c f a 9 c B o C q b 7 m v h l b n 4 Y J i H I t i m U 1 Y z 4 j 7 s G i 7 j Y t u P B c 8 / 1 Q y m Z B e C m 0 c S y 5 C p b d Z O x 1 a q H u f O 8 4 + C 9 x y I e T F L / U j G d r l 4 X e K Y X q 1 Q n s d F A A A A A P C M d F 4 b R O Y 7 K F x a Y b S U E a x X h D 8 T 8 0 6 M I v + r L + x g A B e P U h 3 3 1 V f W N I c y F c E B r R 2 Y L p G 8 w N c a 2 R C U e 9 P U 6 A d p Q i g = = < / D a t a M a s h u p > 
</file>

<file path=customXml/itemProps1.xml><?xml version="1.0" encoding="utf-8"?>
<ds:datastoreItem xmlns:ds="http://schemas.openxmlformats.org/officeDocument/2006/customXml" ds:itemID="{AABF31AF-F898-4FEF-9587-567779AE1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原鸣 张</dc:creator>
  <cp:lastModifiedBy>原鸣 张</cp:lastModifiedBy>
  <dcterms:created xsi:type="dcterms:W3CDTF">2024-09-12T03:09:07Z</dcterms:created>
  <dcterms:modified xsi:type="dcterms:W3CDTF">2024-09-12T03:49:43Z</dcterms:modified>
</cp:coreProperties>
</file>