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rot/Desktop/"/>
    </mc:Choice>
  </mc:AlternateContent>
  <xr:revisionPtr revIDLastSave="0" documentId="8_{21541ECD-9943-5341-AAE8-9EC3F400944C}" xr6:coauthVersionLast="43" xr6:coauthVersionMax="43" xr10:uidLastSave="{00000000-0000-0000-0000-000000000000}"/>
  <bookViews>
    <workbookView xWindow="700" yWindow="460" windowWidth="28100" windowHeight="17540" activeTab="5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S5" i="1" s="1"/>
  <c r="T5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Z5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M13" i="7"/>
  <c r="M14" i="7"/>
  <c r="M15" i="7"/>
  <c r="M16" i="7"/>
  <c r="N16" i="7" s="1"/>
  <c r="M17" i="7"/>
  <c r="M18" i="7"/>
  <c r="M19" i="7"/>
  <c r="M20" i="7"/>
  <c r="N20" i="7" s="1"/>
  <c r="M21" i="7"/>
  <c r="M22" i="7"/>
  <c r="M23" i="7"/>
  <c r="M24" i="7"/>
  <c r="N24" i="7" s="1"/>
  <c r="M11" i="7"/>
  <c r="M10" i="7"/>
  <c r="M9" i="7"/>
  <c r="M8" i="7"/>
  <c r="N8" i="7"/>
  <c r="L8" i="7"/>
  <c r="N9" i="7"/>
  <c r="N10" i="7"/>
  <c r="N11" i="7"/>
  <c r="N12" i="7"/>
  <c r="N13" i="7"/>
  <c r="N14" i="7"/>
  <c r="N15" i="7"/>
  <c r="N17" i="7"/>
  <c r="N18" i="7"/>
  <c r="N19" i="7"/>
  <c r="N21" i="7"/>
  <c r="N22" i="7"/>
  <c r="N23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B11" i="6" l="1"/>
  <c r="R36" i="5" l="1"/>
  <c r="R37" i="5"/>
  <c r="R38" i="5"/>
  <c r="R39" i="5"/>
  <c r="R40" i="5"/>
  <c r="R41" i="5"/>
  <c r="R42" i="5"/>
  <c r="R43" i="5"/>
  <c r="R44" i="5"/>
  <c r="Q36" i="5"/>
  <c r="Q37" i="5"/>
  <c r="Q38" i="5"/>
  <c r="Q39" i="5"/>
  <c r="Q40" i="5"/>
  <c r="Q41" i="5"/>
  <c r="Q42" i="5"/>
  <c r="Q43" i="5"/>
  <c r="Q44" i="5"/>
  <c r="P36" i="5"/>
  <c r="P37" i="5"/>
  <c r="P38" i="5"/>
  <c r="P39" i="5"/>
  <c r="P40" i="5"/>
  <c r="P41" i="5"/>
  <c r="P42" i="5"/>
  <c r="P43" i="5"/>
  <c r="P44" i="5"/>
  <c r="O36" i="5"/>
  <c r="O37" i="5"/>
  <c r="O38" i="5"/>
  <c r="O39" i="5"/>
  <c r="O40" i="5"/>
  <c r="O41" i="5"/>
  <c r="O42" i="5"/>
  <c r="O43" i="5"/>
  <c r="O44" i="5"/>
  <c r="N36" i="5"/>
  <c r="N37" i="5"/>
  <c r="N38" i="5"/>
  <c r="N39" i="5"/>
  <c r="N40" i="5"/>
  <c r="N41" i="5"/>
  <c r="N42" i="5"/>
  <c r="N43" i="5"/>
  <c r="N44" i="5"/>
  <c r="M36" i="5"/>
  <c r="M37" i="5"/>
  <c r="M38" i="5"/>
  <c r="M39" i="5"/>
  <c r="M40" i="5"/>
  <c r="M41" i="5"/>
  <c r="M42" i="5"/>
  <c r="M43" i="5"/>
  <c r="M44" i="5"/>
  <c r="L36" i="5"/>
  <c r="L37" i="5"/>
  <c r="L38" i="5"/>
  <c r="L39" i="5"/>
  <c r="L40" i="5"/>
  <c r="L41" i="5"/>
  <c r="L42" i="5"/>
  <c r="L43" i="5"/>
  <c r="L44" i="5"/>
  <c r="K36" i="5"/>
  <c r="K37" i="5"/>
  <c r="K38" i="5"/>
  <c r="K39" i="5"/>
  <c r="K40" i="5"/>
  <c r="K41" i="5"/>
  <c r="K42" i="5"/>
  <c r="K43" i="5"/>
  <c r="K44" i="5"/>
  <c r="J36" i="5"/>
  <c r="J37" i="5"/>
  <c r="J38" i="5"/>
  <c r="J39" i="5"/>
  <c r="J40" i="5"/>
  <c r="J41" i="5"/>
  <c r="J42" i="5"/>
  <c r="J43" i="5"/>
  <c r="J44" i="5"/>
  <c r="J35" i="5"/>
  <c r="K35" i="5"/>
  <c r="L35" i="5"/>
  <c r="M35" i="5"/>
  <c r="N35" i="5"/>
  <c r="O35" i="5"/>
  <c r="P35" i="5"/>
  <c r="Q35" i="5"/>
  <c r="R35" i="5"/>
  <c r="I35" i="5"/>
  <c r="I36" i="5"/>
  <c r="I37" i="5"/>
  <c r="I38" i="5"/>
  <c r="I39" i="5"/>
  <c r="I40" i="5"/>
  <c r="I41" i="5"/>
  <c r="I42" i="5"/>
  <c r="I43" i="5"/>
  <c r="I44" i="5"/>
  <c r="M12" i="7" l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N5" i="1"/>
  <c r="M5" i="1"/>
</calcChain>
</file>

<file path=xl/sharedStrings.xml><?xml version="1.0" encoding="utf-8"?>
<sst xmlns="http://schemas.openxmlformats.org/spreadsheetml/2006/main" count="1190" uniqueCount="649">
  <si>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</si>
  <si>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</si>
  <si>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</si>
  <si>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</si>
  <si>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</si>
  <si>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</si>
  <si>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</si>
  <si>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</si>
  <si>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</si>
  <si>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</si>
  <si>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</si>
  <si>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</si>
  <si>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</si>
  <si>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</si>
  <si>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</si>
  <si>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</si>
  <si>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</si>
  <si>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</si>
  <si>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</si>
  <si>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</si>
  <si>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</si>
  <si>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</si>
  <si>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</si>
  <si>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</si>
  <si>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</si>
  <si>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</si>
  <si>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</si>
  <si>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</si>
  <si>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</si>
  <si>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</si>
  <si>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</si>
  <si>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</si>
  <si>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</si>
  <si>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</si>
  <si>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</si>
  <si>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</si>
  <si>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</si>
  <si>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</si>
  <si>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</si>
  <si>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</si>
  <si>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</si>
  <si>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</si>
  <si>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</si>
  <si>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</si>
  <si>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</si>
  <si>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</si>
  <si>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</si>
  <si>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</si>
  <si>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</si>
  <si>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</si>
  <si>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</si>
  <si>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</si>
  <si>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</si>
  <si>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</si>
  <si>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</si>
  <si>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</si>
  <si>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</si>
  <si>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</si>
  <si>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</si>
  <si>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</si>
  <si>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</si>
  <si>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</si>
  <si>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</si>
  <si>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</si>
  <si>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</si>
  <si>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</si>
  <si>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</si>
  <si>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</si>
  <si>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</si>
  <si>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</si>
  <si>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</si>
  <si>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</si>
  <si>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</si>
  <si>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</si>
  <si>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</si>
  <si>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</si>
  <si>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</si>
  <si>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</si>
  <si>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</si>
  <si>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</si>
  <si>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</si>
  <si>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</si>
  <si>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</si>
  <si>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</si>
  <si>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</si>
  <si>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</si>
  <si>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</si>
  <si>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</si>
  <si>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</si>
  <si>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</si>
  <si>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</si>
  <si>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</si>
  <si>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</si>
  <si>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</si>
  <si>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</si>
  <si>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</si>
  <si>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</si>
  <si>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</si>
  <si>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</si>
  <si>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</si>
  <si>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</si>
  <si>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</si>
  <si>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</si>
  <si>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</si>
  <si>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</si>
  <si>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</si>
  <si>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</si>
  <si>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</si>
  <si>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</si>
  <si>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</si>
  <si>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</si>
  <si>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</si>
  <si>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</si>
  <si>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</si>
  <si>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</si>
  <si>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</si>
  <si>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</si>
  <si>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</si>
  <si>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</si>
  <si>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</si>
  <si>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</si>
  <si>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</si>
  <si>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</si>
  <si>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</si>
  <si>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</si>
  <si>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</si>
  <si>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</si>
  <si>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</si>
  <si>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</si>
  <si>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</si>
  <si>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</si>
  <si>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</si>
  <si>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</si>
  <si>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</si>
  <si>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</si>
  <si>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</si>
  <si>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</si>
  <si>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</si>
  <si>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</si>
  <si>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</si>
  <si>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</si>
  <si>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</si>
  <si>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</si>
  <si>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</si>
  <si>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</si>
  <si>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</si>
  <si>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</si>
  <si>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</si>
  <si>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</si>
  <si>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</si>
  <si>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</si>
  <si>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</si>
  <si>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</si>
  <si>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</si>
  <si>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</si>
  <si>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</si>
  <si>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</si>
  <si>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</si>
  <si>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</si>
  <si>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</si>
  <si>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</si>
  <si>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</si>
  <si>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</si>
  <si>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</si>
  <si>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</si>
  <si>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</si>
  <si>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</si>
  <si>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</si>
  <si>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</si>
  <si>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</si>
  <si>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</si>
  <si>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</si>
  <si>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</si>
  <si>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</si>
  <si>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</si>
  <si>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</si>
  <si>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</si>
  <si>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</si>
  <si>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</si>
  <si>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</si>
  <si>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</si>
  <si>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</si>
  <si>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</si>
  <si>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</si>
  <si>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</si>
  <si>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</si>
  <si>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</si>
  <si>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</si>
  <si>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</si>
  <si>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</si>
  <si>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</si>
  <si>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</si>
  <si>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</si>
  <si>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</si>
  <si>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</si>
  <si>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</si>
  <si>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</si>
  <si>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</si>
  <si>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</si>
  <si>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</si>
  <si>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</si>
  <si>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</si>
  <si>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</si>
  <si>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</si>
  <si>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</si>
  <si>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</si>
  <si>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</si>
  <si>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</si>
  <si>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</si>
  <si>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</si>
  <si>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</si>
  <si>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</si>
  <si>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</si>
  <si>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</si>
  <si>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</si>
  <si>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</si>
  <si>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</si>
  <si>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</si>
  <si>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</si>
  <si>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</si>
  <si>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</si>
  <si>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</si>
  <si>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</si>
  <si>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</si>
  <si>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</si>
  <si>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</si>
  <si>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</si>
  <si>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</si>
  <si>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</si>
  <si>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</si>
  <si>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</si>
  <si>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</si>
  <si>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</si>
  <si>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</si>
  <si>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</si>
  <si>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</si>
  <si>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</si>
  <si>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</si>
  <si>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</si>
  <si>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</si>
  <si>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</si>
  <si>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</si>
  <si>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</si>
  <si>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</si>
  <si>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</si>
  <si>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</si>
  <si>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</si>
  <si>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</si>
  <si>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</si>
  <si>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</si>
  <si>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</si>
  <si>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</si>
  <si>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</si>
  <si>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</si>
  <si>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</si>
  <si>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</si>
  <si>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</si>
  <si>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</si>
  <si>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</si>
  <si>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</si>
  <si>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</si>
  <si>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</si>
  <si>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</si>
  <si>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</si>
  <si>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</si>
  <si>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</si>
  <si>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</si>
  <si>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</si>
  <si>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</si>
  <si>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</si>
  <si>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</si>
  <si>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</si>
  <si>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</si>
  <si>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</si>
  <si>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</si>
  <si>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</si>
  <si>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</si>
  <si>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</si>
  <si>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</si>
  <si>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</si>
  <si>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</si>
  <si>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</si>
  <si>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</si>
  <si>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</si>
  <si>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</si>
  <si>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</si>
  <si>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</si>
  <si>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</si>
  <si>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</si>
  <si>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</si>
  <si>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</si>
  <si>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</si>
  <si>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</si>
  <si>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</si>
  <si>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</si>
  <si>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</si>
  <si>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</si>
  <si>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</si>
  <si>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</si>
  <si>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</si>
  <si>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</si>
  <si>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</si>
  <si>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</si>
  <si>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</si>
  <si>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</si>
  <si>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</si>
  <si>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</si>
  <si>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</si>
  <si>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</si>
  <si>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</si>
  <si>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</si>
  <si>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</si>
  <si>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</si>
  <si>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</si>
  <si>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</si>
  <si>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</si>
  <si>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</si>
  <si>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</si>
  <si>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</si>
  <si>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</si>
  <si>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</si>
  <si>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</si>
  <si>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</si>
  <si>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</si>
  <si>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</si>
  <si>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</si>
  <si>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</si>
  <si>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</si>
  <si>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</si>
  <si>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</si>
  <si>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</si>
  <si>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</si>
  <si>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</si>
  <si>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</si>
  <si>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</si>
  <si>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</si>
  <si>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</si>
  <si>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</si>
  <si>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</si>
  <si>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</si>
  <si>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</si>
  <si>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</si>
  <si>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</si>
  <si>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</si>
  <si>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</si>
  <si>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</si>
  <si>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</si>
  <si>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</si>
  <si>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</si>
  <si>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</si>
  <si>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</si>
  <si>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</si>
  <si>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</si>
  <si>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</si>
  <si>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</si>
  <si>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</si>
  <si>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</si>
  <si>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</si>
  <si>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</si>
  <si>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</si>
  <si>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</si>
  <si>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</si>
  <si>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</si>
  <si>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</si>
  <si>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</si>
  <si>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</si>
  <si>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</si>
  <si>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</si>
  <si>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</si>
  <si>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</si>
  <si>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</si>
  <si>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</si>
  <si>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</si>
  <si>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</si>
  <si>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</si>
  <si>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</si>
  <si>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</si>
  <si>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</si>
  <si>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</si>
  <si>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</si>
  <si>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</si>
  <si>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</si>
  <si>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</si>
  <si>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</si>
  <si>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</si>
  <si>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</si>
  <si>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</si>
  <si>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</si>
  <si>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</si>
  <si>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</si>
  <si>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</si>
  <si>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</si>
  <si>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</si>
  <si>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</si>
  <si>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</si>
  <si>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</si>
  <si>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</si>
  <si>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</si>
  <si>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</si>
  <si>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</si>
  <si>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</si>
  <si>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</si>
  <si>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</si>
  <si>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</si>
  <si>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</si>
  <si>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</si>
  <si>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</si>
  <si>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</si>
  <si>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</si>
  <si>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</si>
  <si>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</si>
  <si>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</si>
  <si>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</si>
  <si>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</si>
  <si>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</si>
  <si>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</si>
  <si>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</si>
  <si>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</si>
  <si>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</si>
  <si>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</si>
  <si>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</si>
  <si>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</si>
  <si>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</si>
  <si>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</si>
  <si>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</si>
  <si>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</si>
  <si>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</si>
  <si>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</si>
  <si>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</si>
  <si>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</si>
  <si>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</si>
  <si>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</si>
  <si>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</si>
  <si>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</si>
  <si>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</si>
  <si>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</si>
  <si>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</si>
  <si>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</si>
  <si>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</si>
  <si>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</si>
  <si>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</si>
  <si>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</si>
  <si>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</si>
  <si>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</si>
  <si>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</si>
  <si>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</si>
  <si>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</si>
  <si>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</si>
  <si>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</si>
  <si>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</si>
  <si>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</si>
  <si>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</si>
  <si>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</si>
  <si>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</si>
  <si>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</si>
  <si>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</si>
  <si>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</si>
  <si>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</si>
  <si>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</si>
  <si>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</si>
  <si>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</si>
  <si>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</si>
  <si>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</si>
  <si>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</si>
  <si>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</si>
  <si>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</si>
  <si>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</si>
  <si>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</si>
  <si>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</si>
  <si>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</si>
  <si>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</si>
  <si>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</si>
  <si>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</si>
  <si>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</si>
  <si>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</si>
  <si>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</si>
  <si>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</si>
  <si>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</si>
  <si>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</si>
  <si>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</si>
  <si>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</si>
  <si>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</si>
  <si>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</si>
  <si>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</si>
  <si>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</si>
  <si>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</si>
  <si>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</si>
  <si>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</si>
  <si>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</si>
  <si>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</si>
  <si>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</si>
  <si>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</si>
  <si>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</si>
  <si>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</si>
  <si>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</si>
  <si>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</si>
  <si>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</si>
  <si>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</si>
  <si>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</si>
  <si>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</si>
  <si>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</si>
  <si>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</si>
  <si>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</si>
  <si>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</si>
  <si>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</si>
  <si>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</si>
  <si>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</si>
  <si>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</si>
  <si>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</si>
  <si>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</si>
  <si>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</si>
  <si>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</si>
  <si>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</si>
  <si>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</si>
  <si>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</si>
  <si>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</si>
  <si>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</si>
  <si>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</si>
  <si>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</si>
  <si>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</si>
  <si>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</si>
  <si>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</si>
  <si>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</si>
  <si>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</si>
  <si>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</si>
  <si>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</si>
  <si>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</si>
  <si>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</si>
  <si>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</si>
  <si>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</si>
  <si>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</si>
  <si>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</si>
  <si>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</si>
  <si>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</si>
  <si>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</si>
  <si>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</si>
  <si>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</si>
  <si>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</si>
  <si>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</si>
  <si>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</si>
  <si>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</si>
  <si>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</si>
  <si>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</si>
  <si>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</si>
  <si>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</si>
  <si>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</si>
  <si>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</si>
  <si>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</si>
  <si>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</si>
  <si>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</si>
  <si>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</si>
  <si>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</si>
  <si>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</si>
  <si>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</si>
  <si>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</si>
  <si>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</si>
  <si>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</si>
  <si>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</si>
  <si>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</si>
  <si>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</si>
  <si>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</si>
  <si>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</si>
  <si>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</si>
  <si>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</si>
  <si>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</si>
  <si>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</si>
  <si>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</si>
  <si>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</si>
  <si>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</si>
  <si>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</si>
  <si>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</si>
  <si>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</si>
  <si>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</si>
  <si>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</si>
  <si>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</si>
  <si>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</si>
  <si>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</si>
  <si>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</si>
  <si>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</si>
  <si>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</si>
  <si>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</si>
  <si>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</si>
  <si>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</si>
  <si>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</si>
  <si>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</si>
  <si>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</si>
  <si>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</si>
  <si>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</si>
  <si>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</si>
  <si>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</si>
  <si>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</si>
  <si>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</si>
  <si>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</si>
  <si>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</si>
  <si>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</si>
  <si>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</si>
  <si>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</si>
  <si>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</si>
  <si>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</si>
  <si>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</si>
  <si>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</si>
  <si>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</si>
  <si>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</si>
  <si>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</si>
  <si>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</si>
  <si>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</si>
  <si>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</si>
  <si>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</si>
  <si>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</si>
  <si>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</si>
  <si>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</si>
  <si>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</si>
  <si>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</si>
  <si>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</si>
  <si>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</si>
  <si>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</si>
  <si>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</si>
  <si>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</si>
  <si>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</si>
  <si>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</si>
  <si>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</si>
  <si>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</si>
  <si>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</si>
  <si>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</si>
  <si>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</si>
  <si>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</si>
  <si>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</si>
  <si>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</si>
  <si>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</si>
  <si>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</si>
  <si>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</si>
  <si>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</si>
  <si>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</si>
  <si>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</si>
  <si>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</si>
  <si>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Rank of 2017</t>
  </si>
  <si>
    <t>Revenues
2017</t>
  </si>
  <si>
    <t>KEY FINANICIALS FOR 2017</t>
  </si>
  <si>
    <t>profit 2017</t>
  </si>
  <si>
    <t>Revenues changes</t>
  </si>
  <si>
    <t>Expenses 2019</t>
  </si>
  <si>
    <t>2019 PROFIT</t>
  </si>
  <si>
    <t>Profit change2019</t>
  </si>
  <si>
    <t>Rank by Revenues</t>
  </si>
  <si>
    <t>Revenue of 2019</t>
  </si>
  <si>
    <t>Number of Gallons</t>
  </si>
  <si>
    <t>price</t>
  </si>
  <si>
    <t>Purchase Price</t>
  </si>
  <si>
    <t>Number of Gallons of Oil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</si>
</sst>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11" fillId="0" borderId="0" xfId="0" applyFont="1"/>
    <xf numFmtId="0" fontId="12" fillId="0" borderId="0" xfId="0" applyFont="1"/>
    <xf numFmtId="165" fontId="10" fillId="9" borderId="12" xfId="0" applyNumberFormat="1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10" borderId="12" xfId="0" applyFont="1" applyFill="1" applyBorder="1"/>
    <xf numFmtId="0" fontId="5" fillId="10" borderId="12" xfId="0" applyFont="1" applyFill="1" applyBorder="1"/>
    <xf numFmtId="0" fontId="12" fillId="10" borderId="0" xfId="0" applyFont="1" applyFill="1"/>
    <xf numFmtId="0" fontId="0" fillId="0" borderId="12" xfId="1" applyNumberFormat="1" applyFont="1" applyBorder="1" applyAlignment="1">
      <alignment horizontal="center"/>
    </xf>
    <xf numFmtId="0" fontId="0" fillId="6" borderId="12" xfId="0" applyFill="1" applyBorder="1" applyAlignment="1">
      <alignment horizontal="right"/>
    </xf>
    <xf numFmtId="6" fontId="5" fillId="0" borderId="0" xfId="0" applyNumberFormat="1" applyFont="1"/>
    <xf numFmtId="0" fontId="0" fillId="9" borderId="0" xfId="0" applyFill="1" applyBorder="1" applyAlignment="1">
      <alignment horizontal="center"/>
    </xf>
    <xf numFmtId="0" fontId="0" fillId="10" borderId="12" xfId="0" applyFont="1" applyFill="1" applyBorder="1" applyAlignment="1">
      <alignment vertical="center"/>
    </xf>
    <xf numFmtId="169" fontId="0" fillId="0" borderId="12" xfId="2" applyNumberFormat="1" applyFont="1" applyBorder="1" applyAlignment="1"/>
    <xf numFmtId="0" fontId="5" fillId="0" borderId="12" xfId="0" applyFont="1" applyBorder="1"/>
    <xf numFmtId="6" fontId="5" fillId="0" borderId="12" xfId="0" applyNumberFormat="1" applyFont="1" applyBorder="1"/>
    <xf numFmtId="44" fontId="5" fillId="0" borderId="12" xfId="2" applyFont="1" applyBorder="1"/>
    <xf numFmtId="166" fontId="0" fillId="0" borderId="0" xfId="0" applyNumberFormat="1"/>
    <xf numFmtId="170" fontId="5" fillId="0" borderId="12" xfId="0" applyNumberFormat="1" applyFont="1" applyBorder="1"/>
    <xf numFmtId="0" fontId="0" fillId="9" borderId="12" xfId="0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</xdr:row>
      <xdr:rowOff>0</xdr:rowOff>
    </xdr:from>
    <xdr:to>
      <xdr:col>10</xdr:col>
      <xdr:colOff>565850</xdr:colOff>
      <xdr:row>30</xdr:row>
      <xdr:rowOff>118872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647700"/>
          <a:ext cx="8643050" cy="560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opLeftCell="A6" workbookViewId="0">
      <selection activeCell="G22" sqref="G22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AF504"/>
  <sheetViews>
    <sheetView topLeftCell="N4" zoomScale="125" zoomScaleNormal="125" workbookViewId="0">
      <selection activeCell="R6" sqref="R6"/>
    </sheetView>
  </sheetViews>
  <sheetFormatPr baseColWidth="10" defaultRowHeight="16" x14ac:dyDescent="0.2"/>
  <cols>
    <col min="14" max="14" width="12.83203125" customWidth="1"/>
    <col min="16" max="16" width="15.1640625" customWidth="1"/>
    <col min="17" max="17" width="20" customWidth="1"/>
    <col min="18" max="18" width="16" customWidth="1"/>
    <col min="19" max="21" width="19.1640625" customWidth="1"/>
    <col min="23" max="23" width="14.33203125" bestFit="1" customWidth="1"/>
  </cols>
  <sheetData>
    <row r="2" spans="3:32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32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81" t="s">
        <v>637</v>
      </c>
      <c r="N3" s="81"/>
      <c r="O3" s="81"/>
      <c r="P3" s="73"/>
      <c r="Q3" s="82"/>
      <c r="R3" s="82"/>
      <c r="S3" s="82"/>
      <c r="T3" s="82"/>
      <c r="U3" s="82"/>
    </row>
    <row r="4" spans="3:32" ht="34" customHeight="1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0" t="s">
        <v>635</v>
      </c>
      <c r="N4" s="61" t="s">
        <v>636</v>
      </c>
      <c r="O4" s="62" t="s">
        <v>638</v>
      </c>
      <c r="P4" s="74" t="s">
        <v>644</v>
      </c>
      <c r="Q4" s="67" t="s">
        <v>639</v>
      </c>
      <c r="R4" s="68" t="s">
        <v>640</v>
      </c>
      <c r="S4" s="69" t="s">
        <v>641</v>
      </c>
      <c r="T4" s="69" t="s">
        <v>642</v>
      </c>
      <c r="U4" s="69" t="s">
        <v>643</v>
      </c>
    </row>
    <row r="5" spans="3:32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3">
        <f>_xlfn.RANK.EQ(H5,$H$5:$H$504,0)</f>
        <v>1</v>
      </c>
      <c r="N5" s="64">
        <f>H5/(1+I5)</f>
        <v>500393.96887159534</v>
      </c>
      <c r="O5" s="65">
        <f>J5/(1+K5)</f>
        <v>9866.8639053254446</v>
      </c>
      <c r="P5" s="65">
        <f>$H5*(1+0.022)</f>
        <v>525721.91</v>
      </c>
      <c r="Q5" s="66">
        <f>($P5-$H5)/$H5</f>
        <v>2.2000000000000065E-2</v>
      </c>
      <c r="R5" s="75">
        <f>IF($H6&gt;166000,$L6*(1-0.004),$L6)</f>
        <v>327869.55479999998</v>
      </c>
      <c r="S5" s="65">
        <f>P5-R5</f>
        <v>197852.35520000005</v>
      </c>
      <c r="T5" s="66">
        <f>($S5-$J5)/$J5</f>
        <v>28.663021769115449</v>
      </c>
      <c r="U5" s="70">
        <f>_xlfn.RANK.EQ($P5,$P$5:$P$504)</f>
        <v>1</v>
      </c>
      <c r="Z5" t="b">
        <f>H5&gt;166000</f>
        <v>1</v>
      </c>
    </row>
    <row r="6" spans="3:32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3">
        <f t="shared" ref="M6:M69" si="0">_xlfn.RANK.EQ(H6,$H$5:$H$504,0)</f>
        <v>2</v>
      </c>
      <c r="N6" s="64">
        <f t="shared" ref="N6:N69" si="1">H6/(1+I6)</f>
        <v>327010.96214511042</v>
      </c>
      <c r="O6" s="65">
        <f t="shared" ref="O6:O69" si="2">J6/(1+K6)</f>
        <v>1537.7532228360958</v>
      </c>
      <c r="P6" s="65">
        <f t="shared" ref="P6:P69" si="3">$H6*(1+0.022)</f>
        <v>423772.19780000002</v>
      </c>
      <c r="Q6" s="66">
        <f t="shared" ref="Q6:Q69" si="4">($P6-$H6)/$H6</f>
        <v>2.1999999999999999E-2</v>
      </c>
      <c r="R6" s="75">
        <f t="shared" ref="R6:R69" si="5">IF($H7&gt;166000,$L7*(1-0.04),$L7)</f>
        <v>383226.24</v>
      </c>
      <c r="S6" s="65">
        <f t="shared" ref="S6:S69" si="6">P6-R6</f>
        <v>40545.957800000033</v>
      </c>
      <c r="T6" s="66">
        <f t="shared" ref="T6:T69" si="7">($S6-$J6)/$J6</f>
        <v>5.9368618990590303</v>
      </c>
      <c r="U6" s="70">
        <f t="shared" ref="U6:U69" si="8">_xlfn.RANK.EQ($P6,$P$5:$P$504)</f>
        <v>2</v>
      </c>
      <c r="W6" s="79"/>
    </row>
    <row r="7" spans="3:32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3">
        <f t="shared" si="0"/>
        <v>3</v>
      </c>
      <c r="N7" s="64">
        <f t="shared" si="1"/>
        <v>311757.86163522012</v>
      </c>
      <c r="O7" s="65">
        <f t="shared" si="2"/>
        <v>12980.544747081713</v>
      </c>
      <c r="P7" s="65">
        <f t="shared" si="3"/>
        <v>405280.23200000002</v>
      </c>
      <c r="Q7" s="66">
        <f t="shared" si="4"/>
        <v>2.2000000000000047E-2</v>
      </c>
      <c r="R7" s="75">
        <f t="shared" si="5"/>
        <v>577823.90399999998</v>
      </c>
      <c r="S7" s="65">
        <f t="shared" si="6"/>
        <v>-172543.67199999996</v>
      </c>
      <c r="T7" s="66">
        <f t="shared" si="7"/>
        <v>-8.3888177458033564</v>
      </c>
      <c r="U7" s="70">
        <f t="shared" si="8"/>
        <v>3</v>
      </c>
    </row>
    <row r="8" spans="3:32" ht="19" x14ac:dyDescent="0.25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3">
        <f t="shared" si="0"/>
        <v>4</v>
      </c>
      <c r="N8" s="64">
        <f t="shared" si="1"/>
        <v>326121.65975103731</v>
      </c>
      <c r="O8" s="65" t="e">
        <f t="shared" si="2"/>
        <v>#VALUE!</v>
      </c>
      <c r="P8" s="65">
        <f t="shared" si="3"/>
        <v>401622.08519999997</v>
      </c>
      <c r="Q8" s="66">
        <f t="shared" si="4"/>
        <v>2.1999999999999988E-2</v>
      </c>
      <c r="R8" s="75">
        <f t="shared" si="5"/>
        <v>549417.12</v>
      </c>
      <c r="S8" s="65">
        <f t="shared" si="6"/>
        <v>-147795.03480000002</v>
      </c>
      <c r="T8" s="66">
        <f t="shared" si="7"/>
        <v>-66.093607046905973</v>
      </c>
      <c r="U8" s="70">
        <f t="shared" si="8"/>
        <v>4</v>
      </c>
      <c r="V8" s="58" t="s">
        <v>565</v>
      </c>
      <c r="W8" s="59"/>
      <c r="X8" s="59"/>
      <c r="Y8" s="59"/>
      <c r="Z8" s="59"/>
      <c r="AA8" s="59"/>
      <c r="AB8" s="59"/>
      <c r="AC8" s="59"/>
    </row>
    <row r="9" spans="3:32" ht="19" x14ac:dyDescent="0.25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3">
        <f t="shared" si="0"/>
        <v>5</v>
      </c>
      <c r="N9" s="64">
        <f t="shared" si="1"/>
        <v>349013.52569882775</v>
      </c>
      <c r="O9" s="65">
        <f t="shared" si="2"/>
        <v>9538.856476079347</v>
      </c>
      <c r="P9" s="65">
        <f t="shared" si="3"/>
        <v>395571.23200000002</v>
      </c>
      <c r="Q9" s="66">
        <f t="shared" si="4"/>
        <v>2.2000000000000047E-2</v>
      </c>
      <c r="R9" s="75">
        <f t="shared" si="5"/>
        <v>344517.984</v>
      </c>
      <c r="S9" s="65">
        <f t="shared" si="6"/>
        <v>51053.248000000021</v>
      </c>
      <c r="T9" s="66">
        <f t="shared" si="7"/>
        <v>5.2451984146401154</v>
      </c>
      <c r="U9" s="70">
        <f t="shared" si="8"/>
        <v>5</v>
      </c>
      <c r="V9" s="59" t="s">
        <v>630</v>
      </c>
      <c r="W9" s="59"/>
      <c r="X9" s="59"/>
      <c r="Y9" s="59"/>
      <c r="Z9" s="59"/>
      <c r="AA9" s="59"/>
      <c r="AB9" s="59"/>
      <c r="AC9" s="59"/>
    </row>
    <row r="10" spans="3:32" ht="19" x14ac:dyDescent="0.25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3">
        <f t="shared" si="0"/>
        <v>6</v>
      </c>
      <c r="N10" s="64">
        <f t="shared" si="1"/>
        <v>263048.78048780491</v>
      </c>
      <c r="O10" s="65">
        <f t="shared" si="2"/>
        <v>75544.247787610628</v>
      </c>
      <c r="P10" s="65">
        <f t="shared" si="3"/>
        <v>363734.91000000003</v>
      </c>
      <c r="Q10" s="66">
        <f t="shared" si="4"/>
        <v>2.2000000000000092E-2</v>
      </c>
      <c r="R10" s="75">
        <f t="shared" si="5"/>
        <v>270888.95999999996</v>
      </c>
      <c r="S10" s="65">
        <f t="shared" si="6"/>
        <v>92845.95000000007</v>
      </c>
      <c r="T10" s="66">
        <f t="shared" si="7"/>
        <v>-0.16335779841314835</v>
      </c>
      <c r="U10" s="70">
        <f t="shared" si="8"/>
        <v>6</v>
      </c>
      <c r="V10" s="59" t="s">
        <v>631</v>
      </c>
      <c r="W10" s="59"/>
      <c r="X10" s="59"/>
      <c r="Y10" s="59"/>
      <c r="Z10" s="59"/>
      <c r="AA10" s="59"/>
      <c r="AB10" s="59"/>
      <c r="AC10" s="59"/>
    </row>
    <row r="11" spans="3:32" ht="19" x14ac:dyDescent="0.25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3">
        <f t="shared" si="0"/>
        <v>7</v>
      </c>
      <c r="N11" s="64">
        <f t="shared" si="1"/>
        <v>244555.55555555556</v>
      </c>
      <c r="O11" s="65">
        <f t="shared" si="2"/>
        <v>3388.5879378837126</v>
      </c>
      <c r="P11" s="65">
        <f t="shared" si="3"/>
        <v>310420.23600000003</v>
      </c>
      <c r="Q11" s="66">
        <f t="shared" si="4"/>
        <v>2.200000000000011E-2</v>
      </c>
      <c r="R11" s="75">
        <f t="shared" si="5"/>
        <v>332348.15999999997</v>
      </c>
      <c r="S11" s="65">
        <f t="shared" si="6"/>
        <v>-21927.923999999941</v>
      </c>
      <c r="T11" s="66">
        <f t="shared" si="7"/>
        <v>-3.3369843333688523</v>
      </c>
      <c r="U11" s="70">
        <f t="shared" si="8"/>
        <v>7</v>
      </c>
      <c r="V11" s="59" t="s">
        <v>632</v>
      </c>
      <c r="W11" s="59"/>
      <c r="X11" s="59"/>
      <c r="Y11" s="59"/>
      <c r="Z11" s="59"/>
      <c r="AA11" s="59"/>
      <c r="AB11" s="59"/>
      <c r="AC11" s="59"/>
    </row>
    <row r="12" spans="3:32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3">
        <f t="shared" si="0"/>
        <v>8</v>
      </c>
      <c r="N12" s="64">
        <f t="shared" si="1"/>
        <v>244286.19528619529</v>
      </c>
      <c r="O12" s="65">
        <f t="shared" si="2"/>
        <v>19716.177861873228</v>
      </c>
      <c r="P12" s="65">
        <f t="shared" si="3"/>
        <v>296596.66399999999</v>
      </c>
      <c r="Q12" s="66">
        <f t="shared" si="4"/>
        <v>2.1999999999999964E-2</v>
      </c>
      <c r="R12" s="75">
        <f t="shared" si="5"/>
        <v>502725.408</v>
      </c>
      <c r="S12" s="65">
        <f t="shared" si="6"/>
        <v>-206128.74400000001</v>
      </c>
      <c r="T12" s="66">
        <f t="shared" si="7"/>
        <v>-10.891014587332053</v>
      </c>
      <c r="U12" s="70">
        <f t="shared" si="8"/>
        <v>8</v>
      </c>
    </row>
    <row r="13" spans="3:32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3">
        <f t="shared" si="0"/>
        <v>9</v>
      </c>
      <c r="N13" s="64">
        <f t="shared" si="1"/>
        <v>260132.24299065419</v>
      </c>
      <c r="O13" s="65">
        <f t="shared" si="2"/>
        <v>13103.84263494968</v>
      </c>
      <c r="P13" s="65">
        <f t="shared" si="3"/>
        <v>284465.01299999998</v>
      </c>
      <c r="Q13" s="66">
        <f t="shared" si="4"/>
        <v>2.1999999999999919E-2</v>
      </c>
      <c r="R13" s="75">
        <f t="shared" si="5"/>
        <v>450523.77599999995</v>
      </c>
      <c r="S13" s="65">
        <f t="shared" si="6"/>
        <v>-166058.76299999998</v>
      </c>
      <c r="T13" s="66">
        <f t="shared" si="7"/>
        <v>-12.594258195147493</v>
      </c>
      <c r="U13" s="70">
        <f t="shared" si="8"/>
        <v>9</v>
      </c>
    </row>
    <row r="14" spans="3:32" ht="19" x14ac:dyDescent="0.25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3">
        <f t="shared" si="0"/>
        <v>10</v>
      </c>
      <c r="N14" s="64">
        <f t="shared" si="1"/>
        <v>265186.77042801556</v>
      </c>
      <c r="O14" s="65">
        <f t="shared" si="2"/>
        <v>22522.546419098144</v>
      </c>
      <c r="P14" s="65">
        <f t="shared" si="3"/>
        <v>278609.46399999998</v>
      </c>
      <c r="Q14" s="66">
        <f t="shared" si="4"/>
        <v>2.1999999999999919E-2</v>
      </c>
      <c r="R14" s="75">
        <f t="shared" si="5"/>
        <v>351096</v>
      </c>
      <c r="S14" s="65">
        <f t="shared" si="6"/>
        <v>-72486.536000000022</v>
      </c>
      <c r="T14" s="66">
        <f t="shared" si="7"/>
        <v>-5.2684334000706645</v>
      </c>
      <c r="U14" s="70">
        <f t="shared" si="8"/>
        <v>10</v>
      </c>
      <c r="V14" s="58" t="s">
        <v>566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</row>
    <row r="15" spans="3:32" ht="19" x14ac:dyDescent="0.25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3">
        <f t="shared" si="0"/>
        <v>11</v>
      </c>
      <c r="N15" s="64">
        <f t="shared" si="1"/>
        <v>229158.75754961174</v>
      </c>
      <c r="O15" s="65">
        <f t="shared" si="2"/>
        <v>48359.87002437043</v>
      </c>
      <c r="P15" s="65">
        <f t="shared" si="3"/>
        <v>271438.09000000003</v>
      </c>
      <c r="Q15" s="66">
        <f t="shared" si="4"/>
        <v>2.2000000000000096E-2</v>
      </c>
      <c r="R15" s="75">
        <f t="shared" si="5"/>
        <v>679482.24</v>
      </c>
      <c r="S15" s="65">
        <f t="shared" si="6"/>
        <v>-408044.14999999997</v>
      </c>
      <c r="T15" s="66">
        <f t="shared" si="7"/>
        <v>-7.8543137189027563</v>
      </c>
      <c r="U15" s="70">
        <f t="shared" si="8"/>
        <v>11</v>
      </c>
      <c r="V15" s="58" t="s">
        <v>567</v>
      </c>
      <c r="W15" s="58"/>
      <c r="X15" s="58"/>
      <c r="Y15" s="58"/>
      <c r="Z15" s="58"/>
      <c r="AA15" s="58"/>
      <c r="AB15" s="58"/>
      <c r="AC15" s="59"/>
      <c r="AD15" s="59"/>
      <c r="AE15" s="59"/>
      <c r="AF15" s="59"/>
    </row>
    <row r="16" spans="3:32" ht="19" x14ac:dyDescent="0.25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3">
        <f t="shared" si="0"/>
        <v>12</v>
      </c>
      <c r="N16" s="64">
        <f t="shared" si="1"/>
        <v>242028.3203125</v>
      </c>
      <c r="O16" s="65">
        <f t="shared" si="2"/>
        <v>45179.775280898895</v>
      </c>
      <c r="P16" s="65">
        <f t="shared" si="3"/>
        <v>253289.41400000002</v>
      </c>
      <c r="Q16" s="66">
        <f t="shared" si="4"/>
        <v>2.2000000000000075E-2</v>
      </c>
      <c r="R16" s="75">
        <f t="shared" si="5"/>
        <v>156142.07999999999</v>
      </c>
      <c r="S16" s="65">
        <f t="shared" si="6"/>
        <v>97147.334000000032</v>
      </c>
      <c r="T16" s="66">
        <f t="shared" si="7"/>
        <v>23.159993533946789</v>
      </c>
      <c r="U16" s="70">
        <f t="shared" si="8"/>
        <v>12</v>
      </c>
      <c r="V16" s="59" t="s">
        <v>633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3:32" ht="19" x14ac:dyDescent="0.25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3">
        <f t="shared" si="0"/>
        <v>13</v>
      </c>
      <c r="N17" s="64">
        <f t="shared" si="1"/>
        <v>177912.14667685257</v>
      </c>
      <c r="O17" s="65">
        <f t="shared" si="2"/>
        <v>3033.1225534477567</v>
      </c>
      <c r="P17" s="65">
        <f t="shared" si="3"/>
        <v>238010.514</v>
      </c>
      <c r="Q17" s="66">
        <f t="shared" si="4"/>
        <v>2.1999999999999981E-2</v>
      </c>
      <c r="R17" s="75">
        <f t="shared" si="5"/>
        <v>146132.16</v>
      </c>
      <c r="S17" s="65">
        <f t="shared" si="6"/>
        <v>91878.353999999992</v>
      </c>
      <c r="T17" s="66">
        <f t="shared" si="7"/>
        <v>8.1212502730070479</v>
      </c>
      <c r="U17" s="70">
        <f t="shared" si="8"/>
        <v>13</v>
      </c>
      <c r="V17" s="59" t="s">
        <v>561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 spans="3:3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3">
        <f t="shared" si="0"/>
        <v>14</v>
      </c>
      <c r="N18" s="64">
        <f t="shared" si="1"/>
        <v>201108.44444444444</v>
      </c>
      <c r="O18" s="65">
        <f t="shared" si="2"/>
        <v>10560.352422907488</v>
      </c>
      <c r="P18" s="65">
        <f t="shared" si="3"/>
        <v>231224.43400000001</v>
      </c>
      <c r="Q18" s="66">
        <f t="shared" si="4"/>
        <v>2.2000000000000037E-2</v>
      </c>
      <c r="R18" s="75">
        <f t="shared" si="5"/>
        <v>291998.68799999997</v>
      </c>
      <c r="S18" s="65">
        <f t="shared" si="6"/>
        <v>-60774.253999999957</v>
      </c>
      <c r="T18" s="66">
        <f t="shared" si="7"/>
        <v>-6.0704366761221387</v>
      </c>
      <c r="U18" s="70">
        <f t="shared" si="8"/>
        <v>14</v>
      </c>
    </row>
    <row r="19" spans="3:3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3">
        <f t="shared" si="0"/>
        <v>15</v>
      </c>
      <c r="N19" s="64">
        <f t="shared" si="1"/>
        <v>212037.7033492823</v>
      </c>
      <c r="O19" s="65">
        <f t="shared" si="2"/>
        <v>36567.552703941335</v>
      </c>
      <c r="P19" s="65">
        <f t="shared" si="3"/>
        <v>226454.14679999999</v>
      </c>
      <c r="Q19" s="66">
        <f t="shared" si="4"/>
        <v>2.1999999999999971E-2</v>
      </c>
      <c r="R19" s="75">
        <f t="shared" si="5"/>
        <v>123525.12</v>
      </c>
      <c r="S19" s="65">
        <f t="shared" si="6"/>
        <v>102929.02679999999</v>
      </c>
      <c r="T19" s="66">
        <f t="shared" si="7"/>
        <v>1.5799852313060219</v>
      </c>
      <c r="U19" s="70">
        <f t="shared" si="8"/>
        <v>15</v>
      </c>
    </row>
    <row r="20" spans="3:3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3">
        <f t="shared" si="0"/>
        <v>16</v>
      </c>
      <c r="N20" s="64">
        <f t="shared" si="1"/>
        <v>205569.69130028065</v>
      </c>
      <c r="O20" s="65">
        <f t="shared" si="2"/>
        <v>5776.2711864406774</v>
      </c>
      <c r="P20" s="65">
        <f t="shared" si="3"/>
        <v>224588.58800000002</v>
      </c>
      <c r="Q20" s="66">
        <f t="shared" si="4"/>
        <v>2.2000000000000082E-2</v>
      </c>
      <c r="R20" s="75">
        <f t="shared" si="5"/>
        <v>57285.119999999995</v>
      </c>
      <c r="S20" s="65">
        <f t="shared" si="6"/>
        <v>167303.46800000002</v>
      </c>
      <c r="T20" s="66">
        <f t="shared" si="7"/>
        <v>48.091393192488269</v>
      </c>
      <c r="U20" s="70">
        <f t="shared" si="8"/>
        <v>16</v>
      </c>
    </row>
    <row r="21" spans="3:32" ht="19" x14ac:dyDescent="0.25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3">
        <f t="shared" si="0"/>
        <v>17</v>
      </c>
      <c r="N21" s="64">
        <f t="shared" si="1"/>
        <v>208278.91156462586</v>
      </c>
      <c r="O21" s="65">
        <f t="shared" si="2"/>
        <v>67.061143984220905</v>
      </c>
      <c r="P21" s="65">
        <f t="shared" si="3"/>
        <v>219034.01800000001</v>
      </c>
      <c r="Q21" s="66">
        <f t="shared" si="4"/>
        <v>2.2000000000000051E-2</v>
      </c>
      <c r="R21" s="75">
        <f t="shared" si="5"/>
        <v>309014.88</v>
      </c>
      <c r="S21" s="65">
        <f t="shared" si="6"/>
        <v>-89980.861999999994</v>
      </c>
      <c r="T21" s="66">
        <f t="shared" si="7"/>
        <v>-2647.4959411764703</v>
      </c>
      <c r="U21" s="70">
        <f t="shared" si="8"/>
        <v>17</v>
      </c>
      <c r="W21" s="58" t="s">
        <v>568</v>
      </c>
      <c r="X21" s="58"/>
      <c r="Y21" s="58"/>
      <c r="Z21" s="58"/>
      <c r="AA21" s="58"/>
      <c r="AB21" s="58"/>
      <c r="AC21" s="58"/>
      <c r="AD21" s="58"/>
    </row>
    <row r="22" spans="3:32" ht="19" x14ac:dyDescent="0.25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3">
        <f t="shared" si="0"/>
        <v>18</v>
      </c>
      <c r="N22" s="64">
        <f t="shared" si="1"/>
        <v>185286.39774859286</v>
      </c>
      <c r="O22" s="65">
        <f t="shared" si="2"/>
        <v>11865.464632454925</v>
      </c>
      <c r="P22" s="65">
        <f t="shared" si="3"/>
        <v>201860.6366</v>
      </c>
      <c r="Q22" s="66">
        <f t="shared" si="4"/>
        <v>2.2000000000000051E-2</v>
      </c>
      <c r="R22" s="75">
        <f t="shared" si="5"/>
        <v>188597.75999999998</v>
      </c>
      <c r="S22" s="65">
        <f t="shared" si="6"/>
        <v>13262.876600000018</v>
      </c>
      <c r="T22" s="66">
        <f t="shared" si="7"/>
        <v>0.55030702513150409</v>
      </c>
      <c r="U22" s="70">
        <f t="shared" si="8"/>
        <v>18</v>
      </c>
      <c r="W22" s="59" t="s">
        <v>562</v>
      </c>
      <c r="X22" s="59"/>
      <c r="Y22" s="59"/>
      <c r="Z22" s="59"/>
      <c r="AA22" s="59"/>
      <c r="AB22" s="59"/>
      <c r="AC22" s="59"/>
      <c r="AD22" s="59"/>
    </row>
    <row r="23" spans="3:32" ht="19" x14ac:dyDescent="0.25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3">
        <f t="shared" si="0"/>
        <v>19</v>
      </c>
      <c r="N23" s="64">
        <f t="shared" si="1"/>
        <v>184785.37511870847</v>
      </c>
      <c r="O23" s="65">
        <f t="shared" si="2"/>
        <v>6599.9999999999945</v>
      </c>
      <c r="P23" s="65">
        <f t="shared" si="3"/>
        <v>198859.73800000001</v>
      </c>
      <c r="Q23" s="66">
        <f t="shared" si="4"/>
        <v>2.2000000000000061E-2</v>
      </c>
      <c r="R23" s="75">
        <f t="shared" si="5"/>
        <v>246491.51999999999</v>
      </c>
      <c r="S23" s="65">
        <f t="shared" si="6"/>
        <v>-47631.781999999977</v>
      </c>
      <c r="T23" s="66">
        <f t="shared" si="7"/>
        <v>79.188185185185148</v>
      </c>
      <c r="U23" s="70">
        <f t="shared" si="8"/>
        <v>19</v>
      </c>
      <c r="W23" s="59" t="s">
        <v>569</v>
      </c>
      <c r="X23" s="59"/>
      <c r="Y23" s="59"/>
      <c r="Z23" s="59"/>
      <c r="AA23" s="59"/>
      <c r="AB23" s="59"/>
      <c r="AC23" s="59"/>
      <c r="AD23" s="59"/>
    </row>
    <row r="24" spans="3:32" ht="19" x14ac:dyDescent="0.25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3">
        <f t="shared" si="0"/>
        <v>20</v>
      </c>
      <c r="N24" s="64">
        <f t="shared" si="1"/>
        <v>149073.68421052632</v>
      </c>
      <c r="O24" s="65">
        <f t="shared" si="2"/>
        <v>8631.9758672699845</v>
      </c>
      <c r="P24" s="65">
        <f t="shared" si="3"/>
        <v>188156.33199999999</v>
      </c>
      <c r="Q24" s="66">
        <f t="shared" si="4"/>
        <v>2.1999999999999971E-2</v>
      </c>
      <c r="R24" s="75">
        <f t="shared" si="5"/>
        <v>261858.04799999998</v>
      </c>
      <c r="S24" s="65">
        <f t="shared" si="6"/>
        <v>-73701.715999999986</v>
      </c>
      <c r="T24" s="66">
        <f t="shared" si="7"/>
        <v>-7.4390805521579582</v>
      </c>
      <c r="U24" s="70">
        <f t="shared" si="8"/>
        <v>20</v>
      </c>
      <c r="W24" s="59" t="s">
        <v>563</v>
      </c>
      <c r="X24" s="59"/>
      <c r="Y24" s="59"/>
      <c r="Z24" s="59"/>
      <c r="AA24" s="59"/>
      <c r="AB24" s="59"/>
      <c r="AC24" s="59"/>
      <c r="AD24" s="59"/>
    </row>
    <row r="25" spans="3:32" ht="19" x14ac:dyDescent="0.25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3">
        <f t="shared" si="0"/>
        <v>21</v>
      </c>
      <c r="N25" s="64">
        <f t="shared" si="1"/>
        <v>156082.97506448839</v>
      </c>
      <c r="O25" s="65">
        <f t="shared" si="2"/>
        <v>2675.2751905165114</v>
      </c>
      <c r="P25" s="65">
        <f t="shared" si="3"/>
        <v>185518.03899999999</v>
      </c>
      <c r="Q25" s="66">
        <f t="shared" si="4"/>
        <v>2.1999999999999943E-2</v>
      </c>
      <c r="R25" s="75">
        <f t="shared" si="5"/>
        <v>51648.959999999999</v>
      </c>
      <c r="S25" s="65">
        <f t="shared" si="6"/>
        <v>133869.079</v>
      </c>
      <c r="T25" s="66">
        <f t="shared" si="7"/>
        <v>41.370336762145911</v>
      </c>
      <c r="U25" s="70">
        <f t="shared" si="8"/>
        <v>21</v>
      </c>
      <c r="W25" s="59" t="s">
        <v>564</v>
      </c>
      <c r="X25" s="59"/>
      <c r="Y25" s="59"/>
      <c r="Z25" s="59"/>
      <c r="AA25" s="59"/>
      <c r="AB25" s="59"/>
      <c r="AC25" s="59"/>
      <c r="AD25" s="59"/>
    </row>
    <row r="26" spans="3:32" ht="19" x14ac:dyDescent="0.25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3">
        <f t="shared" si="0"/>
        <v>22</v>
      </c>
      <c r="N26" s="64">
        <f t="shared" si="1"/>
        <v>136410.64150943398</v>
      </c>
      <c r="O26" s="65">
        <f t="shared" si="2"/>
        <v>847.50499001996013</v>
      </c>
      <c r="P26" s="65">
        <f t="shared" si="3"/>
        <v>184720.47020000001</v>
      </c>
      <c r="Q26" s="66">
        <f t="shared" si="4"/>
        <v>2.2000000000000026E-2</v>
      </c>
      <c r="R26" s="75">
        <f t="shared" si="5"/>
        <v>105612.38399999999</v>
      </c>
      <c r="S26" s="65">
        <f t="shared" si="6"/>
        <v>79108.08620000002</v>
      </c>
      <c r="T26" s="66">
        <f t="shared" si="7"/>
        <v>92.156012953367892</v>
      </c>
      <c r="U26" s="70">
        <f t="shared" si="8"/>
        <v>22</v>
      </c>
      <c r="W26" s="59" t="s">
        <v>558</v>
      </c>
      <c r="X26" s="59"/>
      <c r="Y26" s="59"/>
      <c r="Z26" s="59"/>
      <c r="AA26" s="59"/>
      <c r="AB26" s="59"/>
      <c r="AC26" s="59"/>
      <c r="AD26" s="59"/>
    </row>
    <row r="27" spans="3:3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3">
        <f t="shared" si="0"/>
        <v>23</v>
      </c>
      <c r="N27" s="64">
        <f t="shared" si="1"/>
        <v>154728.63436123347</v>
      </c>
      <c r="O27" s="65">
        <f t="shared" si="2"/>
        <v>4559.7444089456867</v>
      </c>
      <c r="P27" s="65">
        <f t="shared" si="3"/>
        <v>179480.57399999999</v>
      </c>
      <c r="Q27" s="66">
        <f t="shared" si="4"/>
        <v>2.1999999999999961E-2</v>
      </c>
      <c r="R27" s="75">
        <f t="shared" si="5"/>
        <v>182450.20799999998</v>
      </c>
      <c r="S27" s="65">
        <f t="shared" si="6"/>
        <v>-2969.6339999999909</v>
      </c>
      <c r="T27" s="66">
        <f t="shared" si="7"/>
        <v>-1.6935804372197287</v>
      </c>
      <c r="U27" s="70">
        <f t="shared" si="8"/>
        <v>23</v>
      </c>
    </row>
    <row r="28" spans="3:3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3">
        <f t="shared" si="0"/>
        <v>24</v>
      </c>
      <c r="N28" s="64">
        <f t="shared" si="1"/>
        <v>161746.30314232901</v>
      </c>
      <c r="O28" s="65">
        <f t="shared" si="2"/>
        <v>1569.2991115498521</v>
      </c>
      <c r="P28" s="65">
        <f t="shared" si="3"/>
        <v>178859.709</v>
      </c>
      <c r="Q28" s="66">
        <f t="shared" si="4"/>
        <v>2.2000000000000016E-2</v>
      </c>
      <c r="R28" s="75">
        <f t="shared" si="5"/>
        <v>510589.44</v>
      </c>
      <c r="S28" s="65">
        <f t="shared" si="6"/>
        <v>-331729.73100000003</v>
      </c>
      <c r="T28" s="66">
        <f t="shared" si="7"/>
        <v>-209.6744234761276</v>
      </c>
      <c r="U28" s="70">
        <f t="shared" si="8"/>
        <v>24</v>
      </c>
    </row>
    <row r="29" spans="3:3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3">
        <f t="shared" si="0"/>
        <v>25</v>
      </c>
      <c r="N29" s="64">
        <f t="shared" si="1"/>
        <v>160484.96240601502</v>
      </c>
      <c r="O29" s="65">
        <f t="shared" si="2"/>
        <v>29437.689969604868</v>
      </c>
      <c r="P29" s="65">
        <f t="shared" si="3"/>
        <v>174512.63200000001</v>
      </c>
      <c r="Q29" s="66">
        <f t="shared" si="4"/>
        <v>2.2000000000000072E-2</v>
      </c>
      <c r="R29" s="75">
        <f t="shared" si="5"/>
        <v>3873102.3360000001</v>
      </c>
      <c r="S29" s="65">
        <f t="shared" si="6"/>
        <v>-3698589.7039999999</v>
      </c>
      <c r="T29" s="66">
        <f t="shared" si="7"/>
        <v>-191.94422839442436</v>
      </c>
      <c r="U29" s="70">
        <f t="shared" si="8"/>
        <v>25</v>
      </c>
    </row>
    <row r="30" spans="3:32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3">
        <f t="shared" si="0"/>
        <v>26</v>
      </c>
      <c r="N30" s="64">
        <f t="shared" si="1"/>
        <v>153060.68840579709</v>
      </c>
      <c r="O30" s="65">
        <f t="shared" si="2"/>
        <v>42335.183443085611</v>
      </c>
      <c r="P30" s="65">
        <f t="shared" si="3"/>
        <v>172696.538</v>
      </c>
      <c r="Q30" s="66">
        <f t="shared" si="4"/>
        <v>2.2000000000000002E-2</v>
      </c>
      <c r="R30" s="75">
        <f t="shared" si="5"/>
        <v>36163.008000000002</v>
      </c>
      <c r="S30" s="65">
        <f t="shared" si="6"/>
        <v>136533.53</v>
      </c>
      <c r="T30" s="66">
        <f t="shared" si="7"/>
        <v>2.0339233772496068</v>
      </c>
      <c r="U30" s="70">
        <f t="shared" si="8"/>
        <v>26</v>
      </c>
    </row>
    <row r="31" spans="3:3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3">
        <f t="shared" si="0"/>
        <v>27</v>
      </c>
      <c r="N31" s="64">
        <f t="shared" si="1"/>
        <v>153089.88149498633</v>
      </c>
      <c r="O31" s="65">
        <f t="shared" si="2"/>
        <v>364.4835164835165</v>
      </c>
      <c r="P31" s="65">
        <f t="shared" si="3"/>
        <v>171634.27120000002</v>
      </c>
      <c r="Q31" s="66">
        <f t="shared" si="4"/>
        <v>2.2000000000000068E-2</v>
      </c>
      <c r="R31" s="75">
        <f t="shared" si="5"/>
        <v>243708.47999999998</v>
      </c>
      <c r="S31" s="65">
        <f t="shared" si="6"/>
        <v>-72074.208799999964</v>
      </c>
      <c r="T31" s="66">
        <f t="shared" si="7"/>
        <v>-44.460087313072812</v>
      </c>
      <c r="U31" s="70">
        <f t="shared" si="8"/>
        <v>27</v>
      </c>
    </row>
    <row r="32" spans="3:3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3">
        <f t="shared" si="0"/>
        <v>28</v>
      </c>
      <c r="N32" s="64">
        <f t="shared" si="1"/>
        <v>134578.47896440129</v>
      </c>
      <c r="O32" s="65">
        <f t="shared" si="2"/>
        <v>9196.0297766749372</v>
      </c>
      <c r="P32" s="65">
        <f t="shared" si="3"/>
        <v>169998.45800000001</v>
      </c>
      <c r="Q32" s="66">
        <f t="shared" si="4"/>
        <v>2.2000000000000079E-2</v>
      </c>
      <c r="R32" s="75">
        <f t="shared" si="5"/>
        <v>1040383.4</v>
      </c>
      <c r="S32" s="65">
        <f t="shared" si="6"/>
        <v>-870384.94200000004</v>
      </c>
      <c r="T32" s="66">
        <f t="shared" si="7"/>
        <v>-59.714580545062063</v>
      </c>
      <c r="U32" s="70">
        <f t="shared" si="8"/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3">
        <f t="shared" si="0"/>
        <v>29</v>
      </c>
      <c r="N33" s="64">
        <f t="shared" si="1"/>
        <v>144138.67841409691</v>
      </c>
      <c r="O33" s="65">
        <f t="shared" si="2"/>
        <v>13179.545454545456</v>
      </c>
      <c r="P33" s="65">
        <f t="shared" si="3"/>
        <v>167196.5428</v>
      </c>
      <c r="Q33" s="66">
        <f t="shared" si="4"/>
        <v>2.2000000000000009E-2</v>
      </c>
      <c r="R33" s="75">
        <f t="shared" si="5"/>
        <v>256540</v>
      </c>
      <c r="S33" s="65">
        <f t="shared" si="6"/>
        <v>-89343.457200000004</v>
      </c>
      <c r="T33" s="66">
        <f t="shared" si="7"/>
        <v>-6.5023930973320523</v>
      </c>
      <c r="U33" s="70">
        <f t="shared" si="8"/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3">
        <f t="shared" si="0"/>
        <v>30</v>
      </c>
      <c r="N34" s="64">
        <f t="shared" si="1"/>
        <v>156733.13782991204</v>
      </c>
      <c r="O34" s="65">
        <f t="shared" si="2"/>
        <v>7597.1074380165292</v>
      </c>
      <c r="P34" s="65">
        <f t="shared" si="3"/>
        <v>163865.43600000002</v>
      </c>
      <c r="Q34" s="66">
        <f t="shared" si="4"/>
        <v>2.2000000000000099E-2</v>
      </c>
      <c r="R34" s="75">
        <f t="shared" si="5"/>
        <v>3382421.7</v>
      </c>
      <c r="S34" s="65">
        <f t="shared" si="6"/>
        <v>-3218556.264</v>
      </c>
      <c r="T34" s="66">
        <f t="shared" si="7"/>
        <v>-876.32125754691322</v>
      </c>
      <c r="U34" s="70">
        <f t="shared" si="8"/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3">
        <f t="shared" si="0"/>
        <v>31</v>
      </c>
      <c r="N35" s="64">
        <f t="shared" si="1"/>
        <v>138633.76146788988</v>
      </c>
      <c r="O35" s="65">
        <f t="shared" si="2"/>
        <v>35845.810055865921</v>
      </c>
      <c r="P35" s="65">
        <f t="shared" si="3"/>
        <v>154435.23759999999</v>
      </c>
      <c r="Q35" s="66">
        <f t="shared" si="4"/>
        <v>2.2000000000000033E-2</v>
      </c>
      <c r="R35" s="75">
        <f t="shared" si="5"/>
        <v>227339</v>
      </c>
      <c r="S35" s="65">
        <f t="shared" si="6"/>
        <v>-72903.762400000007</v>
      </c>
      <c r="T35" s="66">
        <f t="shared" si="7"/>
        <v>-2.8936829166926419</v>
      </c>
      <c r="U35" s="70">
        <f t="shared" si="8"/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3">
        <f t="shared" si="0"/>
        <v>32</v>
      </c>
      <c r="N36" s="64">
        <f t="shared" si="1"/>
        <v>157271.6577540107</v>
      </c>
      <c r="O36" s="65" t="e">
        <f t="shared" si="2"/>
        <v>#VALUE!</v>
      </c>
      <c r="P36" s="65">
        <f t="shared" si="3"/>
        <v>150284.07800000001</v>
      </c>
      <c r="Q36" s="66">
        <f t="shared" si="4"/>
        <v>2.2000000000000058E-2</v>
      </c>
      <c r="R36" s="75">
        <f t="shared" si="5"/>
        <v>149388.29999999999</v>
      </c>
      <c r="S36" s="65">
        <f t="shared" si="6"/>
        <v>895.77800000002026</v>
      </c>
      <c r="T36" s="66">
        <f t="shared" si="7"/>
        <v>-0.88822335912153483</v>
      </c>
      <c r="U36" s="70">
        <f t="shared" si="8"/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3">
        <f t="shared" si="0"/>
        <v>33</v>
      </c>
      <c r="N37" s="64">
        <f t="shared" si="1"/>
        <v>68285.51951104842</v>
      </c>
      <c r="O37" s="65">
        <f t="shared" si="2"/>
        <v>5055.0284629981024</v>
      </c>
      <c r="P37" s="65">
        <f t="shared" si="3"/>
        <v>148438.6526</v>
      </c>
      <c r="Q37" s="66">
        <f t="shared" si="4"/>
        <v>2.2000000000000089E-2</v>
      </c>
      <c r="R37" s="75">
        <f t="shared" si="5"/>
        <v>184504.6</v>
      </c>
      <c r="S37" s="65">
        <f t="shared" si="6"/>
        <v>-36065.947400000005</v>
      </c>
      <c r="T37" s="66">
        <f t="shared" si="7"/>
        <v>-7.7691342717717724</v>
      </c>
      <c r="U37" s="70">
        <f t="shared" si="8"/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3">
        <f t="shared" si="0"/>
        <v>34</v>
      </c>
      <c r="N38" s="64">
        <f t="shared" si="1"/>
        <v>138590.81237911026</v>
      </c>
      <c r="O38" s="65">
        <f t="shared" si="2"/>
        <v>9556.5972222222226</v>
      </c>
      <c r="P38" s="65">
        <f t="shared" si="3"/>
        <v>146455.5638</v>
      </c>
      <c r="Q38" s="66">
        <f t="shared" si="4"/>
        <v>2.2000000000000065E-2</v>
      </c>
      <c r="R38" s="75">
        <f t="shared" si="5"/>
        <v>40830</v>
      </c>
      <c r="S38" s="65">
        <f t="shared" si="6"/>
        <v>105625.5638</v>
      </c>
      <c r="T38" s="66">
        <f t="shared" si="7"/>
        <v>18.188599316934926</v>
      </c>
      <c r="U38" s="70">
        <f t="shared" si="8"/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3">
        <f t="shared" si="0"/>
        <v>35</v>
      </c>
      <c r="N39" s="64">
        <f t="shared" si="1"/>
        <v>129057.42935278031</v>
      </c>
      <c r="O39" s="65">
        <f t="shared" si="2"/>
        <v>2678.632478632479</v>
      </c>
      <c r="P39" s="65">
        <f t="shared" si="3"/>
        <v>144690.67199999999</v>
      </c>
      <c r="Q39" s="66">
        <f t="shared" si="4"/>
        <v>2.199999999999994E-2</v>
      </c>
      <c r="R39" s="75">
        <f t="shared" si="5"/>
        <v>3293105</v>
      </c>
      <c r="S39" s="65">
        <f t="shared" si="6"/>
        <v>-3148414.3280000002</v>
      </c>
      <c r="T39" s="66">
        <f t="shared" si="7"/>
        <v>-1005.5993388640716</v>
      </c>
      <c r="U39" s="70">
        <f t="shared" si="8"/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3">
        <f t="shared" si="0"/>
        <v>36</v>
      </c>
      <c r="N40" s="64">
        <f t="shared" si="1"/>
        <v>122389.12280701754</v>
      </c>
      <c r="O40" s="65">
        <f t="shared" si="2"/>
        <v>28544.227188081935</v>
      </c>
      <c r="P40" s="65">
        <f t="shared" si="3"/>
        <v>142593.11920000002</v>
      </c>
      <c r="Q40" s="66">
        <f t="shared" si="4"/>
        <v>2.2000000000000068E-2</v>
      </c>
      <c r="R40" s="75">
        <f t="shared" si="5"/>
        <v>232792</v>
      </c>
      <c r="S40" s="65">
        <f t="shared" si="6"/>
        <v>-90198.880799999984</v>
      </c>
      <c r="T40" s="66">
        <f t="shared" si="7"/>
        <v>-3.9422432697796546</v>
      </c>
      <c r="U40" s="70">
        <f t="shared" si="8"/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3">
        <f t="shared" si="0"/>
        <v>37</v>
      </c>
      <c r="N41" s="64">
        <f t="shared" si="1"/>
        <v>110874.39222042139</v>
      </c>
      <c r="O41" s="65">
        <f t="shared" si="2"/>
        <v>12664.194478780388</v>
      </c>
      <c r="P41" s="65">
        <f t="shared" si="3"/>
        <v>139829.01800000001</v>
      </c>
      <c r="Q41" s="66">
        <f t="shared" si="4"/>
        <v>2.2000000000000079E-2</v>
      </c>
      <c r="R41" s="75">
        <f t="shared" si="5"/>
        <v>39951</v>
      </c>
      <c r="S41" s="65">
        <f t="shared" si="6"/>
        <v>99878.018000000011</v>
      </c>
      <c r="T41" s="66">
        <f t="shared" si="7"/>
        <v>2.2495450937011978</v>
      </c>
      <c r="U41" s="70">
        <f t="shared" si="8"/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3">
        <f t="shared" si="0"/>
        <v>38</v>
      </c>
      <c r="N42" s="64">
        <f t="shared" si="1"/>
        <v>129923.07692307694</v>
      </c>
      <c r="O42" s="65">
        <f t="shared" si="2"/>
        <v>1286.4321608040204</v>
      </c>
      <c r="P42" s="65">
        <f t="shared" si="3"/>
        <v>139818.79800000001</v>
      </c>
      <c r="Q42" s="66">
        <f t="shared" si="4"/>
        <v>2.2000000000000072E-2</v>
      </c>
      <c r="R42" s="75">
        <f t="shared" si="5"/>
        <v>114011.7</v>
      </c>
      <c r="S42" s="65">
        <f t="shared" si="6"/>
        <v>25807.098000000013</v>
      </c>
      <c r="T42" s="66">
        <f t="shared" si="7"/>
        <v>99.80897656250005</v>
      </c>
      <c r="U42" s="70">
        <f t="shared" si="8"/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3">
        <f t="shared" si="0"/>
        <v>39</v>
      </c>
      <c r="N43" s="64">
        <f t="shared" si="1"/>
        <v>128793.67327667611</v>
      </c>
      <c r="O43" s="65">
        <f t="shared" si="2"/>
        <v>5092.4228250701599</v>
      </c>
      <c r="P43" s="65">
        <f t="shared" si="3"/>
        <v>139393.13500000001</v>
      </c>
      <c r="Q43" s="66">
        <f t="shared" si="4"/>
        <v>2.2000000000000068E-2</v>
      </c>
      <c r="R43" s="75">
        <f t="shared" si="5"/>
        <v>68124</v>
      </c>
      <c r="S43" s="65">
        <f t="shared" si="6"/>
        <v>71269.135000000009</v>
      </c>
      <c r="T43" s="66">
        <f t="shared" si="7"/>
        <v>12.091798927219957</v>
      </c>
      <c r="U43" s="70">
        <f t="shared" si="8"/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3">
        <f t="shared" si="0"/>
        <v>40</v>
      </c>
      <c r="N44" s="64">
        <f t="shared" si="1"/>
        <v>118182.38993710691</v>
      </c>
      <c r="O44" s="65">
        <f t="shared" si="2"/>
        <v>4077.9220779220782</v>
      </c>
      <c r="P44" s="65">
        <f t="shared" si="3"/>
        <v>134430.81400000001</v>
      </c>
      <c r="Q44" s="66">
        <f t="shared" si="4"/>
        <v>2.2000000000000099E-2</v>
      </c>
      <c r="R44" s="75">
        <f t="shared" si="5"/>
        <v>2622532</v>
      </c>
      <c r="S44" s="65">
        <f t="shared" si="6"/>
        <v>-2488101.1859999998</v>
      </c>
      <c r="T44" s="66">
        <f t="shared" si="7"/>
        <v>-496.24307046178342</v>
      </c>
      <c r="U44" s="70">
        <f t="shared" si="8"/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3">
        <f t="shared" si="0"/>
        <v>41</v>
      </c>
      <c r="N45" s="64">
        <f t="shared" si="1"/>
        <v>113875.21663778163</v>
      </c>
      <c r="O45" s="65">
        <f t="shared" si="2"/>
        <v>24434.913468773513</v>
      </c>
      <c r="P45" s="65">
        <f t="shared" si="3"/>
        <v>134303.06400000001</v>
      </c>
      <c r="Q45" s="66">
        <f t="shared" si="4"/>
        <v>2.2000000000000099E-2</v>
      </c>
      <c r="R45" s="75">
        <f t="shared" si="5"/>
        <v>300354.8</v>
      </c>
      <c r="S45" s="65">
        <f t="shared" si="6"/>
        <v>-166051.73599999998</v>
      </c>
      <c r="T45" s="66">
        <f t="shared" si="7"/>
        <v>-6.1133748845230018</v>
      </c>
      <c r="U45" s="70">
        <f t="shared" si="8"/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3">
        <f t="shared" si="0"/>
        <v>42</v>
      </c>
      <c r="N46" s="64">
        <f t="shared" si="1"/>
        <v>111936.91389599317</v>
      </c>
      <c r="O46" s="65">
        <f t="shared" si="2"/>
        <v>12248.732840549101</v>
      </c>
      <c r="P46" s="65">
        <f t="shared" si="3"/>
        <v>134190.644</v>
      </c>
      <c r="Q46" s="66">
        <f t="shared" si="4"/>
        <v>2.2000000000000002E-2</v>
      </c>
      <c r="R46" s="75">
        <f t="shared" si="5"/>
        <v>264829</v>
      </c>
      <c r="S46" s="65">
        <f t="shared" si="6"/>
        <v>-130638.356</v>
      </c>
      <c r="T46" s="66">
        <f t="shared" si="7"/>
        <v>-6.6311820717182997</v>
      </c>
      <c r="U46" s="70">
        <f t="shared" si="8"/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3">
        <f t="shared" si="0"/>
        <v>43</v>
      </c>
      <c r="N47" s="64">
        <f t="shared" si="1"/>
        <v>126072.25433526011</v>
      </c>
      <c r="O47" s="65">
        <f t="shared" si="2"/>
        <v>30093.023255813954</v>
      </c>
      <c r="P47" s="65">
        <f t="shared" si="3"/>
        <v>133741.986</v>
      </c>
      <c r="Q47" s="66">
        <f t="shared" si="4"/>
        <v>2.2000000000000033E-2</v>
      </c>
      <c r="R47" s="75">
        <f t="shared" si="5"/>
        <v>3097612</v>
      </c>
      <c r="S47" s="65">
        <f t="shared" si="6"/>
        <v>-2963870.014</v>
      </c>
      <c r="T47" s="66">
        <f t="shared" si="7"/>
        <v>-191.87261810922206</v>
      </c>
      <c r="U47" s="70">
        <f t="shared" si="8"/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3">
        <f t="shared" si="0"/>
        <v>44</v>
      </c>
      <c r="N48" s="64">
        <f t="shared" si="1"/>
        <v>115473.86980108499</v>
      </c>
      <c r="O48" s="65">
        <f t="shared" si="2"/>
        <v>25515.65135895033</v>
      </c>
      <c r="P48" s="65">
        <f t="shared" si="3"/>
        <v>130523.81020000001</v>
      </c>
      <c r="Q48" s="66">
        <f t="shared" si="4"/>
        <v>2.2000000000000009E-2</v>
      </c>
      <c r="R48" s="75">
        <f t="shared" si="5"/>
        <v>1025919.1</v>
      </c>
      <c r="S48" s="65">
        <f t="shared" si="6"/>
        <v>-895395.28979999991</v>
      </c>
      <c r="T48" s="66">
        <f t="shared" si="7"/>
        <v>-33.888474273834532</v>
      </c>
      <c r="U48" s="70">
        <f t="shared" si="8"/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3">
        <f t="shared" si="0"/>
        <v>45</v>
      </c>
      <c r="N49" s="64">
        <f t="shared" si="1"/>
        <v>123586.35477582847</v>
      </c>
      <c r="O49" s="65">
        <f t="shared" si="2"/>
        <v>7671.0801393728225</v>
      </c>
      <c r="P49" s="65">
        <f t="shared" si="3"/>
        <v>129589.19120000002</v>
      </c>
      <c r="Q49" s="66">
        <f t="shared" si="4"/>
        <v>2.2000000000000075E-2</v>
      </c>
      <c r="R49" s="75">
        <f t="shared" si="5"/>
        <v>1063784.3999999999</v>
      </c>
      <c r="S49" s="65">
        <f t="shared" si="6"/>
        <v>-934195.20879999991</v>
      </c>
      <c r="T49" s="66">
        <f t="shared" si="7"/>
        <v>-107.08139634811046</v>
      </c>
      <c r="U49" s="70">
        <f t="shared" si="8"/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3">
        <f t="shared" si="0"/>
        <v>46</v>
      </c>
      <c r="N50" s="64">
        <f t="shared" si="1"/>
        <v>149497.85714285713</v>
      </c>
      <c r="O50" s="65">
        <f t="shared" si="2"/>
        <v>6996.1218836565095</v>
      </c>
      <c r="P50" s="65">
        <f t="shared" si="3"/>
        <v>128340.9204</v>
      </c>
      <c r="Q50" s="66">
        <f t="shared" si="4"/>
        <v>2.2000000000000044E-2</v>
      </c>
      <c r="R50" s="75">
        <f t="shared" si="5"/>
        <v>38118</v>
      </c>
      <c r="S50" s="65">
        <f t="shared" si="6"/>
        <v>90222.920400000003</v>
      </c>
      <c r="T50" s="66">
        <f t="shared" si="7"/>
        <v>34.723360943934118</v>
      </c>
      <c r="U50" s="70">
        <f t="shared" si="8"/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3">
        <f t="shared" si="0"/>
        <v>47</v>
      </c>
      <c r="N51" s="64">
        <f t="shared" si="1"/>
        <v>122633.6032388664</v>
      </c>
      <c r="O51" s="65">
        <f t="shared" si="2"/>
        <v>1906.8056407112201</v>
      </c>
      <c r="P51" s="65">
        <f t="shared" si="3"/>
        <v>123827.564</v>
      </c>
      <c r="Q51" s="66">
        <f t="shared" si="4"/>
        <v>2.1999999999999988E-2</v>
      </c>
      <c r="R51" s="75">
        <f t="shared" si="5"/>
        <v>309129</v>
      </c>
      <c r="S51" s="65">
        <f t="shared" si="6"/>
        <v>-185301.43599999999</v>
      </c>
      <c r="T51" s="66">
        <f t="shared" si="7"/>
        <v>-60.582455305466233</v>
      </c>
      <c r="U51" s="70">
        <f t="shared" si="8"/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3">
        <f t="shared" si="0"/>
        <v>48</v>
      </c>
      <c r="N52" s="64">
        <f t="shared" si="1"/>
        <v>122223.57723577236</v>
      </c>
      <c r="O52" s="65" t="e">
        <f t="shared" si="2"/>
        <v>#VALUE!</v>
      </c>
      <c r="P52" s="65">
        <f t="shared" si="3"/>
        <v>122913.89600000001</v>
      </c>
      <c r="Q52" s="66">
        <f t="shared" si="4"/>
        <v>2.2000000000000065E-2</v>
      </c>
      <c r="R52" s="75">
        <f t="shared" si="5"/>
        <v>3418318</v>
      </c>
      <c r="S52" s="65">
        <f t="shared" si="6"/>
        <v>-3295404.1039999998</v>
      </c>
      <c r="T52" s="66">
        <f t="shared" si="7"/>
        <v>146.41239561619324</v>
      </c>
      <c r="U52" s="70">
        <f t="shared" si="8"/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3">
        <f t="shared" si="0"/>
        <v>49</v>
      </c>
      <c r="N53" s="64">
        <f t="shared" si="1"/>
        <v>112348.9242282507</v>
      </c>
      <c r="O53" s="65">
        <f t="shared" si="2"/>
        <v>2463.1887636981014</v>
      </c>
      <c r="P53" s="65">
        <f t="shared" si="3"/>
        <v>122743.22200000001</v>
      </c>
      <c r="Q53" s="66">
        <f t="shared" si="4"/>
        <v>2.2000000000000075E-2</v>
      </c>
      <c r="R53" s="75">
        <f t="shared" si="5"/>
        <v>82734.8</v>
      </c>
      <c r="S53" s="65">
        <f t="shared" si="6"/>
        <v>40008.422000000006</v>
      </c>
      <c r="T53" s="66">
        <f t="shared" si="7"/>
        <v>1.506950435490946</v>
      </c>
      <c r="U53" s="70">
        <f t="shared" si="8"/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3">
        <f t="shared" si="0"/>
        <v>50</v>
      </c>
      <c r="N54" s="64">
        <f t="shared" si="1"/>
        <v>93888.888888888876</v>
      </c>
      <c r="O54" s="65">
        <f t="shared" si="2"/>
        <v>7184.0495265841228</v>
      </c>
      <c r="P54" s="65">
        <f t="shared" si="3"/>
        <v>121766.19</v>
      </c>
      <c r="Q54" s="66">
        <f t="shared" si="4"/>
        <v>2.200000000000002E-2</v>
      </c>
      <c r="R54" s="75">
        <f t="shared" si="5"/>
        <v>580331.6</v>
      </c>
      <c r="S54" s="65">
        <f t="shared" si="6"/>
        <v>-458565.41</v>
      </c>
      <c r="T54" s="66">
        <f t="shared" si="7"/>
        <v>-47.490202459523296</v>
      </c>
      <c r="U54" s="70">
        <f t="shared" si="8"/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3">
        <f t="shared" si="0"/>
        <v>51</v>
      </c>
      <c r="N55" s="64">
        <f t="shared" si="1"/>
        <v>120260.35196687371</v>
      </c>
      <c r="O55" s="65">
        <f t="shared" si="2"/>
        <v>266.52476378361541</v>
      </c>
      <c r="P55" s="65">
        <f t="shared" si="3"/>
        <v>118727.273</v>
      </c>
      <c r="Q55" s="66">
        <f t="shared" si="4"/>
        <v>2.2000000000000009E-2</v>
      </c>
      <c r="R55" s="75">
        <f t="shared" si="5"/>
        <v>2585802</v>
      </c>
      <c r="S55" s="65">
        <f t="shared" si="6"/>
        <v>-2467074.727</v>
      </c>
      <c r="T55" s="66">
        <f t="shared" si="7"/>
        <v>960.1105718960614</v>
      </c>
      <c r="U55" s="70">
        <f t="shared" si="8"/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3">
        <f t="shared" si="0"/>
        <v>52</v>
      </c>
      <c r="N56" s="64">
        <f t="shared" si="1"/>
        <v>116619.93927125506</v>
      </c>
      <c r="O56" s="65">
        <f t="shared" si="2"/>
        <v>4157.6923076923076</v>
      </c>
      <c r="P56" s="65">
        <f t="shared" si="3"/>
        <v>117755.351</v>
      </c>
      <c r="Q56" s="66">
        <f t="shared" si="4"/>
        <v>2.1999999999999957E-2</v>
      </c>
      <c r="R56" s="75">
        <f t="shared" si="5"/>
        <v>238864.1</v>
      </c>
      <c r="S56" s="65">
        <f t="shared" si="6"/>
        <v>-121108.74900000001</v>
      </c>
      <c r="T56" s="66">
        <f t="shared" si="7"/>
        <v>-29.008498843663276</v>
      </c>
      <c r="U56" s="70">
        <f t="shared" si="8"/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3">
        <f t="shared" si="0"/>
        <v>53</v>
      </c>
      <c r="N57" s="64">
        <f t="shared" si="1"/>
        <v>111259.96131528047</v>
      </c>
      <c r="O57" s="65">
        <f t="shared" si="2"/>
        <v>9721.4120370370365</v>
      </c>
      <c r="P57" s="65">
        <f t="shared" si="3"/>
        <v>117573.74160000001</v>
      </c>
      <c r="Q57" s="66">
        <f t="shared" si="4"/>
        <v>2.2000000000000047E-2</v>
      </c>
      <c r="R57" s="75">
        <f t="shared" si="5"/>
        <v>54302</v>
      </c>
      <c r="S57" s="65">
        <f t="shared" si="6"/>
        <v>63271.741600000008</v>
      </c>
      <c r="T57" s="66">
        <f t="shared" si="7"/>
        <v>6.5329779386377451</v>
      </c>
      <c r="U57" s="70">
        <f t="shared" si="8"/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3">
        <f t="shared" si="0"/>
        <v>54</v>
      </c>
      <c r="N58" s="64">
        <f t="shared" si="1"/>
        <v>91593.424218123502</v>
      </c>
      <c r="O58" s="65">
        <f t="shared" si="2"/>
        <v>5104.9270072992695</v>
      </c>
      <c r="P58" s="65">
        <f t="shared" si="3"/>
        <v>116729.774</v>
      </c>
      <c r="Q58" s="66">
        <f t="shared" si="4"/>
        <v>2.2000000000000044E-2</v>
      </c>
      <c r="R58" s="75">
        <f t="shared" si="5"/>
        <v>137914.20000000001</v>
      </c>
      <c r="S58" s="65">
        <f t="shared" si="6"/>
        <v>-21184.426000000007</v>
      </c>
      <c r="T58" s="66">
        <f t="shared" si="7"/>
        <v>-4.7863138516532633</v>
      </c>
      <c r="U58" s="70">
        <f t="shared" si="8"/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3">
        <f t="shared" si="0"/>
        <v>55</v>
      </c>
      <c r="N59" s="64">
        <f t="shared" si="1"/>
        <v>102779.74335472044</v>
      </c>
      <c r="O59" s="65">
        <f t="shared" si="2"/>
        <v>1169.5570216776628</v>
      </c>
      <c r="P59" s="65">
        <f t="shared" si="3"/>
        <v>114599.6194</v>
      </c>
      <c r="Q59" s="66">
        <f t="shared" si="4"/>
        <v>2.1999999999999992E-2</v>
      </c>
      <c r="R59" s="75">
        <f t="shared" si="5"/>
        <v>255216.6</v>
      </c>
      <c r="S59" s="65">
        <f t="shared" si="6"/>
        <v>-140616.98060000001</v>
      </c>
      <c r="T59" s="66">
        <f t="shared" si="7"/>
        <v>-114.31854347650898</v>
      </c>
      <c r="U59" s="70">
        <f t="shared" si="8"/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3">
        <f t="shared" si="0"/>
        <v>56</v>
      </c>
      <c r="N60" s="64">
        <f t="shared" si="1"/>
        <v>110113.9489194499</v>
      </c>
      <c r="O60" s="65">
        <f t="shared" si="2"/>
        <v>10936.033519553072</v>
      </c>
      <c r="P60" s="65">
        <f t="shared" si="3"/>
        <v>114562.11200000001</v>
      </c>
      <c r="Q60" s="66">
        <f t="shared" si="4"/>
        <v>2.2000000000000075E-2</v>
      </c>
      <c r="R60" s="75">
        <f t="shared" si="5"/>
        <v>50155</v>
      </c>
      <c r="S60" s="65">
        <f t="shared" si="6"/>
        <v>64407.112000000008</v>
      </c>
      <c r="T60" s="66">
        <f t="shared" si="7"/>
        <v>4.4836498003456713</v>
      </c>
      <c r="U60" s="70">
        <f t="shared" si="8"/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3">
        <f t="shared" si="0"/>
        <v>57</v>
      </c>
      <c r="N61" s="64">
        <f t="shared" si="1"/>
        <v>88418.253968253965</v>
      </c>
      <c r="O61" s="65">
        <f t="shared" si="2"/>
        <v>4065.1041666666665</v>
      </c>
      <c r="P61" s="65">
        <f t="shared" si="3"/>
        <v>113857.954</v>
      </c>
      <c r="Q61" s="66">
        <f t="shared" si="4"/>
        <v>2.1999999999999981E-2</v>
      </c>
      <c r="R61" s="75">
        <f t="shared" si="5"/>
        <v>2354507</v>
      </c>
      <c r="S61" s="65">
        <f t="shared" si="6"/>
        <v>-2240649.0460000001</v>
      </c>
      <c r="T61" s="66">
        <f t="shared" si="7"/>
        <v>-718.69668353619477</v>
      </c>
      <c r="U61" s="70">
        <f t="shared" si="8"/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3">
        <f t="shared" si="0"/>
        <v>58</v>
      </c>
      <c r="N62" s="64">
        <f t="shared" si="1"/>
        <v>100257.47960108795</v>
      </c>
      <c r="O62" s="65">
        <f t="shared" si="2"/>
        <v>18229.922279792747</v>
      </c>
      <c r="P62" s="65">
        <f t="shared" si="3"/>
        <v>113016.848</v>
      </c>
      <c r="Q62" s="66">
        <f t="shared" si="4"/>
        <v>2.1999999999999985E-2</v>
      </c>
      <c r="R62" s="75">
        <f t="shared" si="5"/>
        <v>134180.20000000001</v>
      </c>
      <c r="S62" s="65">
        <f t="shared" si="6"/>
        <v>-21163.352000000014</v>
      </c>
      <c r="T62" s="66">
        <f t="shared" si="7"/>
        <v>-1.7518865953742855</v>
      </c>
      <c r="U62" s="70">
        <f t="shared" si="8"/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3">
        <f t="shared" si="0"/>
        <v>59</v>
      </c>
      <c r="N63" s="64">
        <f t="shared" si="1"/>
        <v>100872.96803652968</v>
      </c>
      <c r="O63" s="65">
        <f t="shared" si="2"/>
        <v>1308.5997794928335</v>
      </c>
      <c r="P63" s="65">
        <f t="shared" si="3"/>
        <v>112885.9298</v>
      </c>
      <c r="Q63" s="66">
        <f t="shared" si="4"/>
        <v>2.2000000000000037E-2</v>
      </c>
      <c r="R63" s="75">
        <f t="shared" si="5"/>
        <v>258848</v>
      </c>
      <c r="S63" s="65">
        <f t="shared" si="6"/>
        <v>-145962.07020000002</v>
      </c>
      <c r="T63" s="66">
        <f t="shared" si="7"/>
        <v>-123.97756356896116</v>
      </c>
      <c r="U63" s="70">
        <f t="shared" si="8"/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3">
        <f t="shared" si="0"/>
        <v>60</v>
      </c>
      <c r="N64" s="64">
        <f t="shared" si="1"/>
        <v>89942.95028524856</v>
      </c>
      <c r="O64" s="65">
        <f t="shared" si="2"/>
        <v>21190.537084398977</v>
      </c>
      <c r="P64" s="65">
        <f t="shared" si="3"/>
        <v>112787.92</v>
      </c>
      <c r="Q64" s="66">
        <f t="shared" si="4"/>
        <v>2.1999999999999985E-2</v>
      </c>
      <c r="R64" s="75">
        <f t="shared" si="5"/>
        <v>96973.7</v>
      </c>
      <c r="S64" s="65">
        <f t="shared" si="6"/>
        <v>15814.220000000001</v>
      </c>
      <c r="T64" s="66">
        <f t="shared" si="7"/>
        <v>-4.5668939713958051E-2</v>
      </c>
      <c r="U64" s="70">
        <f t="shared" si="8"/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3">
        <f t="shared" si="0"/>
        <v>61</v>
      </c>
      <c r="N65" s="64">
        <f t="shared" si="1"/>
        <v>89295.986895986891</v>
      </c>
      <c r="O65" s="65">
        <f t="shared" si="2"/>
        <v>7022.666666666667</v>
      </c>
      <c r="P65" s="65">
        <f t="shared" si="3"/>
        <v>111429.06879999999</v>
      </c>
      <c r="Q65" s="66">
        <f t="shared" si="4"/>
        <v>2.1999999999999995E-2</v>
      </c>
      <c r="R65" s="75">
        <f t="shared" si="5"/>
        <v>44003</v>
      </c>
      <c r="S65" s="65">
        <f t="shared" si="6"/>
        <v>67426.068799999994</v>
      </c>
      <c r="T65" s="66">
        <f t="shared" si="7"/>
        <v>6.5303575871966402</v>
      </c>
      <c r="U65" s="70">
        <f t="shared" si="8"/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3">
        <f t="shared" si="0"/>
        <v>62</v>
      </c>
      <c r="N66" s="64">
        <f t="shared" si="1"/>
        <v>100935.63432835821</v>
      </c>
      <c r="O66" s="65">
        <f t="shared" si="2"/>
        <v>8627.6183087664867</v>
      </c>
      <c r="P66" s="65">
        <f t="shared" si="3"/>
        <v>110583.466</v>
      </c>
      <c r="Q66" s="66">
        <f t="shared" si="4"/>
        <v>2.2000000000000002E-2</v>
      </c>
      <c r="R66" s="75">
        <f t="shared" si="5"/>
        <v>177193.60000000001</v>
      </c>
      <c r="S66" s="65">
        <f t="shared" si="6"/>
        <v>-66610.134000000005</v>
      </c>
      <c r="T66" s="66">
        <f t="shared" si="7"/>
        <v>-6.989581332613974</v>
      </c>
      <c r="U66" s="70">
        <f t="shared" si="8"/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3">
        <f t="shared" si="0"/>
        <v>63</v>
      </c>
      <c r="N67" s="64">
        <f t="shared" si="1"/>
        <v>81484.853051996979</v>
      </c>
      <c r="O67" s="65">
        <f t="shared" si="2"/>
        <v>3018.1556195965418</v>
      </c>
      <c r="P67" s="65">
        <f t="shared" si="3"/>
        <v>110509.26879999999</v>
      </c>
      <c r="Q67" s="66">
        <f t="shared" si="4"/>
        <v>2.1999999999999971E-2</v>
      </c>
      <c r="R67" s="75">
        <f t="shared" si="5"/>
        <v>201456.1</v>
      </c>
      <c r="S67" s="65">
        <f t="shared" si="6"/>
        <v>-90946.831200000015</v>
      </c>
      <c r="T67" s="66">
        <f t="shared" si="7"/>
        <v>-13.405618692965588</v>
      </c>
      <c r="U67" s="70">
        <f t="shared" si="8"/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3">
        <f t="shared" si="0"/>
        <v>64</v>
      </c>
      <c r="N68" s="64">
        <f t="shared" si="1"/>
        <v>106507.85288270377</v>
      </c>
      <c r="O68" s="65">
        <f t="shared" si="2"/>
        <v>8208.200212992544</v>
      </c>
      <c r="P68" s="65">
        <f t="shared" si="3"/>
        <v>109504.1318</v>
      </c>
      <c r="Q68" s="66">
        <f t="shared" si="4"/>
        <v>2.2000000000000082E-2</v>
      </c>
      <c r="R68" s="75">
        <f t="shared" si="5"/>
        <v>91250.6</v>
      </c>
      <c r="S68" s="65">
        <f t="shared" si="6"/>
        <v>18253.531799999997</v>
      </c>
      <c r="T68" s="66">
        <f t="shared" si="7"/>
        <v>1.368281777489458</v>
      </c>
      <c r="U68" s="70">
        <f t="shared" si="8"/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3">
        <f t="shared" si="0"/>
        <v>65</v>
      </c>
      <c r="N69" s="64">
        <f t="shared" si="1"/>
        <v>49727.804182509506</v>
      </c>
      <c r="O69" s="65">
        <f t="shared" si="2"/>
        <v>3614.3314651721375</v>
      </c>
      <c r="P69" s="65">
        <f t="shared" si="3"/>
        <v>106929.10060000001</v>
      </c>
      <c r="Q69" s="66">
        <f t="shared" si="4"/>
        <v>2.2000000000000023E-2</v>
      </c>
      <c r="R69" s="75">
        <f t="shared" si="5"/>
        <v>171251</v>
      </c>
      <c r="S69" s="65">
        <f t="shared" si="6"/>
        <v>-64321.899399999995</v>
      </c>
      <c r="T69" s="66">
        <f t="shared" si="7"/>
        <v>-15.248476928870478</v>
      </c>
      <c r="U69" s="70">
        <f t="shared" si="8"/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3">
        <f t="shared" ref="M70:M133" si="9">_xlfn.RANK.EQ(H70,$H$5:$H$504,0)</f>
        <v>66</v>
      </c>
      <c r="N70" s="64">
        <f t="shared" ref="N70:N133" si="10">H70/(1+I70)</f>
        <v>107841.52892561984</v>
      </c>
      <c r="O70" s="65">
        <f t="shared" ref="O70:O133" si="11">J70/(1+K70)</f>
        <v>6740.9836065573763</v>
      </c>
      <c r="P70" s="65">
        <f t="shared" ref="P70:P133" si="12">$H70*(1+0.022)</f>
        <v>106687.19320000001</v>
      </c>
      <c r="Q70" s="66">
        <f t="shared" ref="Q70:Q133" si="13">($P70-$H70)/$H70</f>
        <v>2.2000000000000026E-2</v>
      </c>
      <c r="R70" s="75">
        <f t="shared" ref="R70:R133" si="14">IF($H71&gt;166000,$L71*(1-0.04),$L71)</f>
        <v>2356616.2000000002</v>
      </c>
      <c r="S70" s="65">
        <f t="shared" ref="S70:S133" si="15">P70-R70</f>
        <v>-2249929.0068000001</v>
      </c>
      <c r="T70" s="66">
        <f t="shared" ref="T70:T133" si="16">($S70-$J70)/$J70</f>
        <v>-782.65960491939961</v>
      </c>
      <c r="U70" s="70">
        <f t="shared" ref="U70:U133" si="17">_xlfn.RANK.EQ($P70,$P$5:$P$504)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3">
        <f t="shared" si="9"/>
        <v>67</v>
      </c>
      <c r="N71" s="64">
        <f t="shared" si="10"/>
        <v>80337.412314886984</v>
      </c>
      <c r="O71" s="65">
        <f t="shared" si="11"/>
        <v>16627.904667328701</v>
      </c>
      <c r="P71" s="65">
        <f t="shared" si="12"/>
        <v>105340.50379999999</v>
      </c>
      <c r="Q71" s="66">
        <f t="shared" si="13"/>
        <v>2.1999999999999974E-2</v>
      </c>
      <c r="R71" s="75">
        <f t="shared" si="14"/>
        <v>117359</v>
      </c>
      <c r="S71" s="65">
        <f t="shared" si="15"/>
        <v>-12018.496200000009</v>
      </c>
      <c r="T71" s="66">
        <f t="shared" si="16"/>
        <v>-1.7177664160341137</v>
      </c>
      <c r="U71" s="70">
        <f t="shared" si="17"/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3">
        <f t="shared" si="9"/>
        <v>68</v>
      </c>
      <c r="N72" s="64">
        <f t="shared" si="10"/>
        <v>93376.731301939057</v>
      </c>
      <c r="O72" s="65">
        <f t="shared" si="11"/>
        <v>8197.492163009405</v>
      </c>
      <c r="P72" s="65">
        <f t="shared" si="12"/>
        <v>103351.79400000001</v>
      </c>
      <c r="Q72" s="66">
        <f t="shared" si="13"/>
        <v>2.2000000000000089E-2</v>
      </c>
      <c r="R72" s="75">
        <f t="shared" si="14"/>
        <v>1895883</v>
      </c>
      <c r="S72" s="65">
        <f t="shared" si="15"/>
        <v>-1792531.206</v>
      </c>
      <c r="T72" s="66">
        <f t="shared" si="16"/>
        <v>-172.37009617590823</v>
      </c>
      <c r="U72" s="70">
        <f t="shared" si="17"/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3">
        <f t="shared" si="9"/>
        <v>69</v>
      </c>
      <c r="N73" s="64">
        <f t="shared" si="10"/>
        <v>97736.943907156674</v>
      </c>
      <c r="O73" s="65">
        <f t="shared" si="11"/>
        <v>22193.260654112986</v>
      </c>
      <c r="P73" s="65">
        <f t="shared" si="12"/>
        <v>103283.32</v>
      </c>
      <c r="Q73" s="66">
        <f t="shared" si="13"/>
        <v>2.2000000000000068E-2</v>
      </c>
      <c r="R73" s="75">
        <f t="shared" si="14"/>
        <v>161335.9</v>
      </c>
      <c r="S73" s="65">
        <f t="shared" si="15"/>
        <v>-58052.579999999987</v>
      </c>
      <c r="T73" s="66">
        <f t="shared" si="16"/>
        <v>-3.5924431742062244</v>
      </c>
      <c r="U73" s="70">
        <f t="shared" si="17"/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3">
        <f t="shared" si="9"/>
        <v>70</v>
      </c>
      <c r="N74" s="64">
        <f t="shared" si="10"/>
        <v>91568.118628359589</v>
      </c>
      <c r="O74" s="65">
        <f t="shared" si="11"/>
        <v>6668.8223938223937</v>
      </c>
      <c r="P74" s="65">
        <f t="shared" si="12"/>
        <v>100975.644</v>
      </c>
      <c r="Q74" s="66">
        <f t="shared" si="13"/>
        <v>2.2000000000000002E-2</v>
      </c>
      <c r="R74" s="75">
        <f t="shared" si="14"/>
        <v>1917383</v>
      </c>
      <c r="S74" s="65">
        <f t="shared" si="15"/>
        <v>-1816407.3559999999</v>
      </c>
      <c r="T74" s="66">
        <f t="shared" si="16"/>
        <v>-263.90832925646629</v>
      </c>
      <c r="U74" s="70">
        <f t="shared" si="17"/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3">
        <f t="shared" si="9"/>
        <v>71</v>
      </c>
      <c r="N75" s="64">
        <f t="shared" si="10"/>
        <v>87971.014492753617</v>
      </c>
      <c r="O75" s="65" t="e">
        <f t="shared" si="11"/>
        <v>#VALUE!</v>
      </c>
      <c r="P75" s="65">
        <f t="shared" si="12"/>
        <v>99256.639999999999</v>
      </c>
      <c r="Q75" s="66">
        <f t="shared" si="13"/>
        <v>2.1999999999999995E-2</v>
      </c>
      <c r="R75" s="75">
        <f t="shared" si="14"/>
        <v>92940</v>
      </c>
      <c r="S75" s="65">
        <f t="shared" si="15"/>
        <v>6316.6399999999994</v>
      </c>
      <c r="T75" s="66">
        <f t="shared" si="16"/>
        <v>-0.64995067885840951</v>
      </c>
      <c r="U75" s="70">
        <f t="shared" si="17"/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3">
        <f t="shared" si="9"/>
        <v>72</v>
      </c>
      <c r="N76" s="64">
        <f t="shared" si="10"/>
        <v>67619.777158774377</v>
      </c>
      <c r="O76" s="65">
        <f t="shared" si="11"/>
        <v>3432.0987654320984</v>
      </c>
      <c r="P76" s="65">
        <f t="shared" si="12"/>
        <v>99238.244000000006</v>
      </c>
      <c r="Q76" s="66">
        <f t="shared" si="13"/>
        <v>2.2000000000000061E-2</v>
      </c>
      <c r="R76" s="75">
        <f t="shared" si="14"/>
        <v>107069.1</v>
      </c>
      <c r="S76" s="65">
        <f t="shared" si="15"/>
        <v>-7830.8559999999998</v>
      </c>
      <c r="T76" s="66">
        <f t="shared" si="16"/>
        <v>-3.8168546762589926</v>
      </c>
      <c r="U76" s="70">
        <f t="shared" si="17"/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3">
        <f t="shared" si="9"/>
        <v>73</v>
      </c>
      <c r="N77" s="64">
        <f t="shared" si="10"/>
        <v>83540.505226480847</v>
      </c>
      <c r="O77" s="65">
        <f t="shared" si="11"/>
        <v>1484.057971014493</v>
      </c>
      <c r="P77" s="65">
        <f t="shared" si="12"/>
        <v>98014.399000000005</v>
      </c>
      <c r="Q77" s="66">
        <f t="shared" si="13"/>
        <v>2.2000000000000051E-2</v>
      </c>
      <c r="R77" s="75">
        <f t="shared" si="14"/>
        <v>222068</v>
      </c>
      <c r="S77" s="65">
        <f t="shared" si="15"/>
        <v>-124053.601</v>
      </c>
      <c r="T77" s="66">
        <f t="shared" si="16"/>
        <v>-61.573047363281248</v>
      </c>
      <c r="U77" s="70">
        <f t="shared" si="17"/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3">
        <f t="shared" si="9"/>
        <v>74</v>
      </c>
      <c r="N78" s="64">
        <f t="shared" si="10"/>
        <v>88832.713754646829</v>
      </c>
      <c r="O78" s="65" t="e">
        <f t="shared" si="11"/>
        <v>#VALUE!</v>
      </c>
      <c r="P78" s="65">
        <f t="shared" si="12"/>
        <v>97686.847999999998</v>
      </c>
      <c r="Q78" s="66">
        <f t="shared" si="13"/>
        <v>2.1999999999999981E-2</v>
      </c>
      <c r="R78" s="75">
        <f t="shared" si="14"/>
        <v>251684</v>
      </c>
      <c r="S78" s="65">
        <f t="shared" si="15"/>
        <v>-153997.152</v>
      </c>
      <c r="T78" s="66">
        <f t="shared" si="16"/>
        <v>-22.469002091175241</v>
      </c>
      <c r="U78" s="70">
        <f t="shared" si="17"/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3">
        <f t="shared" si="9"/>
        <v>75</v>
      </c>
      <c r="N79" s="64">
        <f t="shared" si="10"/>
        <v>84532.200357781767</v>
      </c>
      <c r="O79" s="65">
        <f t="shared" si="11"/>
        <v>22734.496124031008</v>
      </c>
      <c r="P79" s="65">
        <f t="shared" si="12"/>
        <v>96586.153999999995</v>
      </c>
      <c r="Q79" s="66">
        <f t="shared" si="13"/>
        <v>2.1999999999999947E-2</v>
      </c>
      <c r="R79" s="75">
        <f t="shared" si="14"/>
        <v>139045.1</v>
      </c>
      <c r="S79" s="65">
        <f t="shared" si="15"/>
        <v>-42458.946000000011</v>
      </c>
      <c r="T79" s="66">
        <f t="shared" si="16"/>
        <v>-4.6193799335095056</v>
      </c>
      <c r="U79" s="70">
        <f t="shared" si="17"/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3">
        <f t="shared" si="9"/>
        <v>76</v>
      </c>
      <c r="N80" s="64">
        <f t="shared" si="10"/>
        <v>91231.707317073175</v>
      </c>
      <c r="O80" s="65">
        <f t="shared" si="11"/>
        <v>7299.1549295774648</v>
      </c>
      <c r="P80" s="65">
        <f t="shared" si="12"/>
        <v>95569.775000000009</v>
      </c>
      <c r="Q80" s="66">
        <f t="shared" si="13"/>
        <v>2.2000000000000092E-2</v>
      </c>
      <c r="R80" s="75">
        <f t="shared" si="14"/>
        <v>95616.5</v>
      </c>
      <c r="S80" s="65">
        <f t="shared" si="15"/>
        <v>-46.724999999991269</v>
      </c>
      <c r="T80" s="66">
        <f t="shared" si="16"/>
        <v>-1.0045080464649574</v>
      </c>
      <c r="U80" s="70">
        <f t="shared" si="17"/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3">
        <f t="shared" si="9"/>
        <v>77</v>
      </c>
      <c r="N81" s="64">
        <f t="shared" si="10"/>
        <v>88024.619771863116</v>
      </c>
      <c r="O81" s="65">
        <f t="shared" si="11"/>
        <v>3102.6747195858497</v>
      </c>
      <c r="P81" s="65">
        <f t="shared" si="12"/>
        <v>94639.141799999998</v>
      </c>
      <c r="Q81" s="66">
        <f t="shared" si="13"/>
        <v>2.2000000000000037E-2</v>
      </c>
      <c r="R81" s="75">
        <f t="shared" si="14"/>
        <v>57841.5</v>
      </c>
      <c r="S81" s="65">
        <f t="shared" si="15"/>
        <v>36797.641799999998</v>
      </c>
      <c r="T81" s="66">
        <f t="shared" si="16"/>
        <v>9.2329370967741937</v>
      </c>
      <c r="U81" s="70">
        <f t="shared" si="17"/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3">
        <f t="shared" si="9"/>
        <v>78</v>
      </c>
      <c r="N82" s="64">
        <f t="shared" si="10"/>
        <v>81430.538393645198</v>
      </c>
      <c r="O82" s="65" t="e">
        <f t="shared" si="11"/>
        <v>#VALUE!</v>
      </c>
      <c r="P82" s="65">
        <f t="shared" si="12"/>
        <v>94290.537600000011</v>
      </c>
      <c r="Q82" s="66">
        <f t="shared" si="13"/>
        <v>2.2000000000000082E-2</v>
      </c>
      <c r="R82" s="75">
        <f t="shared" si="14"/>
        <v>71571</v>
      </c>
      <c r="S82" s="65">
        <f t="shared" si="15"/>
        <v>22719.537600000011</v>
      </c>
      <c r="T82" s="66">
        <f t="shared" si="16"/>
        <v>-43.593808773903284</v>
      </c>
      <c r="U82" s="70">
        <f t="shared" si="17"/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3">
        <f t="shared" si="9"/>
        <v>79</v>
      </c>
      <c r="N83" s="64">
        <f t="shared" si="10"/>
        <v>90034.213098729233</v>
      </c>
      <c r="O83" s="65">
        <f t="shared" si="11"/>
        <v>3842.2131147540986</v>
      </c>
      <c r="P83" s="65">
        <f t="shared" si="12"/>
        <v>94131.31</v>
      </c>
      <c r="Q83" s="66">
        <f t="shared" si="13"/>
        <v>2.1999999999999974E-2</v>
      </c>
      <c r="R83" s="75">
        <f t="shared" si="14"/>
        <v>209651.5</v>
      </c>
      <c r="S83" s="65">
        <f t="shared" si="15"/>
        <v>-115520.19</v>
      </c>
      <c r="T83" s="66">
        <f t="shared" si="16"/>
        <v>-31.805384</v>
      </c>
      <c r="U83" s="70">
        <f t="shared" si="17"/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3">
        <f t="shared" si="9"/>
        <v>80</v>
      </c>
      <c r="N84" s="64">
        <f t="shared" si="10"/>
        <v>82203.75335120644</v>
      </c>
      <c r="O84" s="65">
        <f t="shared" si="11"/>
        <v>3152.9945553539014</v>
      </c>
      <c r="P84" s="65">
        <f t="shared" si="12"/>
        <v>94009.691999999995</v>
      </c>
      <c r="Q84" s="66">
        <f t="shared" si="13"/>
        <v>2.199999999999995E-2</v>
      </c>
      <c r="R84" s="75">
        <f t="shared" si="14"/>
        <v>54153.1</v>
      </c>
      <c r="S84" s="65">
        <f t="shared" si="15"/>
        <v>39856.591999999997</v>
      </c>
      <c r="T84" s="66">
        <f t="shared" si="16"/>
        <v>10.470843262533817</v>
      </c>
      <c r="U84" s="70">
        <f t="shared" si="17"/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3">
        <f t="shared" si="9"/>
        <v>81</v>
      </c>
      <c r="N85" s="64">
        <f t="shared" si="10"/>
        <v>91315.988083416087</v>
      </c>
      <c r="O85" s="65" t="e">
        <f t="shared" si="11"/>
        <v>#VALUE!</v>
      </c>
      <c r="P85" s="65">
        <f t="shared" si="12"/>
        <v>93978.214399999997</v>
      </c>
      <c r="Q85" s="66">
        <f t="shared" si="13"/>
        <v>2.2000000000000002E-2</v>
      </c>
      <c r="R85" s="75">
        <f t="shared" si="14"/>
        <v>66397.100000000006</v>
      </c>
      <c r="S85" s="65">
        <f t="shared" si="15"/>
        <v>27581.114399999991</v>
      </c>
      <c r="T85" s="66">
        <f t="shared" si="16"/>
        <v>-42.657022202084264</v>
      </c>
      <c r="U85" s="70">
        <f t="shared" si="17"/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3">
        <f t="shared" si="9"/>
        <v>82</v>
      </c>
      <c r="N86" s="64">
        <f t="shared" si="10"/>
        <v>93265.846153846156</v>
      </c>
      <c r="O86" s="65">
        <f t="shared" si="11"/>
        <v>1399.562554680665</v>
      </c>
      <c r="P86" s="65">
        <f t="shared" si="12"/>
        <v>92934.752399999998</v>
      </c>
      <c r="Q86" s="66">
        <f t="shared" si="13"/>
        <v>2.2000000000000006E-2</v>
      </c>
      <c r="R86" s="75">
        <f t="shared" si="14"/>
        <v>135300.29999999999</v>
      </c>
      <c r="S86" s="65">
        <f t="shared" si="15"/>
        <v>-42365.547599999991</v>
      </c>
      <c r="T86" s="66">
        <f t="shared" si="16"/>
        <v>-27.483432893667555</v>
      </c>
      <c r="U86" s="70">
        <f t="shared" si="17"/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3">
        <f t="shared" si="9"/>
        <v>83</v>
      </c>
      <c r="N87" s="64">
        <f t="shared" si="10"/>
        <v>79999.823788546259</v>
      </c>
      <c r="O87" s="65">
        <f t="shared" si="11"/>
        <v>3804.2187499999995</v>
      </c>
      <c r="P87" s="65">
        <f t="shared" si="12"/>
        <v>92797.395600000003</v>
      </c>
      <c r="Q87" s="66">
        <f t="shared" si="13"/>
        <v>2.2000000000000006E-2</v>
      </c>
      <c r="R87" s="75">
        <f t="shared" si="14"/>
        <v>111820</v>
      </c>
      <c r="S87" s="65">
        <f t="shared" si="15"/>
        <v>-19022.604399999997</v>
      </c>
      <c r="T87" s="66">
        <f t="shared" si="16"/>
        <v>-4.9065602332936296</v>
      </c>
      <c r="U87" s="70">
        <f t="shared" si="17"/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3">
        <f t="shared" si="9"/>
        <v>84</v>
      </c>
      <c r="N88" s="64">
        <f t="shared" si="10"/>
        <v>78664.0625</v>
      </c>
      <c r="O88" s="65" t="e">
        <f t="shared" si="11"/>
        <v>#VALUE!</v>
      </c>
      <c r="P88" s="65">
        <f t="shared" si="12"/>
        <v>92614.661999999997</v>
      </c>
      <c r="Q88" s="66">
        <f t="shared" si="13"/>
        <v>2.1999999999999964E-2</v>
      </c>
      <c r="R88" s="75">
        <f t="shared" si="14"/>
        <v>1667946.8</v>
      </c>
      <c r="S88" s="65">
        <f t="shared" si="15"/>
        <v>-1575332.138</v>
      </c>
      <c r="T88" s="66">
        <f t="shared" si="16"/>
        <v>680.96196450216451</v>
      </c>
      <c r="U88" s="70">
        <f t="shared" si="17"/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3">
        <f t="shared" si="9"/>
        <v>85</v>
      </c>
      <c r="N89" s="64">
        <f t="shared" si="10"/>
        <v>87386.003861003846</v>
      </c>
      <c r="O89" s="65">
        <f t="shared" si="11"/>
        <v>7463.2388663967622</v>
      </c>
      <c r="P89" s="65">
        <f t="shared" si="12"/>
        <v>92523.601799999989</v>
      </c>
      <c r="Q89" s="66">
        <f t="shared" si="13"/>
        <v>2.199999999999995E-2</v>
      </c>
      <c r="R89" s="75">
        <f t="shared" si="14"/>
        <v>189980.1</v>
      </c>
      <c r="S89" s="65">
        <f t="shared" si="15"/>
        <v>-97456.498200000016</v>
      </c>
      <c r="T89" s="66">
        <f t="shared" si="16"/>
        <v>-11.573444814529518</v>
      </c>
      <c r="U89" s="70">
        <f t="shared" si="17"/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3">
        <f t="shared" si="9"/>
        <v>86</v>
      </c>
      <c r="N90" s="64">
        <f t="shared" si="10"/>
        <v>72044</v>
      </c>
      <c r="O90" s="65">
        <f t="shared" si="11"/>
        <v>3807.4880278624296</v>
      </c>
      <c r="P90" s="65">
        <f t="shared" si="12"/>
        <v>92036.21</v>
      </c>
      <c r="Q90" s="66">
        <f t="shared" si="13"/>
        <v>2.2000000000000072E-2</v>
      </c>
      <c r="R90" s="75">
        <f t="shared" si="14"/>
        <v>66682.899999999994</v>
      </c>
      <c r="S90" s="65">
        <f t="shared" si="15"/>
        <v>25353.310000000012</v>
      </c>
      <c r="T90" s="66">
        <f t="shared" si="16"/>
        <v>1.8989126209151839</v>
      </c>
      <c r="U90" s="70">
        <f t="shared" si="17"/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3">
        <f t="shared" si="9"/>
        <v>87</v>
      </c>
      <c r="N91" s="64">
        <f t="shared" si="10"/>
        <v>69508.281733746131</v>
      </c>
      <c r="O91" s="65">
        <f t="shared" si="11"/>
        <v>2854.3991416309018</v>
      </c>
      <c r="P91" s="65">
        <f t="shared" si="12"/>
        <v>91780.403399999996</v>
      </c>
      <c r="Q91" s="66">
        <f t="shared" si="13"/>
        <v>2.1999999999999985E-2</v>
      </c>
      <c r="R91" s="75">
        <f t="shared" si="14"/>
        <v>71332.7</v>
      </c>
      <c r="S91" s="65">
        <f t="shared" si="15"/>
        <v>20447.703399999999</v>
      </c>
      <c r="T91" s="66">
        <f t="shared" si="16"/>
        <v>6.6862396722174182</v>
      </c>
      <c r="U91" s="70">
        <f t="shared" si="17"/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3">
        <f t="shared" si="9"/>
        <v>88</v>
      </c>
      <c r="N92" s="64">
        <f t="shared" si="10"/>
        <v>76768.127147766339</v>
      </c>
      <c r="O92" s="65">
        <f t="shared" si="11"/>
        <v>753.38345864661653</v>
      </c>
      <c r="P92" s="65">
        <f t="shared" si="12"/>
        <v>91323.978200000012</v>
      </c>
      <c r="Q92" s="66">
        <f t="shared" si="13"/>
        <v>2.2000000000000072E-2</v>
      </c>
      <c r="R92" s="75">
        <f t="shared" si="14"/>
        <v>189079.6</v>
      </c>
      <c r="S92" s="65">
        <f t="shared" si="15"/>
        <v>-97755.621799999994</v>
      </c>
      <c r="T92" s="66">
        <f t="shared" si="16"/>
        <v>-140.37214399771884</v>
      </c>
      <c r="U92" s="70">
        <f t="shared" si="17"/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3">
        <f t="shared" si="9"/>
        <v>89</v>
      </c>
      <c r="N93" s="64">
        <f t="shared" si="10"/>
        <v>84171.253534401505</v>
      </c>
      <c r="O93" s="65">
        <f t="shared" si="11"/>
        <v>4259.0806330067826</v>
      </c>
      <c r="P93" s="65">
        <f t="shared" si="12"/>
        <v>91270.425399999993</v>
      </c>
      <c r="Q93" s="66">
        <f t="shared" si="13"/>
        <v>2.1999999999999954E-2</v>
      </c>
      <c r="R93" s="75">
        <f t="shared" si="14"/>
        <v>166163.6</v>
      </c>
      <c r="S93" s="65">
        <f t="shared" si="15"/>
        <v>-74893.174600000013</v>
      </c>
      <c r="T93" s="66">
        <f t="shared" si="16"/>
        <v>-14.251207509112144</v>
      </c>
      <c r="U93" s="70">
        <f t="shared" si="17"/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3">
        <f t="shared" si="9"/>
        <v>90</v>
      </c>
      <c r="N94" s="64">
        <f t="shared" si="10"/>
        <v>84471.901608325454</v>
      </c>
      <c r="O94" s="65">
        <f t="shared" si="11"/>
        <v>3902.5954198473278</v>
      </c>
      <c r="P94" s="65">
        <f t="shared" si="12"/>
        <v>91251.109600000011</v>
      </c>
      <c r="Q94" s="66">
        <f t="shared" si="13"/>
        <v>2.2000000000000085E-2</v>
      </c>
      <c r="R94" s="75">
        <f t="shared" si="14"/>
        <v>1856682.3</v>
      </c>
      <c r="S94" s="65">
        <f t="shared" si="15"/>
        <v>-1765431.1904</v>
      </c>
      <c r="T94" s="66">
        <f t="shared" si="16"/>
        <v>-691.64673750097802</v>
      </c>
      <c r="U94" s="70">
        <f t="shared" si="17"/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3">
        <f t="shared" si="9"/>
        <v>91</v>
      </c>
      <c r="N95" s="64">
        <f t="shared" si="10"/>
        <v>84199.237368922782</v>
      </c>
      <c r="O95" s="65">
        <f t="shared" si="11"/>
        <v>4114.6592709984152</v>
      </c>
      <c r="P95" s="65">
        <f t="shared" si="12"/>
        <v>90268.150000000009</v>
      </c>
      <c r="Q95" s="66">
        <f t="shared" si="13"/>
        <v>2.2000000000000099E-2</v>
      </c>
      <c r="R95" s="75">
        <f t="shared" si="14"/>
        <v>589590.30000000005</v>
      </c>
      <c r="S95" s="65">
        <f t="shared" si="15"/>
        <v>-499322.15</v>
      </c>
      <c r="T95" s="66">
        <f t="shared" si="16"/>
        <v>-97.15848209987098</v>
      </c>
      <c r="U95" s="70">
        <f t="shared" si="17"/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3">
        <f t="shared" si="9"/>
        <v>92</v>
      </c>
      <c r="N96" s="64">
        <f t="shared" si="10"/>
        <v>100521.55074116305</v>
      </c>
      <c r="O96" s="65">
        <f t="shared" si="11"/>
        <v>2377.8359511343806</v>
      </c>
      <c r="P96" s="65">
        <f t="shared" si="12"/>
        <v>90096.862800000003</v>
      </c>
      <c r="Q96" s="66">
        <f t="shared" si="13"/>
        <v>2.2000000000000096E-2</v>
      </c>
      <c r="R96" s="75">
        <f t="shared" si="14"/>
        <v>198943.7</v>
      </c>
      <c r="S96" s="65">
        <f t="shared" si="15"/>
        <v>-108846.83720000001</v>
      </c>
      <c r="T96" s="66">
        <f t="shared" si="16"/>
        <v>-40.943793467889911</v>
      </c>
      <c r="U96" s="70">
        <f t="shared" si="17"/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3">
        <f t="shared" si="9"/>
        <v>93</v>
      </c>
      <c r="N97" s="64">
        <f t="shared" si="10"/>
        <v>79406.216216216199</v>
      </c>
      <c r="O97" s="65">
        <f t="shared" si="11"/>
        <v>1545.0292397660819</v>
      </c>
      <c r="P97" s="65">
        <f t="shared" si="12"/>
        <v>90079.999799999991</v>
      </c>
      <c r="Q97" s="66">
        <f t="shared" si="13"/>
        <v>2.1999999999999961E-2</v>
      </c>
      <c r="R97" s="75">
        <f t="shared" si="14"/>
        <v>161921.4</v>
      </c>
      <c r="S97" s="65">
        <f t="shared" si="15"/>
        <v>-71841.400200000004</v>
      </c>
      <c r="T97" s="66">
        <f t="shared" si="16"/>
        <v>-46.320085919757759</v>
      </c>
      <c r="U97" s="70">
        <f t="shared" si="17"/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3">
        <f t="shared" si="9"/>
        <v>94</v>
      </c>
      <c r="N98" s="64">
        <f t="shared" si="10"/>
        <v>85270.542635658916</v>
      </c>
      <c r="O98" s="65">
        <f t="shared" si="11"/>
        <v>3569.7916666666665</v>
      </c>
      <c r="P98" s="65">
        <f t="shared" si="12"/>
        <v>89935.182400000005</v>
      </c>
      <c r="Q98" s="66">
        <f t="shared" si="13"/>
        <v>2.2000000000000092E-2</v>
      </c>
      <c r="R98" s="75">
        <f t="shared" si="14"/>
        <v>105384.4</v>
      </c>
      <c r="S98" s="65">
        <f t="shared" si="15"/>
        <v>-15449.217599999989</v>
      </c>
      <c r="T98" s="66">
        <f t="shared" si="16"/>
        <v>-12.270220017508016</v>
      </c>
      <c r="U98" s="70">
        <f t="shared" si="17"/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3">
        <f t="shared" si="9"/>
        <v>95</v>
      </c>
      <c r="N99" s="64">
        <f t="shared" si="10"/>
        <v>73820.354729729734</v>
      </c>
      <c r="O99" s="65" t="e">
        <f t="shared" si="11"/>
        <v>#VALUE!</v>
      </c>
      <c r="P99" s="65">
        <f t="shared" si="12"/>
        <v>89326.172600000005</v>
      </c>
      <c r="Q99" s="66">
        <f t="shared" si="13"/>
        <v>2.2000000000000026E-2</v>
      </c>
      <c r="R99" s="75">
        <f t="shared" si="14"/>
        <v>70811.100000000006</v>
      </c>
      <c r="S99" s="65">
        <f t="shared" si="15"/>
        <v>18515.0726</v>
      </c>
      <c r="T99" s="66">
        <f t="shared" si="16"/>
        <v>-2.974330351144713</v>
      </c>
      <c r="U99" s="70">
        <f t="shared" si="17"/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3">
        <f t="shared" si="9"/>
        <v>96</v>
      </c>
      <c r="N100" s="64">
        <f t="shared" si="10"/>
        <v>73477.123633305295</v>
      </c>
      <c r="O100" s="65">
        <f t="shared" si="11"/>
        <v>2174.9022164276403</v>
      </c>
      <c r="P100" s="65">
        <f t="shared" si="12"/>
        <v>89286.314599999998</v>
      </c>
      <c r="Q100" s="66">
        <f t="shared" si="13"/>
        <v>2.1999999999999943E-2</v>
      </c>
      <c r="R100" s="75">
        <f t="shared" si="14"/>
        <v>58175</v>
      </c>
      <c r="S100" s="65">
        <f t="shared" si="15"/>
        <v>31111.314599999998</v>
      </c>
      <c r="T100" s="66">
        <f t="shared" si="16"/>
        <v>8.3250950454095847</v>
      </c>
      <c r="U100" s="70">
        <f t="shared" si="17"/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3">
        <f t="shared" si="9"/>
        <v>97</v>
      </c>
      <c r="N101" s="64">
        <f t="shared" si="10"/>
        <v>77203.743315508036</v>
      </c>
      <c r="O101" s="65">
        <f t="shared" si="11"/>
        <v>3142.6320667284526</v>
      </c>
      <c r="P101" s="65">
        <f t="shared" si="12"/>
        <v>88528.297200000001</v>
      </c>
      <c r="Q101" s="66">
        <f t="shared" si="13"/>
        <v>2.1999999999999943E-2</v>
      </c>
      <c r="R101" s="75">
        <f t="shared" si="14"/>
        <v>326163.20000000001</v>
      </c>
      <c r="S101" s="65">
        <f t="shared" si="15"/>
        <v>-237634.90280000001</v>
      </c>
      <c r="T101" s="66">
        <f t="shared" si="16"/>
        <v>-71.080186027308386</v>
      </c>
      <c r="U101" s="70">
        <f t="shared" si="17"/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3">
        <f t="shared" si="9"/>
        <v>98</v>
      </c>
      <c r="N102" s="64">
        <f t="shared" si="10"/>
        <v>82638.072519083958</v>
      </c>
      <c r="O102" s="65">
        <f t="shared" si="11"/>
        <v>9379.4399410464266</v>
      </c>
      <c r="P102" s="65">
        <f t="shared" si="12"/>
        <v>88510.003400000001</v>
      </c>
      <c r="Q102" s="66">
        <f t="shared" si="13"/>
        <v>2.2000000000000051E-2</v>
      </c>
      <c r="R102" s="75">
        <f t="shared" si="14"/>
        <v>2558124</v>
      </c>
      <c r="S102" s="65">
        <f t="shared" si="15"/>
        <v>-2469613.9966000002</v>
      </c>
      <c r="T102" s="66">
        <f t="shared" si="16"/>
        <v>-195.03153674997449</v>
      </c>
      <c r="U102" s="70">
        <f t="shared" si="17"/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3">
        <f t="shared" si="9"/>
        <v>99</v>
      </c>
      <c r="N103" s="64">
        <f t="shared" si="10"/>
        <v>79603.512014787426</v>
      </c>
      <c r="O103" s="65">
        <f t="shared" si="11"/>
        <v>10800.157356412275</v>
      </c>
      <c r="P103" s="65">
        <f t="shared" si="12"/>
        <v>88025.881999999998</v>
      </c>
      <c r="Q103" s="66">
        <f t="shared" si="13"/>
        <v>2.1999999999999974E-2</v>
      </c>
      <c r="R103" s="75">
        <f t="shared" si="14"/>
        <v>188030</v>
      </c>
      <c r="S103" s="65">
        <f t="shared" si="15"/>
        <v>-100004.118</v>
      </c>
      <c r="T103" s="66">
        <f t="shared" si="16"/>
        <v>-8.2852129380053903</v>
      </c>
      <c r="U103" s="70">
        <f t="shared" si="17"/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3">
        <f t="shared" si="9"/>
        <v>100</v>
      </c>
      <c r="N104" s="64">
        <f t="shared" si="10"/>
        <v>62665.451895043734</v>
      </c>
      <c r="O104" s="65">
        <f t="shared" si="11"/>
        <v>1459.9316369160654</v>
      </c>
      <c r="P104" s="65">
        <f t="shared" si="12"/>
        <v>87868.494000000006</v>
      </c>
      <c r="Q104" s="66">
        <f t="shared" si="13"/>
        <v>2.2000000000000072E-2</v>
      </c>
      <c r="R104" s="75">
        <f t="shared" si="14"/>
        <v>1429122.3</v>
      </c>
      <c r="S104" s="65">
        <f t="shared" si="15"/>
        <v>-1341253.8060000001</v>
      </c>
      <c r="T104" s="66">
        <f t="shared" si="16"/>
        <v>-349.92138553590013</v>
      </c>
      <c r="U104" s="70">
        <f t="shared" si="17"/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3">
        <f t="shared" si="9"/>
        <v>101</v>
      </c>
      <c r="N105" s="64">
        <f t="shared" si="10"/>
        <v>72198.903878583471</v>
      </c>
      <c r="O105" s="65">
        <f t="shared" si="11"/>
        <v>4962.3049219687882</v>
      </c>
      <c r="P105" s="65">
        <f t="shared" si="12"/>
        <v>87511.713799999998</v>
      </c>
      <c r="Q105" s="66">
        <f t="shared" si="13"/>
        <v>2.2000000000000044E-2</v>
      </c>
      <c r="R105" s="75">
        <f t="shared" si="14"/>
        <v>86984.7</v>
      </c>
      <c r="S105" s="65">
        <f t="shared" si="15"/>
        <v>527.01380000000063</v>
      </c>
      <c r="T105" s="66">
        <f t="shared" si="16"/>
        <v>-0.87250488678149785</v>
      </c>
      <c r="U105" s="70">
        <f t="shared" si="17"/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3">
        <f t="shared" si="9"/>
        <v>102</v>
      </c>
      <c r="N106" s="64">
        <f t="shared" si="10"/>
        <v>84577.448071216626</v>
      </c>
      <c r="O106" s="65">
        <f t="shared" si="11"/>
        <v>3274.388254486134</v>
      </c>
      <c r="P106" s="65">
        <f t="shared" si="12"/>
        <v>87388.971600000004</v>
      </c>
      <c r="Q106" s="66">
        <f t="shared" si="13"/>
        <v>2.2000000000000016E-2</v>
      </c>
      <c r="R106" s="75">
        <f t="shared" si="14"/>
        <v>65227.6</v>
      </c>
      <c r="S106" s="65">
        <f t="shared" si="15"/>
        <v>22161.371600000006</v>
      </c>
      <c r="T106" s="66">
        <f t="shared" si="16"/>
        <v>10.040938421681947</v>
      </c>
      <c r="U106" s="70">
        <f t="shared" si="17"/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3">
        <f t="shared" si="9"/>
        <v>103</v>
      </c>
      <c r="N107" s="64">
        <f t="shared" si="10"/>
        <v>75376.207513416826</v>
      </c>
      <c r="O107" s="65">
        <f t="shared" si="11"/>
        <v>1581.7604355716876</v>
      </c>
      <c r="P107" s="65">
        <f t="shared" si="12"/>
        <v>86124.553200000009</v>
      </c>
      <c r="Q107" s="66">
        <f t="shared" si="13"/>
        <v>2.200000000000004E-2</v>
      </c>
      <c r="R107" s="75">
        <f t="shared" si="14"/>
        <v>2332675.5</v>
      </c>
      <c r="S107" s="65">
        <f t="shared" si="15"/>
        <v>-2246550.9468</v>
      </c>
      <c r="T107" s="66">
        <f t="shared" si="16"/>
        <v>-1289.8250512305663</v>
      </c>
      <c r="U107" s="70">
        <f t="shared" si="17"/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3">
        <f t="shared" si="9"/>
        <v>104</v>
      </c>
      <c r="N108" s="64">
        <f t="shared" si="10"/>
        <v>117445.73426573425</v>
      </c>
      <c r="O108" s="65">
        <f t="shared" si="11"/>
        <v>8742.0275590551173</v>
      </c>
      <c r="P108" s="65">
        <f t="shared" si="12"/>
        <v>85821.121400000004</v>
      </c>
      <c r="Q108" s="66">
        <f t="shared" si="13"/>
        <v>2.2000000000000079E-2</v>
      </c>
      <c r="R108" s="75">
        <f t="shared" si="14"/>
        <v>76604.399999999994</v>
      </c>
      <c r="S108" s="65">
        <f t="shared" si="15"/>
        <v>9216.7214000000095</v>
      </c>
      <c r="T108" s="66">
        <f t="shared" si="16"/>
        <v>3.7697046803050006E-2</v>
      </c>
      <c r="U108" s="70">
        <f t="shared" si="17"/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3">
        <f t="shared" si="9"/>
        <v>105</v>
      </c>
      <c r="N109" s="64">
        <f t="shared" si="10"/>
        <v>76604.907407407401</v>
      </c>
      <c r="O109" s="65">
        <f t="shared" si="11"/>
        <v>3266.4044943820222</v>
      </c>
      <c r="P109" s="65">
        <f t="shared" si="12"/>
        <v>84553.4326</v>
      </c>
      <c r="Q109" s="66">
        <f t="shared" si="13"/>
        <v>2.1999999999999964E-2</v>
      </c>
      <c r="R109" s="75">
        <f t="shared" si="14"/>
        <v>144715.20000000001</v>
      </c>
      <c r="S109" s="65">
        <f t="shared" si="15"/>
        <v>-60161.767400000012</v>
      </c>
      <c r="T109" s="66">
        <f t="shared" si="16"/>
        <v>-21.694770527329645</v>
      </c>
      <c r="U109" s="70">
        <f t="shared" si="17"/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3">
        <f t="shared" si="9"/>
        <v>106</v>
      </c>
      <c r="N110" s="64">
        <f t="shared" si="10"/>
        <v>62324.905374716123</v>
      </c>
      <c r="O110" s="65">
        <f t="shared" si="11"/>
        <v>5593.675889328063</v>
      </c>
      <c r="P110" s="65">
        <f t="shared" si="12"/>
        <v>84142.486399999994</v>
      </c>
      <c r="Q110" s="66">
        <f t="shared" si="13"/>
        <v>2.1999999999999967E-2</v>
      </c>
      <c r="R110" s="75">
        <f t="shared" si="14"/>
        <v>259644.4</v>
      </c>
      <c r="S110" s="65">
        <f t="shared" si="15"/>
        <v>-175501.9136</v>
      </c>
      <c r="T110" s="66">
        <f t="shared" si="16"/>
        <v>-32.003023176936118</v>
      </c>
      <c r="U110" s="70">
        <f t="shared" si="17"/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3">
        <f t="shared" si="9"/>
        <v>107</v>
      </c>
      <c r="N111" s="64">
        <f t="shared" si="10"/>
        <v>75555.483870967742</v>
      </c>
      <c r="O111" s="65">
        <f t="shared" si="11"/>
        <v>2495.6890459363958</v>
      </c>
      <c r="P111" s="65">
        <f t="shared" si="12"/>
        <v>83781.209399999992</v>
      </c>
      <c r="Q111" s="66">
        <f t="shared" si="13"/>
        <v>2.1999999999999943E-2</v>
      </c>
      <c r="R111" s="75">
        <f t="shared" si="14"/>
        <v>272518.40000000002</v>
      </c>
      <c r="S111" s="65">
        <f t="shared" si="15"/>
        <v>-188737.19060000003</v>
      </c>
      <c r="T111" s="66">
        <f t="shared" si="16"/>
        <v>-54.445429744577226</v>
      </c>
      <c r="U111" s="70">
        <f t="shared" si="17"/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3">
        <f t="shared" si="9"/>
        <v>108</v>
      </c>
      <c r="N112" s="64">
        <f t="shared" si="10"/>
        <v>78362.607861936718</v>
      </c>
      <c r="O112" s="65">
        <f t="shared" si="11"/>
        <v>2206.4775295003765</v>
      </c>
      <c r="P112" s="65">
        <f t="shared" si="12"/>
        <v>83530.308399999994</v>
      </c>
      <c r="Q112" s="66">
        <f t="shared" si="13"/>
        <v>2.1999999999999967E-2</v>
      </c>
      <c r="R112" s="75">
        <f t="shared" si="14"/>
        <v>152954</v>
      </c>
      <c r="S112" s="65">
        <f t="shared" si="15"/>
        <v>-69423.691600000006</v>
      </c>
      <c r="T112" s="66">
        <f t="shared" si="16"/>
        <v>-8.8994687997815305</v>
      </c>
      <c r="U112" s="70">
        <f t="shared" si="17"/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3">
        <f t="shared" si="9"/>
        <v>109</v>
      </c>
      <c r="N113" s="64">
        <f t="shared" si="10"/>
        <v>76458.29428303655</v>
      </c>
      <c r="O113" s="65">
        <f t="shared" si="11"/>
        <v>1299.991501657177</v>
      </c>
      <c r="P113" s="65">
        <f t="shared" si="12"/>
        <v>83375.782000000007</v>
      </c>
      <c r="Q113" s="66">
        <f t="shared" si="13"/>
        <v>2.2000000000000079E-2</v>
      </c>
      <c r="R113" s="75">
        <f t="shared" si="14"/>
        <v>323662.2</v>
      </c>
      <c r="S113" s="65">
        <f t="shared" si="15"/>
        <v>-240286.41800000001</v>
      </c>
      <c r="T113" s="66">
        <f t="shared" si="16"/>
        <v>-16.708074655161145</v>
      </c>
      <c r="U113" s="70">
        <f t="shared" si="17"/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3">
        <f t="shared" si="9"/>
        <v>110</v>
      </c>
      <c r="N114" s="64">
        <f t="shared" si="10"/>
        <v>78498.84281581486</v>
      </c>
      <c r="O114" s="65">
        <f t="shared" si="11"/>
        <v>3580.1546391752572</v>
      </c>
      <c r="P114" s="65">
        <f t="shared" si="12"/>
        <v>83194.172600000005</v>
      </c>
      <c r="Q114" s="66">
        <f t="shared" si="13"/>
        <v>2.200000000000003E-2</v>
      </c>
      <c r="R114" s="75">
        <f t="shared" si="14"/>
        <v>118705.60000000001</v>
      </c>
      <c r="S114" s="65">
        <f t="shared" si="15"/>
        <v>-35511.4274</v>
      </c>
      <c r="T114" s="66">
        <f t="shared" si="16"/>
        <v>-26.564341948023902</v>
      </c>
      <c r="U114" s="70">
        <f t="shared" si="17"/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3">
        <f t="shared" si="9"/>
        <v>111</v>
      </c>
      <c r="N115" s="64">
        <f t="shared" si="10"/>
        <v>72808.992805755392</v>
      </c>
      <c r="O115" s="65">
        <f t="shared" si="11"/>
        <v>1937.391304347826</v>
      </c>
      <c r="P115" s="65">
        <f t="shared" si="12"/>
        <v>82744.799200000009</v>
      </c>
      <c r="Q115" s="66">
        <f t="shared" si="13"/>
        <v>2.2000000000000033E-2</v>
      </c>
      <c r="R115" s="75">
        <f t="shared" si="14"/>
        <v>130626.8</v>
      </c>
      <c r="S115" s="65">
        <f t="shared" si="15"/>
        <v>-47882.000799999994</v>
      </c>
      <c r="T115" s="66">
        <f t="shared" si="16"/>
        <v>-27.863779622980246</v>
      </c>
      <c r="U115" s="70">
        <f t="shared" si="17"/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3">
        <f t="shared" si="9"/>
        <v>112</v>
      </c>
      <c r="N116" s="64">
        <f t="shared" si="10"/>
        <v>72995.806745670008</v>
      </c>
      <c r="O116" s="65" t="e">
        <f t="shared" si="11"/>
        <v>#VALUE!</v>
      </c>
      <c r="P116" s="65">
        <f t="shared" si="12"/>
        <v>81838.080799999996</v>
      </c>
      <c r="Q116" s="66">
        <f t="shared" si="13"/>
        <v>2.2000000000000026E-2</v>
      </c>
      <c r="R116" s="75">
        <f t="shared" si="14"/>
        <v>112508</v>
      </c>
      <c r="S116" s="65">
        <f t="shared" si="15"/>
        <v>-30669.919200000004</v>
      </c>
      <c r="T116" s="66">
        <f t="shared" si="16"/>
        <v>81.092931477516075</v>
      </c>
      <c r="U116" s="70">
        <f t="shared" si="17"/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3">
        <f t="shared" si="9"/>
        <v>113</v>
      </c>
      <c r="N117" s="64">
        <f t="shared" si="10"/>
        <v>61178.32436587241</v>
      </c>
      <c r="O117" s="65">
        <f t="shared" si="11"/>
        <v>4588.915956151036</v>
      </c>
      <c r="P117" s="65">
        <f t="shared" si="12"/>
        <v>81344.046000000002</v>
      </c>
      <c r="Q117" s="66">
        <f t="shared" si="13"/>
        <v>2.2000000000000026E-2</v>
      </c>
      <c r="R117" s="75">
        <f t="shared" si="14"/>
        <v>123382</v>
      </c>
      <c r="S117" s="65">
        <f t="shared" si="15"/>
        <v>-42037.953999999998</v>
      </c>
      <c r="T117" s="66">
        <f t="shared" si="16"/>
        <v>-6.5790250829462504</v>
      </c>
      <c r="U117" s="70">
        <f t="shared" si="17"/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3">
        <f t="shared" si="9"/>
        <v>114</v>
      </c>
      <c r="N118" s="64">
        <f t="shared" si="10"/>
        <v>79116.302186878733</v>
      </c>
      <c r="O118" s="65">
        <f t="shared" si="11"/>
        <v>5753.4607778510217</v>
      </c>
      <c r="P118" s="65">
        <f t="shared" si="12"/>
        <v>81342.002000000008</v>
      </c>
      <c r="Q118" s="66">
        <f t="shared" si="13"/>
        <v>2.2000000000000096E-2</v>
      </c>
      <c r="R118" s="75">
        <f t="shared" si="14"/>
        <v>98933.5</v>
      </c>
      <c r="S118" s="65">
        <f t="shared" si="15"/>
        <v>-17591.497999999992</v>
      </c>
      <c r="T118" s="66">
        <f t="shared" si="16"/>
        <v>-3.0155245187900999</v>
      </c>
      <c r="U118" s="70">
        <f t="shared" si="17"/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3">
        <f t="shared" si="9"/>
        <v>115</v>
      </c>
      <c r="N119" s="64">
        <f t="shared" si="10"/>
        <v>72692.527675276739</v>
      </c>
      <c r="O119" s="65">
        <f t="shared" si="11"/>
        <v>6849.6917385943289</v>
      </c>
      <c r="P119" s="65">
        <f t="shared" si="12"/>
        <v>80532.271399999998</v>
      </c>
      <c r="Q119" s="66">
        <f t="shared" si="13"/>
        <v>2.2000000000000009E-2</v>
      </c>
      <c r="R119" s="75">
        <f t="shared" si="14"/>
        <v>189586.9</v>
      </c>
      <c r="S119" s="65">
        <f t="shared" si="15"/>
        <v>-109054.6286</v>
      </c>
      <c r="T119" s="66">
        <f t="shared" si="16"/>
        <v>-20.631442926319956</v>
      </c>
      <c r="U119" s="70">
        <f t="shared" si="17"/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3">
        <f t="shared" si="9"/>
        <v>116</v>
      </c>
      <c r="N120" s="64">
        <f t="shared" si="10"/>
        <v>77078.599605522671</v>
      </c>
      <c r="O120" s="65">
        <f t="shared" si="11"/>
        <v>4428.7245444801711</v>
      </c>
      <c r="P120" s="65">
        <f t="shared" si="12"/>
        <v>79877.169399999999</v>
      </c>
      <c r="Q120" s="66">
        <f t="shared" si="13"/>
        <v>2.2000000000000023E-2</v>
      </c>
      <c r="R120" s="75">
        <f t="shared" si="14"/>
        <v>48385.599999999999</v>
      </c>
      <c r="S120" s="65">
        <f t="shared" si="15"/>
        <v>31491.5694</v>
      </c>
      <c r="T120" s="66">
        <f t="shared" si="16"/>
        <v>2.8106932962245885</v>
      </c>
      <c r="U120" s="70">
        <f t="shared" si="17"/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3">
        <f t="shared" si="9"/>
        <v>117</v>
      </c>
      <c r="N121" s="64">
        <f t="shared" si="10"/>
        <v>65919.28632115548</v>
      </c>
      <c r="O121" s="65">
        <f t="shared" si="11"/>
        <v>3441.4127423822715</v>
      </c>
      <c r="P121" s="65">
        <f t="shared" si="12"/>
        <v>79293.914000000004</v>
      </c>
      <c r="Q121" s="66">
        <f t="shared" si="13"/>
        <v>2.2000000000000054E-2</v>
      </c>
      <c r="R121" s="75">
        <f t="shared" si="14"/>
        <v>90293.6</v>
      </c>
      <c r="S121" s="65">
        <f t="shared" si="15"/>
        <v>-10999.686000000002</v>
      </c>
      <c r="T121" s="66">
        <f t="shared" si="16"/>
        <v>-5.4269674407373136</v>
      </c>
      <c r="U121" s="70">
        <f t="shared" si="17"/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3">
        <f t="shared" si="9"/>
        <v>118</v>
      </c>
      <c r="N122" s="64">
        <f t="shared" si="10"/>
        <v>75314.94140625</v>
      </c>
      <c r="O122" s="65">
        <f t="shared" si="11"/>
        <v>220.16460905349794</v>
      </c>
      <c r="P122" s="65">
        <f t="shared" si="12"/>
        <v>78819.195000000007</v>
      </c>
      <c r="Q122" s="66">
        <f t="shared" si="13"/>
        <v>2.2000000000000089E-2</v>
      </c>
      <c r="R122" s="75">
        <f t="shared" si="14"/>
        <v>21240.6</v>
      </c>
      <c r="S122" s="65">
        <f t="shared" si="15"/>
        <v>57578.595000000008</v>
      </c>
      <c r="T122" s="66">
        <f t="shared" si="16"/>
        <v>268.05885514018695</v>
      </c>
      <c r="U122" s="70">
        <f t="shared" si="17"/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3">
        <f t="shared" si="9"/>
        <v>119</v>
      </c>
      <c r="N123" s="64">
        <f t="shared" si="10"/>
        <v>72796.091515729277</v>
      </c>
      <c r="O123" s="65">
        <f t="shared" si="11"/>
        <v>1546.4025026068823</v>
      </c>
      <c r="P123" s="65">
        <f t="shared" si="12"/>
        <v>78043.088200000013</v>
      </c>
      <c r="Q123" s="66">
        <f t="shared" si="13"/>
        <v>2.2000000000000092E-2</v>
      </c>
      <c r="R123" s="75">
        <f t="shared" si="14"/>
        <v>91249</v>
      </c>
      <c r="S123" s="65">
        <f t="shared" si="15"/>
        <v>-13205.911799999987</v>
      </c>
      <c r="T123" s="66">
        <f t="shared" si="16"/>
        <v>-9.904862980445035</v>
      </c>
      <c r="U123" s="70">
        <f t="shared" si="17"/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3">
        <f t="shared" si="9"/>
        <v>120</v>
      </c>
      <c r="N124" s="64">
        <f t="shared" si="10"/>
        <v>68683.830171635054</v>
      </c>
      <c r="O124" s="65">
        <f t="shared" si="11"/>
        <v>4568.7666370896186</v>
      </c>
      <c r="P124" s="65">
        <f t="shared" si="12"/>
        <v>77705.725999999995</v>
      </c>
      <c r="Q124" s="66">
        <f t="shared" si="13"/>
        <v>2.1999999999999936E-2</v>
      </c>
      <c r="R124" s="75">
        <f t="shared" si="14"/>
        <v>150259.29999999999</v>
      </c>
      <c r="S124" s="65">
        <f t="shared" si="15"/>
        <v>-72553.573999999993</v>
      </c>
      <c r="T124" s="66">
        <f t="shared" si="16"/>
        <v>-15.090808700718584</v>
      </c>
      <c r="U124" s="70">
        <f t="shared" si="17"/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3">
        <f t="shared" si="9"/>
        <v>121</v>
      </c>
      <c r="N125" s="64">
        <f t="shared" si="10"/>
        <v>71583.380816714154</v>
      </c>
      <c r="O125" s="65">
        <f t="shared" si="11"/>
        <v>2383.3943833943836</v>
      </c>
      <c r="P125" s="65">
        <f t="shared" si="12"/>
        <v>77035.600600000005</v>
      </c>
      <c r="Q125" s="66">
        <f t="shared" si="13"/>
        <v>2.200000000000003E-2</v>
      </c>
      <c r="R125" s="75">
        <f t="shared" si="14"/>
        <v>41290</v>
      </c>
      <c r="S125" s="65">
        <f t="shared" si="15"/>
        <v>35745.600600000005</v>
      </c>
      <c r="T125" s="66">
        <f t="shared" si="16"/>
        <v>17.312295389344264</v>
      </c>
      <c r="U125" s="70">
        <f t="shared" si="17"/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3">
        <f t="shared" si="9"/>
        <v>122</v>
      </c>
      <c r="N126" s="64">
        <f t="shared" si="10"/>
        <v>71904.580152671755</v>
      </c>
      <c r="O126" s="65">
        <f t="shared" si="11"/>
        <v>2934.0659340659345</v>
      </c>
      <c r="P126" s="65">
        <f t="shared" si="12"/>
        <v>77013.831999999995</v>
      </c>
      <c r="Q126" s="66">
        <f t="shared" si="13"/>
        <v>2.1999999999999933E-2</v>
      </c>
      <c r="R126" s="75">
        <f t="shared" si="14"/>
        <v>131671.29999999999</v>
      </c>
      <c r="S126" s="65">
        <f t="shared" si="15"/>
        <v>-54657.467999999993</v>
      </c>
      <c r="T126" s="66">
        <f t="shared" si="16"/>
        <v>-19.60996527068437</v>
      </c>
      <c r="U126" s="70">
        <f t="shared" si="17"/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3">
        <f t="shared" si="9"/>
        <v>123</v>
      </c>
      <c r="N127" s="64">
        <f t="shared" si="10"/>
        <v>75260.260260260256</v>
      </c>
      <c r="O127" s="65">
        <f t="shared" si="11"/>
        <v>3238.2749326145549</v>
      </c>
      <c r="P127" s="65">
        <f t="shared" si="12"/>
        <v>76839.070000000007</v>
      </c>
      <c r="Q127" s="66">
        <f t="shared" si="13"/>
        <v>2.2000000000000092E-2</v>
      </c>
      <c r="R127" s="75">
        <f t="shared" si="14"/>
        <v>57687.199999999997</v>
      </c>
      <c r="S127" s="65">
        <f t="shared" si="15"/>
        <v>19151.87000000001</v>
      </c>
      <c r="T127" s="66">
        <f t="shared" si="16"/>
        <v>4.3137644969757529</v>
      </c>
      <c r="U127" s="70">
        <f t="shared" si="17"/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3">
        <f t="shared" si="9"/>
        <v>124</v>
      </c>
      <c r="N128" s="64">
        <f t="shared" si="10"/>
        <v>70555.879586077135</v>
      </c>
      <c r="O128" s="65">
        <f t="shared" si="11"/>
        <v>3057.1785268414487</v>
      </c>
      <c r="P128" s="65">
        <f t="shared" si="12"/>
        <v>76650.919799999989</v>
      </c>
      <c r="Q128" s="66">
        <f t="shared" si="13"/>
        <v>2.1999999999999929E-2</v>
      </c>
      <c r="R128" s="75">
        <f t="shared" si="14"/>
        <v>712112.7</v>
      </c>
      <c r="S128" s="65">
        <f t="shared" si="15"/>
        <v>-635461.78019999992</v>
      </c>
      <c r="T128" s="66">
        <f t="shared" si="16"/>
        <v>-260.49925686050307</v>
      </c>
      <c r="U128" s="70">
        <f t="shared" si="17"/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3">
        <f t="shared" si="9"/>
        <v>125</v>
      </c>
      <c r="N129" s="64">
        <f t="shared" si="10"/>
        <v>68705.833333333328</v>
      </c>
      <c r="O129" s="65">
        <f t="shared" si="11"/>
        <v>2201.8388791593698</v>
      </c>
      <c r="P129" s="65">
        <f t="shared" si="12"/>
        <v>75834.750599999999</v>
      </c>
      <c r="Q129" s="66">
        <f t="shared" si="13"/>
        <v>2.199999999999995E-2</v>
      </c>
      <c r="R129" s="75">
        <f t="shared" si="14"/>
        <v>175681.4</v>
      </c>
      <c r="S129" s="65">
        <f t="shared" si="15"/>
        <v>-99846.649399999995</v>
      </c>
      <c r="T129" s="66">
        <f t="shared" si="16"/>
        <v>-40.708351322330479</v>
      </c>
      <c r="U129" s="70">
        <f t="shared" si="17"/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3">
        <f t="shared" si="9"/>
        <v>126</v>
      </c>
      <c r="N130" s="64">
        <f t="shared" si="10"/>
        <v>75273.197969543151</v>
      </c>
      <c r="O130" s="65">
        <f t="shared" si="11"/>
        <v>1604.0789473684208</v>
      </c>
      <c r="P130" s="65">
        <f t="shared" si="12"/>
        <v>75775.270200000014</v>
      </c>
      <c r="Q130" s="66">
        <f t="shared" si="13"/>
        <v>2.2000000000000103E-2</v>
      </c>
      <c r="R130" s="75">
        <f t="shared" si="14"/>
        <v>38097.300000000003</v>
      </c>
      <c r="S130" s="65">
        <f t="shared" si="15"/>
        <v>37677.970200000011</v>
      </c>
      <c r="T130" s="66">
        <f t="shared" si="16"/>
        <v>29.906381921089341</v>
      </c>
      <c r="U130" s="70">
        <f t="shared" si="17"/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3">
        <f t="shared" si="9"/>
        <v>127</v>
      </c>
      <c r="N131" s="64">
        <f t="shared" si="10"/>
        <v>70912.82296650717</v>
      </c>
      <c r="O131" s="65">
        <f t="shared" si="11"/>
        <v>2048.4027105517912</v>
      </c>
      <c r="P131" s="65">
        <f t="shared" si="12"/>
        <v>75734.185799999992</v>
      </c>
      <c r="Q131" s="66">
        <f t="shared" si="13"/>
        <v>2.1999999999999971E-2</v>
      </c>
      <c r="R131" s="75">
        <f t="shared" si="14"/>
        <v>2063060</v>
      </c>
      <c r="S131" s="65">
        <f t="shared" si="15"/>
        <v>-1987325.8141999999</v>
      </c>
      <c r="T131" s="66">
        <f t="shared" si="16"/>
        <v>-940.18989328922487</v>
      </c>
      <c r="U131" s="70">
        <f t="shared" si="17"/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3">
        <f t="shared" si="9"/>
        <v>128</v>
      </c>
      <c r="N132" s="64">
        <f t="shared" si="10"/>
        <v>74643.002028397561</v>
      </c>
      <c r="O132" s="65">
        <f t="shared" si="11"/>
        <v>5624.2387332521321</v>
      </c>
      <c r="P132" s="65">
        <f t="shared" si="12"/>
        <v>75217.156000000003</v>
      </c>
      <c r="Q132" s="66">
        <f t="shared" si="13"/>
        <v>2.2000000000000037E-2</v>
      </c>
      <c r="R132" s="75">
        <f t="shared" si="14"/>
        <v>66789.5</v>
      </c>
      <c r="S132" s="65">
        <f t="shared" si="15"/>
        <v>8427.6560000000027</v>
      </c>
      <c r="T132" s="66">
        <f t="shared" si="16"/>
        <v>-8.7422198159176748E-2</v>
      </c>
      <c r="U132" s="70">
        <f t="shared" si="17"/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3">
        <f t="shared" si="9"/>
        <v>129</v>
      </c>
      <c r="N133" s="64">
        <f t="shared" si="10"/>
        <v>69614.367816091952</v>
      </c>
      <c r="O133" s="65">
        <f t="shared" si="11"/>
        <v>1554.8158640226629</v>
      </c>
      <c r="P133" s="65">
        <f t="shared" si="12"/>
        <v>74276.30279999999</v>
      </c>
      <c r="Q133" s="66">
        <f t="shared" si="13"/>
        <v>2.199999999999995E-2</v>
      </c>
      <c r="R133" s="75">
        <f t="shared" si="14"/>
        <v>72348.399999999994</v>
      </c>
      <c r="S133" s="65">
        <f t="shared" si="15"/>
        <v>1927.9027999999962</v>
      </c>
      <c r="T133" s="66">
        <f t="shared" si="16"/>
        <v>0.75631119613737463</v>
      </c>
      <c r="U133" s="70">
        <f t="shared" si="17"/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3">
        <f t="shared" ref="M134:M197" si="18">_xlfn.RANK.EQ(H134,$H$5:$H$504,0)</f>
        <v>130</v>
      </c>
      <c r="N134" s="64">
        <f t="shared" ref="N134:N197" si="19">H134/(1+I134)</f>
        <v>58834.174125305122</v>
      </c>
      <c r="O134" s="65">
        <f t="shared" ref="O134:O197" si="20">J134/(1+K134)</f>
        <v>3983.2258064516132</v>
      </c>
      <c r="P134" s="65">
        <f t="shared" ref="P134:P197" si="21">$H134*(1+0.022)</f>
        <v>73897.958400000003</v>
      </c>
      <c r="Q134" s="66">
        <f t="shared" ref="Q134:Q197" si="22">($P134-$H134)/$H134</f>
        <v>2.2000000000000085E-2</v>
      </c>
      <c r="R134" s="75">
        <f t="shared" ref="R134:R197" si="23">IF($H135&gt;166000,$L135*(1-0.04),$L135)</f>
        <v>54341.1</v>
      </c>
      <c r="S134" s="65">
        <f t="shared" ref="S134:S197" si="24">P134-R134</f>
        <v>19556.858400000005</v>
      </c>
      <c r="T134" s="66">
        <f t="shared" ref="T134:T197" si="25">($S134-$J134)/$J134</f>
        <v>4.2793592484612901</v>
      </c>
      <c r="U134" s="70">
        <f t="shared" ref="U134:U197" si="26">_xlfn.RANK.EQ($P134,$P$5:$P$504)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3">
        <f t="shared" si="18"/>
        <v>131</v>
      </c>
      <c r="N135" s="64">
        <f t="shared" si="19"/>
        <v>72034.331337325348</v>
      </c>
      <c r="O135" s="65">
        <f t="shared" si="20"/>
        <v>2130.3408146300912</v>
      </c>
      <c r="P135" s="65">
        <f t="shared" si="21"/>
        <v>73766.324800000002</v>
      </c>
      <c r="Q135" s="66">
        <f t="shared" si="22"/>
        <v>2.2000000000000113E-2</v>
      </c>
      <c r="R135" s="75">
        <f t="shared" si="23"/>
        <v>50016</v>
      </c>
      <c r="S135" s="65">
        <f t="shared" si="24"/>
        <v>23750.324800000002</v>
      </c>
      <c r="T135" s="66">
        <f t="shared" si="25"/>
        <v>8.2673344779147815</v>
      </c>
      <c r="U135" s="70">
        <f t="shared" si="26"/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3">
        <f t="shared" si="18"/>
        <v>132</v>
      </c>
      <c r="N136" s="64">
        <f t="shared" si="19"/>
        <v>65867.094408799268</v>
      </c>
      <c r="O136" s="65">
        <f t="shared" si="20"/>
        <v>4908.811475409836</v>
      </c>
      <c r="P136" s="65">
        <f t="shared" si="21"/>
        <v>73441.941999999995</v>
      </c>
      <c r="Q136" s="66">
        <f t="shared" si="22"/>
        <v>2.1999999999999936E-2</v>
      </c>
      <c r="R136" s="75">
        <f t="shared" si="23"/>
        <v>34508</v>
      </c>
      <c r="S136" s="65">
        <f t="shared" si="24"/>
        <v>38933.941999999995</v>
      </c>
      <c r="T136" s="66">
        <f t="shared" si="25"/>
        <v>7.126475057399289</v>
      </c>
      <c r="U136" s="70">
        <f t="shared" si="26"/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3">
        <f t="shared" si="18"/>
        <v>133</v>
      </c>
      <c r="N137" s="64">
        <f t="shared" si="19"/>
        <v>68632.338787295477</v>
      </c>
      <c r="O137" s="65">
        <f t="shared" si="20"/>
        <v>3448.584202682563</v>
      </c>
      <c r="P137" s="65">
        <f t="shared" si="21"/>
        <v>72877.797999999995</v>
      </c>
      <c r="Q137" s="66">
        <f t="shared" si="22"/>
        <v>2.1999999999999933E-2</v>
      </c>
      <c r="R137" s="75">
        <f t="shared" si="23"/>
        <v>81657.399999999994</v>
      </c>
      <c r="S137" s="65">
        <f t="shared" si="24"/>
        <v>-8779.601999999999</v>
      </c>
      <c r="T137" s="66">
        <f t="shared" si="25"/>
        <v>-4.7941235955056172</v>
      </c>
      <c r="U137" s="70">
        <f t="shared" si="26"/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3">
        <f t="shared" si="18"/>
        <v>134</v>
      </c>
      <c r="N138" s="64">
        <f t="shared" si="19"/>
        <v>69690.117416829744</v>
      </c>
      <c r="O138" s="65">
        <f t="shared" si="20"/>
        <v>393.70629370629371</v>
      </c>
      <c r="P138" s="65">
        <f t="shared" si="21"/>
        <v>72790.212599999999</v>
      </c>
      <c r="Q138" s="66">
        <f t="shared" si="22"/>
        <v>2.1999999999999943E-2</v>
      </c>
      <c r="R138" s="75">
        <f t="shared" si="23"/>
        <v>127963</v>
      </c>
      <c r="S138" s="65">
        <f t="shared" si="24"/>
        <v>-55172.787400000001</v>
      </c>
      <c r="T138" s="66">
        <f t="shared" si="25"/>
        <v>-164.32974363528714</v>
      </c>
      <c r="U138" s="70">
        <f t="shared" si="26"/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3">
        <f t="shared" si="18"/>
        <v>135</v>
      </c>
      <c r="N139" s="64">
        <f t="shared" si="19"/>
        <v>62752.87865367582</v>
      </c>
      <c r="O139" s="65">
        <f t="shared" si="20"/>
        <v>9600.0911992704059</v>
      </c>
      <c r="P139" s="65">
        <f t="shared" si="21"/>
        <v>72406.656000000003</v>
      </c>
      <c r="Q139" s="66">
        <f t="shared" si="22"/>
        <v>2.2000000000000037E-2</v>
      </c>
      <c r="R139" s="75">
        <f t="shared" si="23"/>
        <v>26688</v>
      </c>
      <c r="S139" s="65">
        <f t="shared" si="24"/>
        <v>45718.656000000003</v>
      </c>
      <c r="T139" s="66">
        <f t="shared" si="25"/>
        <v>1.171598157032252</v>
      </c>
      <c r="U139" s="70">
        <f t="shared" si="26"/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3">
        <f t="shared" si="18"/>
        <v>136</v>
      </c>
      <c r="N140" s="64">
        <f t="shared" si="19"/>
        <v>69615.763546798029</v>
      </c>
      <c r="O140" s="65" t="e">
        <f t="shared" si="20"/>
        <v>#VALUE!</v>
      </c>
      <c r="P140" s="65">
        <f t="shared" si="21"/>
        <v>72214.52</v>
      </c>
      <c r="Q140" s="66">
        <f t="shared" si="22"/>
        <v>2.2000000000000058E-2</v>
      </c>
      <c r="R140" s="75">
        <f t="shared" si="23"/>
        <v>986297</v>
      </c>
      <c r="S140" s="65">
        <f t="shared" si="24"/>
        <v>-914082.48</v>
      </c>
      <c r="T140" s="66">
        <f t="shared" si="25"/>
        <v>232.60145157168412</v>
      </c>
      <c r="U140" s="70">
        <f t="shared" si="26"/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3">
        <f t="shared" si="18"/>
        <v>137</v>
      </c>
      <c r="N141" s="64">
        <f t="shared" si="19"/>
        <v>61335.937500000007</v>
      </c>
      <c r="O141" s="65">
        <f t="shared" si="20"/>
        <v>3224.5762711864409</v>
      </c>
      <c r="P141" s="65">
        <f t="shared" si="21"/>
        <v>72213.498000000007</v>
      </c>
      <c r="Q141" s="66">
        <f t="shared" si="22"/>
        <v>2.2000000000000096E-2</v>
      </c>
      <c r="R141" s="75">
        <f t="shared" si="23"/>
        <v>273829</v>
      </c>
      <c r="S141" s="65">
        <f t="shared" si="24"/>
        <v>-201615.50199999998</v>
      </c>
      <c r="T141" s="66">
        <f t="shared" si="25"/>
        <v>-45.155826106000873</v>
      </c>
      <c r="U141" s="70">
        <f t="shared" si="26"/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3">
        <f t="shared" si="18"/>
        <v>138</v>
      </c>
      <c r="N142" s="64">
        <f t="shared" si="19"/>
        <v>46004.503916449081</v>
      </c>
      <c r="O142" s="65">
        <f t="shared" si="20"/>
        <v>3604.9744897959185</v>
      </c>
      <c r="P142" s="65">
        <f t="shared" si="21"/>
        <v>72029.435799999992</v>
      </c>
      <c r="Q142" s="66">
        <f t="shared" si="22"/>
        <v>2.1999999999999971E-2</v>
      </c>
      <c r="R142" s="75">
        <f t="shared" si="23"/>
        <v>30465.200000000001</v>
      </c>
      <c r="S142" s="65">
        <f t="shared" si="24"/>
        <v>41564.235799999995</v>
      </c>
      <c r="T142" s="66">
        <f t="shared" si="25"/>
        <v>6.3531181757067534</v>
      </c>
      <c r="U142" s="70">
        <f t="shared" si="26"/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3">
        <f t="shared" si="18"/>
        <v>139</v>
      </c>
      <c r="N143" s="64">
        <f t="shared" si="19"/>
        <v>53978.052550231841</v>
      </c>
      <c r="O143" s="65" t="e">
        <f t="shared" si="20"/>
        <v>#VALUE!</v>
      </c>
      <c r="P143" s="65">
        <f t="shared" si="21"/>
        <v>71384.247200000013</v>
      </c>
      <c r="Q143" s="66">
        <f t="shared" si="22"/>
        <v>2.2000000000000096E-2</v>
      </c>
      <c r="R143" s="75">
        <f t="shared" si="23"/>
        <v>57675.4</v>
      </c>
      <c r="S143" s="65">
        <f t="shared" si="24"/>
        <v>13708.847200000011</v>
      </c>
      <c r="T143" s="66">
        <f t="shared" si="25"/>
        <v>-37.391949031059234</v>
      </c>
      <c r="U143" s="70">
        <f t="shared" si="26"/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3">
        <f t="shared" si="18"/>
        <v>140</v>
      </c>
      <c r="N144" s="64">
        <f t="shared" si="19"/>
        <v>64640.695488721802</v>
      </c>
      <c r="O144" s="65">
        <f t="shared" si="20"/>
        <v>857.49778172138417</v>
      </c>
      <c r="P144" s="65">
        <f t="shared" si="21"/>
        <v>70290.809399999998</v>
      </c>
      <c r="Q144" s="66">
        <f t="shared" si="22"/>
        <v>2.200000000000002E-2</v>
      </c>
      <c r="R144" s="75">
        <f t="shared" si="23"/>
        <v>122945.9</v>
      </c>
      <c r="S144" s="65">
        <f t="shared" si="24"/>
        <v>-52655.090599999996</v>
      </c>
      <c r="T144" s="66">
        <f t="shared" si="25"/>
        <v>-55.485813948675492</v>
      </c>
      <c r="U144" s="70">
        <f t="shared" si="26"/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3">
        <f t="shared" si="18"/>
        <v>141</v>
      </c>
      <c r="N145" s="64">
        <f t="shared" si="19"/>
        <v>63975.325884543759</v>
      </c>
      <c r="O145" s="65">
        <f t="shared" si="20"/>
        <v>1819.2349726775954</v>
      </c>
      <c r="P145" s="65">
        <f t="shared" si="21"/>
        <v>70221.108999999997</v>
      </c>
      <c r="Q145" s="66">
        <f t="shared" si="22"/>
        <v>2.1999999999999954E-2</v>
      </c>
      <c r="R145" s="75">
        <f t="shared" si="23"/>
        <v>687538</v>
      </c>
      <c r="S145" s="65">
        <f t="shared" si="24"/>
        <v>-617316.89100000006</v>
      </c>
      <c r="T145" s="66">
        <f t="shared" si="25"/>
        <v>-371.84998858584652</v>
      </c>
      <c r="U145" s="70">
        <f t="shared" si="26"/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3">
        <f t="shared" si="18"/>
        <v>142</v>
      </c>
      <c r="N146" s="64">
        <f t="shared" si="19"/>
        <v>66154.819863680634</v>
      </c>
      <c r="O146" s="65">
        <f t="shared" si="20"/>
        <v>4008.6071987480436</v>
      </c>
      <c r="P146" s="65">
        <f t="shared" si="21"/>
        <v>69435.702000000005</v>
      </c>
      <c r="Q146" s="66">
        <f t="shared" si="22"/>
        <v>2.2000000000000072E-2</v>
      </c>
      <c r="R146" s="75">
        <f t="shared" si="23"/>
        <v>131440.4</v>
      </c>
      <c r="S146" s="65">
        <f t="shared" si="24"/>
        <v>-62004.697999999989</v>
      </c>
      <c r="T146" s="66">
        <f t="shared" si="25"/>
        <v>-13.103200858871753</v>
      </c>
      <c r="U146" s="70">
        <f t="shared" si="26"/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3">
        <f t="shared" si="18"/>
        <v>143</v>
      </c>
      <c r="N147" s="64">
        <f t="shared" si="19"/>
        <v>66240.566959921809</v>
      </c>
      <c r="O147" s="65">
        <f t="shared" si="20"/>
        <v>5764.6449704142015</v>
      </c>
      <c r="P147" s="65">
        <f t="shared" si="21"/>
        <v>69254.910200000013</v>
      </c>
      <c r="Q147" s="66">
        <f t="shared" si="22"/>
        <v>2.2000000000000103E-2</v>
      </c>
      <c r="R147" s="75">
        <f t="shared" si="23"/>
        <v>116353.60000000001</v>
      </c>
      <c r="S147" s="65">
        <f t="shared" si="24"/>
        <v>-47098.689799999993</v>
      </c>
      <c r="T147" s="66">
        <f t="shared" si="25"/>
        <v>-13.086194103004951</v>
      </c>
      <c r="U147" s="70">
        <f t="shared" si="26"/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3">
        <f t="shared" si="18"/>
        <v>144</v>
      </c>
      <c r="N148" s="64">
        <f t="shared" si="19"/>
        <v>58001.290877796906</v>
      </c>
      <c r="O148" s="65" t="e">
        <f t="shared" si="20"/>
        <v>#VALUE!</v>
      </c>
      <c r="P148" s="65">
        <f t="shared" si="21"/>
        <v>68880.244999999995</v>
      </c>
      <c r="Q148" s="66">
        <f t="shared" si="22"/>
        <v>2.1999999999999929E-2</v>
      </c>
      <c r="R148" s="75">
        <f t="shared" si="23"/>
        <v>308802</v>
      </c>
      <c r="S148" s="65">
        <f t="shared" si="24"/>
        <v>-239921.755</v>
      </c>
      <c r="T148" s="66">
        <f t="shared" si="25"/>
        <v>107.67990351512955</v>
      </c>
      <c r="U148" s="70">
        <f t="shared" si="26"/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3">
        <f t="shared" si="18"/>
        <v>145</v>
      </c>
      <c r="N149" s="64">
        <f t="shared" si="19"/>
        <v>70173.173277661786</v>
      </c>
      <c r="O149" s="65">
        <f t="shared" si="20"/>
        <v>422.73220654365014</v>
      </c>
      <c r="P149" s="65">
        <f t="shared" si="21"/>
        <v>68704.8698</v>
      </c>
      <c r="Q149" s="66">
        <f t="shared" si="22"/>
        <v>2.2000000000000096E-2</v>
      </c>
      <c r="R149" s="75">
        <f t="shared" si="23"/>
        <v>118310</v>
      </c>
      <c r="S149" s="65">
        <f t="shared" si="24"/>
        <v>-49605.1302</v>
      </c>
      <c r="T149" s="66">
        <f t="shared" si="25"/>
        <v>-19.195704717188761</v>
      </c>
      <c r="U149" s="70">
        <f t="shared" si="26"/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3">
        <f t="shared" si="18"/>
        <v>146</v>
      </c>
      <c r="N150" s="64">
        <f t="shared" si="19"/>
        <v>66235.877106045591</v>
      </c>
      <c r="O150" s="65">
        <f t="shared" si="20"/>
        <v>15330.188679245282</v>
      </c>
      <c r="P150" s="65">
        <f t="shared" si="21"/>
        <v>68302.304000000004</v>
      </c>
      <c r="Q150" s="66">
        <f t="shared" si="22"/>
        <v>2.2000000000000054E-2</v>
      </c>
      <c r="R150" s="75">
        <f t="shared" si="23"/>
        <v>61526</v>
      </c>
      <c r="S150" s="65">
        <f t="shared" si="24"/>
        <v>6776.3040000000037</v>
      </c>
      <c r="T150" s="66">
        <f t="shared" si="25"/>
        <v>-0.30499446153846116</v>
      </c>
      <c r="U150" s="70">
        <f t="shared" si="26"/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3">
        <f t="shared" si="18"/>
        <v>147</v>
      </c>
      <c r="N151" s="64">
        <f t="shared" si="19"/>
        <v>68046.381243628945</v>
      </c>
      <c r="O151" s="65">
        <f t="shared" si="20"/>
        <v>1907.051282051282</v>
      </c>
      <c r="P151" s="65">
        <f t="shared" si="21"/>
        <v>68222.077000000005</v>
      </c>
      <c r="Q151" s="66">
        <f t="shared" si="22"/>
        <v>2.2000000000000072E-2</v>
      </c>
      <c r="R151" s="75">
        <f t="shared" si="23"/>
        <v>134211</v>
      </c>
      <c r="S151" s="65">
        <f t="shared" si="24"/>
        <v>-65988.922999999995</v>
      </c>
      <c r="T151" s="66">
        <f t="shared" si="25"/>
        <v>-32.687357983193273</v>
      </c>
      <c r="U151" s="70">
        <f t="shared" si="26"/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3">
        <f t="shared" si="18"/>
        <v>148</v>
      </c>
      <c r="N152" s="64">
        <f t="shared" si="19"/>
        <v>59856.885688568858</v>
      </c>
      <c r="O152" s="65">
        <f t="shared" si="20"/>
        <v>4550.0863557858384</v>
      </c>
      <c r="P152" s="65">
        <f t="shared" si="21"/>
        <v>67964.021999999997</v>
      </c>
      <c r="Q152" s="66">
        <f t="shared" si="22"/>
        <v>2.1999999999999957E-2</v>
      </c>
      <c r="R152" s="75">
        <f t="shared" si="23"/>
        <v>103676.1</v>
      </c>
      <c r="S152" s="65">
        <f t="shared" si="24"/>
        <v>-35712.078000000009</v>
      </c>
      <c r="T152" s="66">
        <f t="shared" si="25"/>
        <v>-7.7777714936420592</v>
      </c>
      <c r="U152" s="70">
        <f t="shared" si="26"/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3">
        <f t="shared" si="18"/>
        <v>149</v>
      </c>
      <c r="N153" s="64">
        <f t="shared" si="19"/>
        <v>58942.222222222219</v>
      </c>
      <c r="O153" s="65">
        <f t="shared" si="20"/>
        <v>263.99610373797634</v>
      </c>
      <c r="P153" s="65">
        <f t="shared" si="21"/>
        <v>67768.820000000007</v>
      </c>
      <c r="Q153" s="66">
        <f t="shared" si="22"/>
        <v>2.2000000000000106E-2</v>
      </c>
      <c r="R153" s="75">
        <f t="shared" si="23"/>
        <v>1388230</v>
      </c>
      <c r="S153" s="65">
        <f t="shared" si="24"/>
        <v>-1320461.18</v>
      </c>
      <c r="T153" s="66">
        <f t="shared" si="25"/>
        <v>-610.01262798634809</v>
      </c>
      <c r="U153" s="70">
        <f t="shared" si="26"/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3">
        <f t="shared" si="18"/>
        <v>150</v>
      </c>
      <c r="N154" s="64">
        <f t="shared" si="19"/>
        <v>57735.092348284961</v>
      </c>
      <c r="O154" s="65">
        <f t="shared" si="20"/>
        <v>10393.370681605975</v>
      </c>
      <c r="P154" s="65">
        <f t="shared" si="21"/>
        <v>67088.9856</v>
      </c>
      <c r="Q154" s="66">
        <f t="shared" si="22"/>
        <v>2.1999999999999954E-2</v>
      </c>
      <c r="R154" s="75">
        <f t="shared" si="23"/>
        <v>138082.70000000001</v>
      </c>
      <c r="S154" s="65">
        <f t="shared" si="24"/>
        <v>-70993.714400000012</v>
      </c>
      <c r="T154" s="66">
        <f t="shared" si="25"/>
        <v>-7.3778457502717583</v>
      </c>
      <c r="U154" s="70">
        <f t="shared" si="26"/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3">
        <f t="shared" si="18"/>
        <v>151</v>
      </c>
      <c r="N155" s="64">
        <f t="shared" si="19"/>
        <v>59253.526220614825</v>
      </c>
      <c r="O155" s="65">
        <f t="shared" si="20"/>
        <v>363.11389759665622</v>
      </c>
      <c r="P155" s="65">
        <f t="shared" si="21"/>
        <v>66976.156799999997</v>
      </c>
      <c r="Q155" s="66">
        <f t="shared" si="22"/>
        <v>2.1999999999999933E-2</v>
      </c>
      <c r="R155" s="75">
        <f t="shared" si="23"/>
        <v>52330</v>
      </c>
      <c r="S155" s="65">
        <f t="shared" si="24"/>
        <v>14646.156799999997</v>
      </c>
      <c r="T155" s="66">
        <f t="shared" si="25"/>
        <v>20.073606906474815</v>
      </c>
      <c r="U155" s="70">
        <f t="shared" si="26"/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3">
        <f t="shared" si="18"/>
        <v>152</v>
      </c>
      <c r="N156" s="64">
        <f t="shared" si="19"/>
        <v>60322.580645161295</v>
      </c>
      <c r="O156" s="65">
        <f t="shared" si="20"/>
        <v>2996.0681520314547</v>
      </c>
      <c r="P156" s="65">
        <f t="shared" si="21"/>
        <v>66889.899999999994</v>
      </c>
      <c r="Q156" s="66">
        <f t="shared" si="22"/>
        <v>2.1999999999999912E-2</v>
      </c>
      <c r="R156" s="75">
        <f t="shared" si="23"/>
        <v>505478.1</v>
      </c>
      <c r="S156" s="65">
        <f t="shared" si="24"/>
        <v>-438588.19999999995</v>
      </c>
      <c r="T156" s="66">
        <f t="shared" si="25"/>
        <v>-96.929177602799641</v>
      </c>
      <c r="U156" s="70">
        <f t="shared" si="26"/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3">
        <f t="shared" si="18"/>
        <v>153</v>
      </c>
      <c r="N157" s="64">
        <f t="shared" si="19"/>
        <v>63524.411764705881</v>
      </c>
      <c r="O157" s="65">
        <f t="shared" si="20"/>
        <v>3284.1423948220063</v>
      </c>
      <c r="P157" s="65">
        <f t="shared" si="21"/>
        <v>66220.387799999997</v>
      </c>
      <c r="Q157" s="66">
        <f t="shared" si="22"/>
        <v>2.1999999999999926E-2</v>
      </c>
      <c r="R157" s="75">
        <f t="shared" si="23"/>
        <v>77648</v>
      </c>
      <c r="S157" s="65">
        <f t="shared" si="24"/>
        <v>-11427.612200000003</v>
      </c>
      <c r="T157" s="66">
        <f t="shared" si="25"/>
        <v>-6.630475068979111</v>
      </c>
      <c r="U157" s="70">
        <f t="shared" si="26"/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3">
        <f t="shared" si="18"/>
        <v>154</v>
      </c>
      <c r="N158" s="64">
        <f t="shared" si="19"/>
        <v>63517.681728880154</v>
      </c>
      <c r="O158" s="65">
        <f t="shared" si="20"/>
        <v>4856.4221963523478</v>
      </c>
      <c r="P158" s="65">
        <f t="shared" si="21"/>
        <v>66083.542000000001</v>
      </c>
      <c r="Q158" s="66">
        <f t="shared" si="22"/>
        <v>2.200000000000002E-2</v>
      </c>
      <c r="R158" s="75">
        <f t="shared" si="23"/>
        <v>40833</v>
      </c>
      <c r="S158" s="65">
        <f t="shared" si="24"/>
        <v>25250.542000000001</v>
      </c>
      <c r="T158" s="66">
        <f t="shared" si="25"/>
        <v>1.0176222133439874</v>
      </c>
      <c r="U158" s="70">
        <f t="shared" si="26"/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3">
        <f t="shared" si="18"/>
        <v>155</v>
      </c>
      <c r="N159" s="64">
        <f t="shared" si="19"/>
        <v>60813.799621928163</v>
      </c>
      <c r="O159" s="65">
        <f t="shared" si="20"/>
        <v>1594.7136563876652</v>
      </c>
      <c r="P159" s="65">
        <f t="shared" si="21"/>
        <v>65756.502000000008</v>
      </c>
      <c r="Q159" s="66">
        <f t="shared" si="22"/>
        <v>2.200000000000012E-2</v>
      </c>
      <c r="R159" s="75">
        <f t="shared" si="23"/>
        <v>815078</v>
      </c>
      <c r="S159" s="65">
        <f t="shared" si="24"/>
        <v>-749321.49800000002</v>
      </c>
      <c r="T159" s="66">
        <f t="shared" si="25"/>
        <v>-414.9897779005525</v>
      </c>
      <c r="U159" s="70">
        <f t="shared" si="26"/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3">
        <f t="shared" si="18"/>
        <v>156</v>
      </c>
      <c r="N160" s="64">
        <f t="shared" si="19"/>
        <v>59708.056872037916</v>
      </c>
      <c r="O160" s="65">
        <f t="shared" si="20"/>
        <v>7864.864864864865</v>
      </c>
      <c r="P160" s="65">
        <f t="shared" si="21"/>
        <v>64377.824000000001</v>
      </c>
      <c r="Q160" s="66">
        <f t="shared" si="22"/>
        <v>2.2000000000000009E-2</v>
      </c>
      <c r="R160" s="75">
        <f t="shared" si="23"/>
        <v>107940.5</v>
      </c>
      <c r="S160" s="65">
        <f t="shared" si="24"/>
        <v>-43562.675999999999</v>
      </c>
      <c r="T160" s="66">
        <f t="shared" si="25"/>
        <v>-11.692851251840942</v>
      </c>
      <c r="U160" s="70">
        <f t="shared" si="26"/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3">
        <f t="shared" si="18"/>
        <v>157</v>
      </c>
      <c r="N161" s="64">
        <f t="shared" si="19"/>
        <v>44160.028149190708</v>
      </c>
      <c r="O161" s="65">
        <f t="shared" si="20"/>
        <v>3777.4519716885743</v>
      </c>
      <c r="P161" s="65">
        <f t="shared" si="21"/>
        <v>64131.930800000002</v>
      </c>
      <c r="Q161" s="66">
        <f t="shared" si="22"/>
        <v>2.2000000000000006E-2</v>
      </c>
      <c r="R161" s="75">
        <f t="shared" si="23"/>
        <v>154071.20000000001</v>
      </c>
      <c r="S161" s="65">
        <f t="shared" si="24"/>
        <v>-89939.26920000001</v>
      </c>
      <c r="T161" s="66">
        <f t="shared" si="25"/>
        <v>-25.074324580422388</v>
      </c>
      <c r="U161" s="70">
        <f t="shared" si="26"/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3">
        <f t="shared" si="18"/>
        <v>158</v>
      </c>
      <c r="N162" s="64">
        <f t="shared" si="19"/>
        <v>52032.274247491638</v>
      </c>
      <c r="O162" s="65">
        <f t="shared" si="20"/>
        <v>8758.8929889298888</v>
      </c>
      <c r="P162" s="65">
        <f t="shared" si="21"/>
        <v>63599.673199999997</v>
      </c>
      <c r="Q162" s="66">
        <f t="shared" si="22"/>
        <v>2.1999999999999981E-2</v>
      </c>
      <c r="R162" s="75">
        <f t="shared" si="23"/>
        <v>52069.2</v>
      </c>
      <c r="S162" s="65">
        <f t="shared" si="24"/>
        <v>11530.4732</v>
      </c>
      <c r="T162" s="66">
        <f t="shared" si="25"/>
        <v>-2.8464632676962913E-2</v>
      </c>
      <c r="U162" s="70">
        <f t="shared" si="26"/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3">
        <f t="shared" si="18"/>
        <v>159</v>
      </c>
      <c r="N163" s="64">
        <f t="shared" si="19"/>
        <v>54220.899470899472</v>
      </c>
      <c r="O163" s="65">
        <f t="shared" si="20"/>
        <v>1626.5486725663718</v>
      </c>
      <c r="P163" s="65">
        <f t="shared" si="21"/>
        <v>62839.203000000001</v>
      </c>
      <c r="Q163" s="66">
        <f t="shared" si="22"/>
        <v>2.2000000000000023E-2</v>
      </c>
      <c r="R163" s="75">
        <f t="shared" si="23"/>
        <v>71563.399999999994</v>
      </c>
      <c r="S163" s="65">
        <f t="shared" si="24"/>
        <v>-8724.1969999999928</v>
      </c>
      <c r="T163" s="66">
        <f t="shared" si="25"/>
        <v>-5.7465707290533148</v>
      </c>
      <c r="U163" s="70">
        <f t="shared" si="26"/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3">
        <f t="shared" si="18"/>
        <v>160</v>
      </c>
      <c r="N164" s="64">
        <f t="shared" si="19"/>
        <v>51226.355296080066</v>
      </c>
      <c r="O164" s="65">
        <f t="shared" si="20"/>
        <v>3428.1446540880506</v>
      </c>
      <c r="P164" s="65">
        <f t="shared" si="21"/>
        <v>62771.648800000003</v>
      </c>
      <c r="Q164" s="66">
        <f t="shared" si="22"/>
        <v>2.200000000000002E-2</v>
      </c>
      <c r="R164" s="75">
        <f t="shared" si="23"/>
        <v>123815.2</v>
      </c>
      <c r="S164" s="65">
        <f t="shared" si="24"/>
        <v>-61043.551199999994</v>
      </c>
      <c r="T164" s="66">
        <f t="shared" si="25"/>
        <v>-14.998888042929869</v>
      </c>
      <c r="U164" s="70">
        <f t="shared" si="26"/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3">
        <f t="shared" si="18"/>
        <v>161</v>
      </c>
      <c r="N165" s="64">
        <f t="shared" si="19"/>
        <v>53846.965699208442</v>
      </c>
      <c r="O165" s="65">
        <f t="shared" si="20"/>
        <v>946.76089517078913</v>
      </c>
      <c r="P165" s="65">
        <f t="shared" si="21"/>
        <v>62570.928</v>
      </c>
      <c r="Q165" s="66">
        <f t="shared" si="22"/>
        <v>2.1999999999999999E-2</v>
      </c>
      <c r="R165" s="75">
        <f t="shared" si="23"/>
        <v>40132.5</v>
      </c>
      <c r="S165" s="65">
        <f t="shared" si="24"/>
        <v>22438.428</v>
      </c>
      <c r="T165" s="66">
        <f t="shared" si="25"/>
        <v>26.915436675790001</v>
      </c>
      <c r="U165" s="70">
        <f t="shared" si="26"/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3">
        <f t="shared" si="18"/>
        <v>162</v>
      </c>
      <c r="N166" s="64">
        <f t="shared" si="19"/>
        <v>58592.026897214222</v>
      </c>
      <c r="O166" s="65">
        <f t="shared" si="20"/>
        <v>1174.9508840864439</v>
      </c>
      <c r="P166" s="65">
        <f t="shared" si="21"/>
        <v>62336.174600000006</v>
      </c>
      <c r="Q166" s="66">
        <f t="shared" si="22"/>
        <v>2.2000000000000044E-2</v>
      </c>
      <c r="R166" s="75">
        <f t="shared" si="23"/>
        <v>79680.3</v>
      </c>
      <c r="S166" s="65">
        <f t="shared" si="24"/>
        <v>-17344.125399999997</v>
      </c>
      <c r="T166" s="66">
        <f t="shared" si="25"/>
        <v>-15.500564668505975</v>
      </c>
      <c r="U166" s="70">
        <f t="shared" si="26"/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3">
        <f t="shared" si="18"/>
        <v>163</v>
      </c>
      <c r="N167" s="64">
        <f t="shared" si="19"/>
        <v>56653.81750465549</v>
      </c>
      <c r="O167" s="65">
        <f t="shared" si="20"/>
        <v>8772.9575163398695</v>
      </c>
      <c r="P167" s="65">
        <f t="shared" si="21"/>
        <v>62184.816399999996</v>
      </c>
      <c r="Q167" s="66">
        <f t="shared" si="22"/>
        <v>2.1999999999999985E-2</v>
      </c>
      <c r="R167" s="75">
        <f t="shared" si="23"/>
        <v>41073.699999999997</v>
      </c>
      <c r="S167" s="65">
        <f t="shared" si="24"/>
        <v>21111.116399999999</v>
      </c>
      <c r="T167" s="66">
        <f t="shared" si="25"/>
        <v>0.96600109889086505</v>
      </c>
      <c r="U167" s="70">
        <f t="shared" si="26"/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3">
        <f t="shared" si="18"/>
        <v>164</v>
      </c>
      <c r="N168" s="64">
        <f t="shared" si="19"/>
        <v>60028.853754940705</v>
      </c>
      <c r="O168" s="65">
        <f t="shared" si="20"/>
        <v>310.00229410415233</v>
      </c>
      <c r="P168" s="65">
        <f t="shared" si="21"/>
        <v>62085.682399999998</v>
      </c>
      <c r="Q168" s="66">
        <f t="shared" si="22"/>
        <v>2.2000000000000013E-2</v>
      </c>
      <c r="R168" s="75">
        <f t="shared" si="23"/>
        <v>20776.599999999999</v>
      </c>
      <c r="S168" s="65">
        <f t="shared" si="24"/>
        <v>41309.082399999999</v>
      </c>
      <c r="T168" s="66">
        <f t="shared" si="25"/>
        <v>-31.569882631540001</v>
      </c>
      <c r="U168" s="70">
        <f t="shared" si="26"/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3">
        <f t="shared" si="18"/>
        <v>165</v>
      </c>
      <c r="N169" s="64">
        <f t="shared" si="19"/>
        <v>59935.148514851484</v>
      </c>
      <c r="O169" s="65">
        <f t="shared" si="20"/>
        <v>46.292372881355931</v>
      </c>
      <c r="P169" s="65">
        <f t="shared" si="21"/>
        <v>61866.258999999998</v>
      </c>
      <c r="Q169" s="66">
        <f t="shared" si="22"/>
        <v>2.1999999999999971E-2</v>
      </c>
      <c r="R169" s="75">
        <f t="shared" si="23"/>
        <v>2811411.4</v>
      </c>
      <c r="S169" s="65">
        <f t="shared" si="24"/>
        <v>-2749545.1409999998</v>
      </c>
      <c r="T169" s="66">
        <f t="shared" si="25"/>
        <v>-20973.884370709384</v>
      </c>
      <c r="U169" s="70">
        <f t="shared" si="26"/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3">
        <f t="shared" si="18"/>
        <v>166</v>
      </c>
      <c r="N170" s="64">
        <f t="shared" si="19"/>
        <v>54764.55122393473</v>
      </c>
      <c r="O170" s="65">
        <f t="shared" si="20"/>
        <v>8934.1657207718508</v>
      </c>
      <c r="P170" s="65">
        <f t="shared" si="21"/>
        <v>61734.216600000007</v>
      </c>
      <c r="Q170" s="66">
        <f t="shared" si="22"/>
        <v>2.2000000000000068E-2</v>
      </c>
      <c r="R170" s="75">
        <f t="shared" si="23"/>
        <v>67958.2</v>
      </c>
      <c r="S170" s="65">
        <f t="shared" si="24"/>
        <v>-6223.9833999999901</v>
      </c>
      <c r="T170" s="66">
        <f t="shared" si="25"/>
        <v>-1.7907487485707012</v>
      </c>
      <c r="U170" s="70">
        <f t="shared" si="26"/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3">
        <f t="shared" si="18"/>
        <v>167</v>
      </c>
      <c r="N171" s="64">
        <f t="shared" si="19"/>
        <v>60530.48289738431</v>
      </c>
      <c r="O171" s="65">
        <f t="shared" si="20"/>
        <v>6823.0295566502464</v>
      </c>
      <c r="P171" s="65">
        <f t="shared" si="21"/>
        <v>61490.980600000003</v>
      </c>
      <c r="Q171" s="66">
        <f t="shared" si="22"/>
        <v>2.1999999999999995E-2</v>
      </c>
      <c r="R171" s="75">
        <f t="shared" si="23"/>
        <v>30901</v>
      </c>
      <c r="S171" s="65">
        <f t="shared" si="24"/>
        <v>30589.980600000003</v>
      </c>
      <c r="T171" s="66">
        <f t="shared" si="25"/>
        <v>1.7606790787502484</v>
      </c>
      <c r="U171" s="70">
        <f t="shared" si="26"/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3">
        <f t="shared" si="18"/>
        <v>168</v>
      </c>
      <c r="N172" s="64">
        <f t="shared" si="19"/>
        <v>48558.966074313408</v>
      </c>
      <c r="O172" s="65">
        <f t="shared" si="20"/>
        <v>827.96688132474708</v>
      </c>
      <c r="P172" s="65">
        <f t="shared" si="21"/>
        <v>61438.552000000003</v>
      </c>
      <c r="Q172" s="66">
        <f t="shared" si="22"/>
        <v>2.2000000000000054E-2</v>
      </c>
      <c r="R172" s="75">
        <f t="shared" si="23"/>
        <v>49823.4</v>
      </c>
      <c r="S172" s="65">
        <f t="shared" si="24"/>
        <v>11615.152000000002</v>
      </c>
      <c r="T172" s="66">
        <f t="shared" si="25"/>
        <v>11.905724444444447</v>
      </c>
      <c r="U172" s="70">
        <f t="shared" si="26"/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3">
        <f t="shared" si="18"/>
        <v>169</v>
      </c>
      <c r="N173" s="64">
        <f t="shared" si="19"/>
        <v>51841.14088159032</v>
      </c>
      <c r="O173" s="65">
        <f t="shared" si="20"/>
        <v>689.85959438377529</v>
      </c>
      <c r="P173" s="65">
        <f t="shared" si="21"/>
        <v>61299.7644</v>
      </c>
      <c r="Q173" s="66">
        <f t="shared" si="22"/>
        <v>2.2000000000000051E-2</v>
      </c>
      <c r="R173" s="75">
        <f t="shared" si="23"/>
        <v>98598</v>
      </c>
      <c r="S173" s="65">
        <f t="shared" si="24"/>
        <v>-37298.2356</v>
      </c>
      <c r="T173" s="66">
        <f t="shared" si="25"/>
        <v>-43.173491180461333</v>
      </c>
      <c r="U173" s="70">
        <f t="shared" si="26"/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3">
        <f t="shared" si="18"/>
        <v>170</v>
      </c>
      <c r="N174" s="64">
        <f t="shared" si="19"/>
        <v>55133.58070500927</v>
      </c>
      <c r="O174" s="65">
        <f t="shared" si="20"/>
        <v>8979.3300071275844</v>
      </c>
      <c r="P174" s="65">
        <f t="shared" si="21"/>
        <v>60741.548000000003</v>
      </c>
      <c r="Q174" s="66">
        <f t="shared" si="22"/>
        <v>2.2000000000000044E-2</v>
      </c>
      <c r="R174" s="75">
        <f t="shared" si="23"/>
        <v>70607.7</v>
      </c>
      <c r="S174" s="65">
        <f t="shared" si="24"/>
        <v>-9866.1519999999946</v>
      </c>
      <c r="T174" s="66">
        <f t="shared" si="25"/>
        <v>-1.7831522463883152</v>
      </c>
      <c r="U174" s="70">
        <f t="shared" si="26"/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3">
        <f t="shared" si="18"/>
        <v>171</v>
      </c>
      <c r="N175" s="64">
        <f t="shared" si="19"/>
        <v>53258.273381294959</v>
      </c>
      <c r="O175" s="65">
        <f t="shared" si="20"/>
        <v>2439.0282131661438</v>
      </c>
      <c r="P175" s="65">
        <f t="shared" si="21"/>
        <v>60526.110399999998</v>
      </c>
      <c r="Q175" s="66">
        <f t="shared" si="22"/>
        <v>2.2000000000000013E-2</v>
      </c>
      <c r="R175" s="75">
        <f t="shared" si="23"/>
        <v>18070.400000000001</v>
      </c>
      <c r="S175" s="65">
        <f t="shared" si="24"/>
        <v>42455.710399999996</v>
      </c>
      <c r="T175" s="66">
        <f t="shared" si="25"/>
        <v>26.283407493091705</v>
      </c>
      <c r="U175" s="70">
        <f t="shared" si="26"/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3">
        <f t="shared" si="18"/>
        <v>172</v>
      </c>
      <c r="N176" s="64">
        <f t="shared" si="19"/>
        <v>55350.895381715367</v>
      </c>
      <c r="O176" s="65">
        <f t="shared" si="20"/>
        <v>1142.811501597444</v>
      </c>
      <c r="P176" s="65">
        <f t="shared" si="21"/>
        <v>60019.300600000002</v>
      </c>
      <c r="Q176" s="66">
        <f t="shared" si="22"/>
        <v>2.1999999999999988E-2</v>
      </c>
      <c r="R176" s="75">
        <f t="shared" si="23"/>
        <v>34622</v>
      </c>
      <c r="S176" s="65">
        <f t="shared" si="24"/>
        <v>25397.300600000002</v>
      </c>
      <c r="T176" s="66">
        <f t="shared" si="25"/>
        <v>16.750419765166342</v>
      </c>
      <c r="U176" s="70">
        <f t="shared" si="26"/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3">
        <f t="shared" si="18"/>
        <v>173</v>
      </c>
      <c r="N177" s="64">
        <f t="shared" si="19"/>
        <v>52067.67586821015</v>
      </c>
      <c r="O177" s="65">
        <f t="shared" si="20"/>
        <v>2525.841631104789</v>
      </c>
      <c r="P177" s="65">
        <f t="shared" si="21"/>
        <v>59758.383999999998</v>
      </c>
      <c r="Q177" s="66">
        <f t="shared" si="22"/>
        <v>2.1999999999999967E-2</v>
      </c>
      <c r="R177" s="75">
        <f t="shared" si="23"/>
        <v>1496676.2</v>
      </c>
      <c r="S177" s="65">
        <f t="shared" si="24"/>
        <v>-1436917.8159999999</v>
      </c>
      <c r="T177" s="66">
        <f t="shared" si="25"/>
        <v>-270.74240961141351</v>
      </c>
      <c r="U177" s="70">
        <f t="shared" si="26"/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3">
        <f t="shared" si="18"/>
        <v>174</v>
      </c>
      <c r="N178" s="64">
        <f t="shared" si="19"/>
        <v>69928.143712574849</v>
      </c>
      <c r="O178" s="65">
        <f t="shared" si="20"/>
        <v>3162.4133148404994</v>
      </c>
      <c r="P178" s="65">
        <f t="shared" si="21"/>
        <v>59674.58</v>
      </c>
      <c r="Q178" s="66">
        <f t="shared" si="22"/>
        <v>2.200000000000003E-2</v>
      </c>
      <c r="R178" s="75">
        <f t="shared" si="23"/>
        <v>64718.5</v>
      </c>
      <c r="S178" s="65">
        <f t="shared" si="24"/>
        <v>-5043.9199999999983</v>
      </c>
      <c r="T178" s="66">
        <f t="shared" si="25"/>
        <v>-2.1060742949870619</v>
      </c>
      <c r="U178" s="70">
        <f t="shared" si="26"/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3">
        <f t="shared" si="18"/>
        <v>175</v>
      </c>
      <c r="N179" s="64">
        <f t="shared" si="19"/>
        <v>42945.589325426241</v>
      </c>
      <c r="O179" s="65">
        <f t="shared" si="20"/>
        <v>2539.497487437186</v>
      </c>
      <c r="P179" s="65">
        <f t="shared" si="21"/>
        <v>59208.139199999998</v>
      </c>
      <c r="Q179" s="66">
        <f t="shared" si="22"/>
        <v>2.1999999999999988E-2</v>
      </c>
      <c r="R179" s="75">
        <f t="shared" si="23"/>
        <v>130355.7</v>
      </c>
      <c r="S179" s="65">
        <f t="shared" si="24"/>
        <v>-71147.560800000007</v>
      </c>
      <c r="T179" s="66">
        <f t="shared" si="25"/>
        <v>-29.157179357289856</v>
      </c>
      <c r="U179" s="70">
        <f t="shared" si="26"/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3">
        <f t="shared" si="18"/>
        <v>176</v>
      </c>
      <c r="N180" s="64">
        <f t="shared" si="19"/>
        <v>58638.673469387759</v>
      </c>
      <c r="O180" s="65">
        <f t="shared" si="20"/>
        <v>3531.9856244384546</v>
      </c>
      <c r="P180" s="65">
        <f t="shared" si="21"/>
        <v>58730.149799999999</v>
      </c>
      <c r="Q180" s="66">
        <f t="shared" si="22"/>
        <v>2.1999999999999961E-2</v>
      </c>
      <c r="R180" s="75">
        <f t="shared" si="23"/>
        <v>237367.5</v>
      </c>
      <c r="S180" s="65">
        <f t="shared" si="24"/>
        <v>-178637.35019999999</v>
      </c>
      <c r="T180" s="66">
        <f t="shared" si="25"/>
        <v>-46.442077332044462</v>
      </c>
      <c r="U180" s="70">
        <f t="shared" si="26"/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3">
        <f t="shared" si="18"/>
        <v>177</v>
      </c>
      <c r="N181" s="64">
        <f t="shared" si="19"/>
        <v>33572.759226713533</v>
      </c>
      <c r="O181" s="65">
        <f t="shared" si="20"/>
        <v>3856.6691230655861</v>
      </c>
      <c r="P181" s="65">
        <f t="shared" si="21"/>
        <v>58569.491399999999</v>
      </c>
      <c r="Q181" s="66">
        <f t="shared" si="22"/>
        <v>2.2000000000000033E-2</v>
      </c>
      <c r="R181" s="75">
        <f t="shared" si="23"/>
        <v>115274.2</v>
      </c>
      <c r="S181" s="65">
        <f t="shared" si="24"/>
        <v>-56704.708599999998</v>
      </c>
      <c r="T181" s="66">
        <f t="shared" si="25"/>
        <v>-11.834949574854303</v>
      </c>
      <c r="U181" s="70">
        <f t="shared" si="26"/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3">
        <f t="shared" si="18"/>
        <v>178</v>
      </c>
      <c r="N182" s="64">
        <f t="shared" si="19"/>
        <v>52786.149584487539</v>
      </c>
      <c r="O182" s="65">
        <f t="shared" si="20"/>
        <v>2871.3698630136987</v>
      </c>
      <c r="P182" s="65">
        <f t="shared" si="21"/>
        <v>58425.082800000004</v>
      </c>
      <c r="Q182" s="66">
        <f t="shared" si="22"/>
        <v>2.200000000000004E-2</v>
      </c>
      <c r="R182" s="75">
        <f t="shared" si="23"/>
        <v>25413</v>
      </c>
      <c r="S182" s="65">
        <f t="shared" si="24"/>
        <v>33012.082800000004</v>
      </c>
      <c r="T182" s="66">
        <f t="shared" si="25"/>
        <v>14.749288106483473</v>
      </c>
      <c r="U182" s="70">
        <f t="shared" si="26"/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3">
        <f t="shared" si="18"/>
        <v>179</v>
      </c>
      <c r="N183" s="64">
        <f t="shared" si="19"/>
        <v>53792.060491493379</v>
      </c>
      <c r="O183" s="65">
        <f t="shared" si="20"/>
        <v>2449.7816593886459</v>
      </c>
      <c r="P183" s="65">
        <f t="shared" si="21"/>
        <v>58164.063999999998</v>
      </c>
      <c r="Q183" s="66">
        <f t="shared" si="22"/>
        <v>2.1999999999999974E-2</v>
      </c>
      <c r="R183" s="75">
        <f t="shared" si="23"/>
        <v>256281</v>
      </c>
      <c r="S183" s="65">
        <f t="shared" si="24"/>
        <v>-198116.93599999999</v>
      </c>
      <c r="T183" s="66">
        <f t="shared" si="25"/>
        <v>-118.7165395127748</v>
      </c>
      <c r="U183" s="70">
        <f t="shared" si="26"/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3">
        <f t="shared" si="18"/>
        <v>180</v>
      </c>
      <c r="N184" s="64">
        <f t="shared" si="19"/>
        <v>40783.764367816097</v>
      </c>
      <c r="O184" s="65">
        <f t="shared" si="20"/>
        <v>1462.2603019175847</v>
      </c>
      <c r="P184" s="65">
        <f t="shared" si="21"/>
        <v>58019.962</v>
      </c>
      <c r="Q184" s="66">
        <f t="shared" si="22"/>
        <v>2.1999999999999992E-2</v>
      </c>
      <c r="R184" s="75">
        <f t="shared" si="23"/>
        <v>22400.3</v>
      </c>
      <c r="S184" s="65">
        <f t="shared" si="24"/>
        <v>35619.661999999997</v>
      </c>
      <c r="T184" s="66">
        <f t="shared" si="25"/>
        <v>8.9385217633928562</v>
      </c>
      <c r="U184" s="70">
        <f t="shared" si="26"/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3">
        <f t="shared" si="18"/>
        <v>181</v>
      </c>
      <c r="N185" s="64">
        <f t="shared" si="19"/>
        <v>45578.751013787507</v>
      </c>
      <c r="O185" s="65">
        <f t="shared" si="20"/>
        <v>1015.5052264808361</v>
      </c>
      <c r="P185" s="65">
        <f t="shared" si="21"/>
        <v>57434.9692</v>
      </c>
      <c r="Q185" s="66">
        <f t="shared" si="22"/>
        <v>2.200000000000002E-2</v>
      </c>
      <c r="R185" s="75">
        <f t="shared" si="23"/>
        <v>143608.20000000001</v>
      </c>
      <c r="S185" s="65">
        <f t="shared" si="24"/>
        <v>-86173.230800000019</v>
      </c>
      <c r="T185" s="66">
        <f t="shared" si="25"/>
        <v>-148.83535906673532</v>
      </c>
      <c r="U185" s="70">
        <f t="shared" si="26"/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3">
        <f t="shared" si="18"/>
        <v>182</v>
      </c>
      <c r="N186" s="64">
        <f t="shared" si="19"/>
        <v>37758.708809683922</v>
      </c>
      <c r="O186" s="65">
        <f t="shared" si="20"/>
        <v>9670.9010339734104</v>
      </c>
      <c r="P186" s="65">
        <f t="shared" si="21"/>
        <v>57382.438399999999</v>
      </c>
      <c r="Q186" s="66">
        <f t="shared" si="22"/>
        <v>2.2000000000000037E-2</v>
      </c>
      <c r="R186" s="75">
        <f t="shared" si="23"/>
        <v>91563.4</v>
      </c>
      <c r="S186" s="65">
        <f t="shared" si="24"/>
        <v>-34180.961599999995</v>
      </c>
      <c r="T186" s="66">
        <f t="shared" si="25"/>
        <v>-3.6103495845552294</v>
      </c>
      <c r="U186" s="70">
        <f t="shared" si="26"/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3">
        <f t="shared" si="18"/>
        <v>183</v>
      </c>
      <c r="N187" s="64">
        <f t="shared" si="19"/>
        <v>47836.635354397949</v>
      </c>
      <c r="O187" s="65">
        <f t="shared" si="20"/>
        <v>2193.3962264150946</v>
      </c>
      <c r="P187" s="65">
        <f t="shared" si="21"/>
        <v>57249.0674</v>
      </c>
      <c r="Q187" s="66">
        <f t="shared" si="22"/>
        <v>2.2000000000000051E-2</v>
      </c>
      <c r="R187" s="75">
        <f t="shared" si="23"/>
        <v>97334</v>
      </c>
      <c r="S187" s="65">
        <f t="shared" si="24"/>
        <v>-40084.9326</v>
      </c>
      <c r="T187" s="66">
        <f t="shared" si="25"/>
        <v>-87.204156129032256</v>
      </c>
      <c r="U187" s="70">
        <f t="shared" si="26"/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3">
        <f t="shared" si="18"/>
        <v>184</v>
      </c>
      <c r="N188" s="64">
        <f t="shared" si="19"/>
        <v>40639.010189228524</v>
      </c>
      <c r="O188" s="65">
        <f t="shared" si="20"/>
        <v>15930.835734870318</v>
      </c>
      <c r="P188" s="65">
        <f t="shared" si="21"/>
        <v>57066.436000000002</v>
      </c>
      <c r="Q188" s="66">
        <f t="shared" si="22"/>
        <v>2.2000000000000026E-2</v>
      </c>
      <c r="R188" s="75">
        <f t="shared" si="23"/>
        <v>39731.5</v>
      </c>
      <c r="S188" s="65">
        <f t="shared" si="24"/>
        <v>17334.936000000002</v>
      </c>
      <c r="T188" s="66">
        <f t="shared" si="25"/>
        <v>-0.21603943560057881</v>
      </c>
      <c r="U188" s="70">
        <f t="shared" si="26"/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3">
        <f t="shared" si="18"/>
        <v>185</v>
      </c>
      <c r="N189" s="64">
        <f t="shared" si="19"/>
        <v>54291.528724440126</v>
      </c>
      <c r="O189" s="65">
        <f t="shared" si="20"/>
        <v>1527.3712737127373</v>
      </c>
      <c r="P189" s="65">
        <f t="shared" si="21"/>
        <v>56984.0628</v>
      </c>
      <c r="Q189" s="66">
        <f t="shared" si="22"/>
        <v>2.1999999999999967E-2</v>
      </c>
      <c r="R189" s="75">
        <f t="shared" si="23"/>
        <v>72734.5</v>
      </c>
      <c r="S189" s="65">
        <f t="shared" si="24"/>
        <v>-15750.4372</v>
      </c>
      <c r="T189" s="66">
        <f t="shared" si="25"/>
        <v>-14.973063520227111</v>
      </c>
      <c r="U189" s="70">
        <f t="shared" si="26"/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3">
        <f t="shared" si="18"/>
        <v>186</v>
      </c>
      <c r="N190" s="64">
        <f t="shared" si="19"/>
        <v>51545.050878815913</v>
      </c>
      <c r="O190" s="65">
        <f t="shared" si="20"/>
        <v>1632.0605187319886</v>
      </c>
      <c r="P190" s="65">
        <f t="shared" si="21"/>
        <v>56946.044399999999</v>
      </c>
      <c r="Q190" s="66">
        <f t="shared" si="22"/>
        <v>2.2000000000000033E-2</v>
      </c>
      <c r="R190" s="75">
        <f t="shared" si="23"/>
        <v>88320.8</v>
      </c>
      <c r="S190" s="65">
        <f t="shared" si="24"/>
        <v>-31374.755600000004</v>
      </c>
      <c r="T190" s="66">
        <f t="shared" si="25"/>
        <v>-14.850154769787668</v>
      </c>
      <c r="U190" s="70">
        <f t="shared" si="26"/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3">
        <f t="shared" si="18"/>
        <v>187</v>
      </c>
      <c r="N191" s="64">
        <f t="shared" si="19"/>
        <v>49209.795191451471</v>
      </c>
      <c r="O191" s="65">
        <f t="shared" si="20"/>
        <v>2525.1870324189526</v>
      </c>
      <c r="P191" s="65">
        <f t="shared" si="21"/>
        <v>56478.377200000003</v>
      </c>
      <c r="Q191" s="66">
        <f t="shared" si="22"/>
        <v>2.2000000000000075E-2</v>
      </c>
      <c r="R191" s="75">
        <f t="shared" si="23"/>
        <v>982526</v>
      </c>
      <c r="S191" s="65">
        <f t="shared" si="24"/>
        <v>-926047.62280000001</v>
      </c>
      <c r="T191" s="66">
        <f t="shared" si="25"/>
        <v>-305.84153756007635</v>
      </c>
      <c r="U191" s="70">
        <f t="shared" si="26"/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3">
        <f t="shared" si="18"/>
        <v>188</v>
      </c>
      <c r="N192" s="64">
        <f t="shared" si="19"/>
        <v>47798.177083333336</v>
      </c>
      <c r="O192" s="65">
        <f t="shared" si="20"/>
        <v>10382.779198635975</v>
      </c>
      <c r="P192" s="65">
        <f t="shared" si="21"/>
        <v>56274.897000000004</v>
      </c>
      <c r="Q192" s="66">
        <f t="shared" si="22"/>
        <v>2.2000000000000082E-2</v>
      </c>
      <c r="R192" s="75">
        <f t="shared" si="23"/>
        <v>42549.7</v>
      </c>
      <c r="S192" s="65">
        <f t="shared" si="24"/>
        <v>13725.197000000007</v>
      </c>
      <c r="T192" s="66">
        <f t="shared" si="25"/>
        <v>0.12695598981854073</v>
      </c>
      <c r="U192" s="70">
        <f t="shared" si="26"/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3">
        <f t="shared" si="18"/>
        <v>189</v>
      </c>
      <c r="N193" s="64">
        <f t="shared" si="19"/>
        <v>50308.226691042044</v>
      </c>
      <c r="O193" s="65">
        <f t="shared" si="20"/>
        <v>989.38547486033519</v>
      </c>
      <c r="P193" s="65">
        <f t="shared" si="21"/>
        <v>56248.018400000001</v>
      </c>
      <c r="Q193" s="66">
        <f t="shared" si="22"/>
        <v>2.2000000000000068E-2</v>
      </c>
      <c r="R193" s="75">
        <f t="shared" si="23"/>
        <v>78509</v>
      </c>
      <c r="S193" s="65">
        <f t="shared" si="24"/>
        <v>-22260.981599999999</v>
      </c>
      <c r="T193" s="66">
        <f t="shared" si="25"/>
        <v>-26.13944844720497</v>
      </c>
      <c r="U193" s="70">
        <f t="shared" si="26"/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3">
        <f t="shared" si="18"/>
        <v>190</v>
      </c>
      <c r="N194" s="64">
        <f t="shared" si="19"/>
        <v>45450.166112956809</v>
      </c>
      <c r="O194" s="65">
        <f t="shared" si="20"/>
        <v>753.9555991659513</v>
      </c>
      <c r="P194" s="65">
        <f t="shared" si="21"/>
        <v>55925.883999999998</v>
      </c>
      <c r="Q194" s="66">
        <f t="shared" si="22"/>
        <v>2.1999999999999967E-2</v>
      </c>
      <c r="R194" s="75">
        <f t="shared" si="23"/>
        <v>400690.8</v>
      </c>
      <c r="S194" s="65">
        <f t="shared" si="24"/>
        <v>-344764.91599999997</v>
      </c>
      <c r="T194" s="66">
        <f t="shared" si="25"/>
        <v>-57.086695298519601</v>
      </c>
      <c r="U194" s="70">
        <f t="shared" si="26"/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3">
        <f t="shared" si="18"/>
        <v>191</v>
      </c>
      <c r="N195" s="64">
        <f t="shared" si="19"/>
        <v>66257.57575757576</v>
      </c>
      <c r="O195" s="65">
        <f t="shared" si="20"/>
        <v>7488.7912087912091</v>
      </c>
      <c r="P195" s="65">
        <f t="shared" si="21"/>
        <v>55865.075000000004</v>
      </c>
      <c r="Q195" s="66">
        <f t="shared" si="22"/>
        <v>2.2000000000000079E-2</v>
      </c>
      <c r="R195" s="75">
        <f t="shared" si="23"/>
        <v>232103</v>
      </c>
      <c r="S195" s="65">
        <f t="shared" si="24"/>
        <v>-176237.92499999999</v>
      </c>
      <c r="T195" s="66">
        <f t="shared" si="25"/>
        <v>-26.861056083817569</v>
      </c>
      <c r="U195" s="70">
        <f t="shared" si="26"/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3">
        <f t="shared" si="18"/>
        <v>192</v>
      </c>
      <c r="N196" s="64">
        <f t="shared" si="19"/>
        <v>56424.586776859505</v>
      </c>
      <c r="O196" s="65">
        <f t="shared" si="20"/>
        <v>7999.9999999999991</v>
      </c>
      <c r="P196" s="65">
        <f t="shared" si="21"/>
        <v>55820.618000000002</v>
      </c>
      <c r="Q196" s="66">
        <f t="shared" si="22"/>
        <v>2.200000000000004E-2</v>
      </c>
      <c r="R196" s="75">
        <f t="shared" si="23"/>
        <v>166038.39999999999</v>
      </c>
      <c r="S196" s="65">
        <f t="shared" si="24"/>
        <v>-110217.78199999999</v>
      </c>
      <c r="T196" s="66">
        <f t="shared" si="25"/>
        <v>-26.233008699633697</v>
      </c>
      <c r="U196" s="70">
        <f t="shared" si="26"/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3">
        <f t="shared" si="18"/>
        <v>193</v>
      </c>
      <c r="N197" s="64">
        <f t="shared" si="19"/>
        <v>52469.134615384617</v>
      </c>
      <c r="O197" s="65">
        <f t="shared" si="20"/>
        <v>1148.9423076923078</v>
      </c>
      <c r="P197" s="65">
        <f t="shared" si="21"/>
        <v>55768.393800000005</v>
      </c>
      <c r="Q197" s="66">
        <f t="shared" si="22"/>
        <v>2.2000000000000068E-2</v>
      </c>
      <c r="R197" s="75">
        <f t="shared" si="23"/>
        <v>88246</v>
      </c>
      <c r="S197" s="65">
        <f t="shared" si="24"/>
        <v>-32477.606199999995</v>
      </c>
      <c r="T197" s="66">
        <f t="shared" si="25"/>
        <v>26.180187630764074</v>
      </c>
      <c r="U197" s="70">
        <f t="shared" si="26"/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3">
        <f t="shared" ref="M198:M261" si="27">_xlfn.RANK.EQ(H198,$H$5:$H$504,0)</f>
        <v>194</v>
      </c>
      <c r="N198" s="64">
        <f t="shared" ref="N198:N261" si="28">H198/(1+I198)</f>
        <v>47500.872600349045</v>
      </c>
      <c r="O198" s="65">
        <f t="shared" ref="O198:O261" si="29">J198/(1+K198)</f>
        <v>953.82882882882882</v>
      </c>
      <c r="P198" s="65">
        <f t="shared" ref="P198:P261" si="30">$H198*(1+0.022)</f>
        <v>55633.592000000004</v>
      </c>
      <c r="Q198" s="66">
        <f t="shared" ref="Q198:Q261" si="31">($P198-$H198)/$H198</f>
        <v>2.2000000000000079E-2</v>
      </c>
      <c r="R198" s="75">
        <f t="shared" ref="R198:R261" si="32">IF($H199&gt;166000,$L199*(1-0.04),$L199)</f>
        <v>27282.400000000001</v>
      </c>
      <c r="S198" s="65">
        <f t="shared" ref="S198:S261" si="33">P198-R198</f>
        <v>28351.192000000003</v>
      </c>
      <c r="T198" s="66">
        <f t="shared" ref="T198:T261" si="34">($S198-$J198)/$J198</f>
        <v>15.736240850059033</v>
      </c>
      <c r="U198" s="70">
        <f t="shared" ref="U198:U261" si="35">_xlfn.RANK.EQ($P198,$P$5:$P$504)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3">
        <f t="shared" si="27"/>
        <v>195</v>
      </c>
      <c r="N199" s="64">
        <f t="shared" si="28"/>
        <v>51611.185468451244</v>
      </c>
      <c r="O199" s="65">
        <f t="shared" si="29"/>
        <v>2166.8224299065419</v>
      </c>
      <c r="P199" s="65">
        <f t="shared" si="30"/>
        <v>55172.976600000002</v>
      </c>
      <c r="Q199" s="66">
        <f t="shared" si="31"/>
        <v>2.1999999999999978E-2</v>
      </c>
      <c r="R199" s="75">
        <f t="shared" si="32"/>
        <v>72580</v>
      </c>
      <c r="S199" s="65">
        <f t="shared" si="33"/>
        <v>-17407.023399999998</v>
      </c>
      <c r="T199" s="66">
        <f t="shared" si="34"/>
        <v>-19.76970390338581</v>
      </c>
      <c r="U199" s="70">
        <f t="shared" si="35"/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3">
        <f t="shared" si="27"/>
        <v>196</v>
      </c>
      <c r="N200" s="64">
        <f t="shared" si="28"/>
        <v>54031.63163163163</v>
      </c>
      <c r="O200" s="65">
        <f t="shared" si="29"/>
        <v>1550.1985252410664</v>
      </c>
      <c r="P200" s="65">
        <f t="shared" si="30"/>
        <v>55165.107199999999</v>
      </c>
      <c r="Q200" s="66">
        <f t="shared" si="31"/>
        <v>2.2000000000000002E-2</v>
      </c>
      <c r="R200" s="75">
        <f t="shared" si="32"/>
        <v>44876</v>
      </c>
      <c r="S200" s="65">
        <f t="shared" si="33"/>
        <v>10289.107199999999</v>
      </c>
      <c r="T200" s="66">
        <f t="shared" si="34"/>
        <v>2.7647666300768381</v>
      </c>
      <c r="U200" s="70">
        <f t="shared" si="35"/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3">
        <f t="shared" si="27"/>
        <v>197</v>
      </c>
      <c r="N201" s="64">
        <f t="shared" si="28"/>
        <v>51056.030389363725</v>
      </c>
      <c r="O201" s="65">
        <f t="shared" si="29"/>
        <v>2002.3809523809523</v>
      </c>
      <c r="P201" s="65">
        <f t="shared" si="30"/>
        <v>54944.764000000003</v>
      </c>
      <c r="Q201" s="66">
        <f t="shared" si="31"/>
        <v>2.2000000000000054E-2</v>
      </c>
      <c r="R201" s="75">
        <f t="shared" si="32"/>
        <v>159422</v>
      </c>
      <c r="S201" s="65">
        <f t="shared" si="33"/>
        <v>-104477.236</v>
      </c>
      <c r="T201" s="66">
        <f t="shared" si="34"/>
        <v>-21.704961553705907</v>
      </c>
      <c r="U201" s="70">
        <f t="shared" si="35"/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3">
        <f t="shared" si="27"/>
        <v>198</v>
      </c>
      <c r="N202" s="64">
        <f t="shared" si="28"/>
        <v>52543.584720861902</v>
      </c>
      <c r="O202" s="65">
        <f t="shared" si="29"/>
        <v>21325.047801147226</v>
      </c>
      <c r="P202" s="65">
        <f t="shared" si="30"/>
        <v>54827.234000000004</v>
      </c>
      <c r="Q202" s="66">
        <f t="shared" si="31"/>
        <v>2.2000000000000075E-2</v>
      </c>
      <c r="R202" s="75">
        <f t="shared" si="32"/>
        <v>194584.5</v>
      </c>
      <c r="S202" s="65">
        <f t="shared" si="33"/>
        <v>-139757.266</v>
      </c>
      <c r="T202" s="66">
        <f t="shared" si="34"/>
        <v>-13.530912400251054</v>
      </c>
      <c r="U202" s="70">
        <f t="shared" si="35"/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3">
        <f t="shared" si="27"/>
        <v>199</v>
      </c>
      <c r="N203" s="64">
        <f t="shared" si="28"/>
        <v>47325.176678445227</v>
      </c>
      <c r="O203" s="65">
        <f t="shared" si="29"/>
        <v>2168.8694267515921</v>
      </c>
      <c r="P203" s="65">
        <f t="shared" si="30"/>
        <v>54750.686199999996</v>
      </c>
      <c r="Q203" s="66">
        <f t="shared" si="31"/>
        <v>2.1999999999999961E-2</v>
      </c>
      <c r="R203" s="75">
        <f t="shared" si="32"/>
        <v>69469.3</v>
      </c>
      <c r="S203" s="65">
        <f t="shared" si="33"/>
        <v>-14718.613800000006</v>
      </c>
      <c r="T203" s="66">
        <f t="shared" si="34"/>
        <v>-6.4031106787562884</v>
      </c>
      <c r="U203" s="70">
        <f t="shared" si="35"/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3">
        <f t="shared" si="27"/>
        <v>200</v>
      </c>
      <c r="N204" s="64">
        <f t="shared" si="28"/>
        <v>41870.86614173228</v>
      </c>
      <c r="O204" s="65">
        <f t="shared" si="29"/>
        <v>2389.9653979238756</v>
      </c>
      <c r="P204" s="65">
        <f t="shared" si="30"/>
        <v>54345.872000000003</v>
      </c>
      <c r="Q204" s="66">
        <f t="shared" si="31"/>
        <v>2.2000000000000058E-2</v>
      </c>
      <c r="R204" s="75">
        <f t="shared" si="32"/>
        <v>145563</v>
      </c>
      <c r="S204" s="65">
        <f t="shared" si="33"/>
        <v>-91217.127999999997</v>
      </c>
      <c r="T204" s="66">
        <f t="shared" si="34"/>
        <v>-34.016189373099749</v>
      </c>
      <c r="U204" s="70">
        <f t="shared" si="35"/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3">
        <f t="shared" si="27"/>
        <v>201</v>
      </c>
      <c r="N205" s="64">
        <f t="shared" si="28"/>
        <v>50156.603773584902</v>
      </c>
      <c r="O205" s="65">
        <f t="shared" si="29"/>
        <v>7703.7263286499692</v>
      </c>
      <c r="P205" s="65">
        <f t="shared" si="30"/>
        <v>54335.652000000002</v>
      </c>
      <c r="Q205" s="66">
        <f t="shared" si="31"/>
        <v>2.2000000000000033E-2</v>
      </c>
      <c r="R205" s="75">
        <f t="shared" si="32"/>
        <v>150974.5</v>
      </c>
      <c r="S205" s="65">
        <f t="shared" si="33"/>
        <v>-96638.847999999998</v>
      </c>
      <c r="T205" s="66">
        <f t="shared" si="34"/>
        <v>-8.6630598683688849</v>
      </c>
      <c r="U205" s="70">
        <f t="shared" si="35"/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3">
        <f t="shared" si="27"/>
        <v>202</v>
      </c>
      <c r="N206" s="64">
        <f t="shared" si="28"/>
        <v>42967.318663406681</v>
      </c>
      <c r="O206" s="65">
        <f t="shared" si="29"/>
        <v>1337.1695178849143</v>
      </c>
      <c r="P206" s="65">
        <f t="shared" si="30"/>
        <v>53880.7598</v>
      </c>
      <c r="Q206" s="66">
        <f t="shared" si="31"/>
        <v>2.1999999999999967E-2</v>
      </c>
      <c r="R206" s="75">
        <f t="shared" si="32"/>
        <v>84608.2</v>
      </c>
      <c r="S206" s="65">
        <f t="shared" si="33"/>
        <v>-30727.440199999997</v>
      </c>
      <c r="T206" s="66">
        <f t="shared" si="34"/>
        <v>-18.868946382879738</v>
      </c>
      <c r="U206" s="70">
        <f t="shared" si="35"/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3">
        <f t="shared" si="27"/>
        <v>203</v>
      </c>
      <c r="N207" s="64">
        <f t="shared" si="28"/>
        <v>44698.895497026337</v>
      </c>
      <c r="O207" s="65">
        <f t="shared" si="29"/>
        <v>15.209292132369054</v>
      </c>
      <c r="P207" s="65">
        <f t="shared" si="30"/>
        <v>53768.033199999998</v>
      </c>
      <c r="Q207" s="66">
        <f t="shared" si="31"/>
        <v>2.1999999999999992E-2</v>
      </c>
      <c r="R207" s="75">
        <f t="shared" si="32"/>
        <v>931796</v>
      </c>
      <c r="S207" s="65">
        <f t="shared" si="33"/>
        <v>-878027.96680000005</v>
      </c>
      <c r="T207" s="66">
        <f t="shared" si="34"/>
        <v>-12652.699809798271</v>
      </c>
      <c r="U207" s="70">
        <f t="shared" si="35"/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3">
        <f t="shared" si="27"/>
        <v>204</v>
      </c>
      <c r="N208" s="64">
        <f t="shared" si="28"/>
        <v>42259.050683829446</v>
      </c>
      <c r="O208" s="65">
        <f t="shared" si="29"/>
        <v>4286.4754098360654</v>
      </c>
      <c r="P208" s="65">
        <f t="shared" si="30"/>
        <v>53683.616000000002</v>
      </c>
      <c r="Q208" s="66">
        <f t="shared" si="31"/>
        <v>2.2000000000000033E-2</v>
      </c>
      <c r="R208" s="75">
        <f t="shared" si="32"/>
        <v>46229.1</v>
      </c>
      <c r="S208" s="65">
        <f t="shared" si="33"/>
        <v>7454.5160000000033</v>
      </c>
      <c r="T208" s="66">
        <f t="shared" si="34"/>
        <v>-0.2872630270580358</v>
      </c>
      <c r="U208" s="70">
        <f t="shared" si="35"/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3">
        <f t="shared" si="27"/>
        <v>205</v>
      </c>
      <c r="N209" s="64">
        <f t="shared" si="28"/>
        <v>49625.662878787873</v>
      </c>
      <c r="O209" s="65">
        <f t="shared" si="29"/>
        <v>3365.4527559055118</v>
      </c>
      <c r="P209" s="65">
        <f t="shared" si="30"/>
        <v>53557.6034</v>
      </c>
      <c r="Q209" s="66">
        <f t="shared" si="31"/>
        <v>2.2000000000000058E-2</v>
      </c>
      <c r="R209" s="75">
        <f t="shared" si="32"/>
        <v>86133.1</v>
      </c>
      <c r="S209" s="65">
        <f t="shared" si="33"/>
        <v>-32575.496600000006</v>
      </c>
      <c r="T209" s="66">
        <f t="shared" si="34"/>
        <v>-10.526948966162667</v>
      </c>
      <c r="U209" s="70">
        <f t="shared" si="35"/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3">
        <f t="shared" si="27"/>
        <v>206</v>
      </c>
      <c r="N210" s="64">
        <f t="shared" si="28"/>
        <v>46282.228116710874</v>
      </c>
      <c r="O210" s="65">
        <f t="shared" si="29"/>
        <v>3096.2181178540018</v>
      </c>
      <c r="P210" s="65">
        <f t="shared" si="30"/>
        <v>53496.794399999999</v>
      </c>
      <c r="Q210" s="66">
        <f t="shared" si="31"/>
        <v>2.2000000000000033E-2</v>
      </c>
      <c r="R210" s="75">
        <f t="shared" si="32"/>
        <v>45172.5</v>
      </c>
      <c r="S210" s="65">
        <f t="shared" si="33"/>
        <v>8324.2943999999989</v>
      </c>
      <c r="T210" s="66">
        <f t="shared" si="34"/>
        <v>1.3645876604931255</v>
      </c>
      <c r="U210" s="70">
        <f t="shared" si="35"/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3">
        <f t="shared" si="27"/>
        <v>207</v>
      </c>
      <c r="N211" s="64">
        <f t="shared" si="28"/>
        <v>51601.184600197441</v>
      </c>
      <c r="O211" s="65" t="e">
        <f t="shared" si="29"/>
        <v>#VALUE!</v>
      </c>
      <c r="P211" s="65">
        <f t="shared" si="30"/>
        <v>53421.984000000004</v>
      </c>
      <c r="Q211" s="66">
        <f t="shared" si="31"/>
        <v>2.2000000000000079E-2</v>
      </c>
      <c r="R211" s="75">
        <f t="shared" si="32"/>
        <v>66896.399999999994</v>
      </c>
      <c r="S211" s="65">
        <f t="shared" si="33"/>
        <v>-13474.41599999999</v>
      </c>
      <c r="T211" s="66">
        <f t="shared" si="34"/>
        <v>63.501752034466207</v>
      </c>
      <c r="U211" s="70">
        <f t="shared" si="35"/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3">
        <f t="shared" si="27"/>
        <v>208</v>
      </c>
      <c r="N212" s="64">
        <f t="shared" si="28"/>
        <v>48107.400555041626</v>
      </c>
      <c r="O212" s="65">
        <f t="shared" si="29"/>
        <v>839.75741239892182</v>
      </c>
      <c r="P212" s="65">
        <f t="shared" si="30"/>
        <v>53148.190199999997</v>
      </c>
      <c r="Q212" s="66">
        <f t="shared" si="31"/>
        <v>2.1999999999999978E-2</v>
      </c>
      <c r="R212" s="75">
        <f t="shared" si="32"/>
        <v>1840238.1</v>
      </c>
      <c r="S212" s="65">
        <f t="shared" si="33"/>
        <v>-1787089.9098</v>
      </c>
      <c r="T212" s="66">
        <f t="shared" si="34"/>
        <v>-2869.0627664901299</v>
      </c>
      <c r="U212" s="70">
        <f t="shared" si="35"/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3">
        <f t="shared" si="27"/>
        <v>209</v>
      </c>
      <c r="N213" s="64">
        <f t="shared" si="28"/>
        <v>52040.241448692155</v>
      </c>
      <c r="O213" s="65">
        <f t="shared" si="29"/>
        <v>6626.9969666329634</v>
      </c>
      <c r="P213" s="65">
        <f t="shared" si="30"/>
        <v>52866.016000000003</v>
      </c>
      <c r="Q213" s="66">
        <f t="shared" si="31"/>
        <v>2.2000000000000065E-2</v>
      </c>
      <c r="R213" s="75">
        <f t="shared" si="32"/>
        <v>23140.6</v>
      </c>
      <c r="S213" s="65">
        <f t="shared" si="33"/>
        <v>29725.416000000005</v>
      </c>
      <c r="T213" s="66">
        <f t="shared" si="34"/>
        <v>3.5353925024030768</v>
      </c>
      <c r="U213" s="70">
        <f t="shared" si="35"/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3">
        <f t="shared" si="27"/>
        <v>210</v>
      </c>
      <c r="N214" s="64">
        <f t="shared" si="28"/>
        <v>37901.474926253693</v>
      </c>
      <c r="O214" s="65">
        <f t="shared" si="29"/>
        <v>1209.2485549132948</v>
      </c>
      <c r="P214" s="65">
        <f t="shared" si="30"/>
        <v>52525.076800000003</v>
      </c>
      <c r="Q214" s="66">
        <f t="shared" si="31"/>
        <v>2.200000000000002E-2</v>
      </c>
      <c r="R214" s="75">
        <f t="shared" si="32"/>
        <v>43756.6</v>
      </c>
      <c r="S214" s="65">
        <f t="shared" si="33"/>
        <v>8768.476800000004</v>
      </c>
      <c r="T214" s="66">
        <f t="shared" si="34"/>
        <v>4.2392906309751455</v>
      </c>
      <c r="U214" s="70">
        <f t="shared" si="35"/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3">
        <f t="shared" si="27"/>
        <v>211</v>
      </c>
      <c r="N215" s="64">
        <f t="shared" si="28"/>
        <v>45632.769367764915</v>
      </c>
      <c r="O215" s="65">
        <f t="shared" si="29"/>
        <v>489.32536293766009</v>
      </c>
      <c r="P215" s="65">
        <f t="shared" si="30"/>
        <v>52373.003199999999</v>
      </c>
      <c r="Q215" s="66">
        <f t="shared" si="31"/>
        <v>2.2000000000000013E-2</v>
      </c>
      <c r="R215" s="75">
        <f t="shared" si="32"/>
        <v>29988.5</v>
      </c>
      <c r="S215" s="65">
        <f t="shared" si="33"/>
        <v>22384.503199999999</v>
      </c>
      <c r="T215" s="66">
        <f t="shared" si="34"/>
        <v>38.065450610820243</v>
      </c>
      <c r="U215" s="70">
        <f t="shared" si="35"/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3">
        <f t="shared" si="27"/>
        <v>212</v>
      </c>
      <c r="N216" s="64">
        <f t="shared" si="28"/>
        <v>45367.022222222222</v>
      </c>
      <c r="O216" s="65" t="e">
        <f t="shared" si="29"/>
        <v>#VALUE!</v>
      </c>
      <c r="P216" s="65">
        <f t="shared" si="30"/>
        <v>52160.733800000002</v>
      </c>
      <c r="Q216" s="66">
        <f t="shared" si="31"/>
        <v>2.2000000000000006E-2</v>
      </c>
      <c r="R216" s="75">
        <f t="shared" si="32"/>
        <v>977563.4</v>
      </c>
      <c r="S216" s="65">
        <f t="shared" si="33"/>
        <v>-925402.66619999998</v>
      </c>
      <c r="T216" s="66">
        <f t="shared" si="34"/>
        <v>-1552.9078755659905</v>
      </c>
      <c r="U216" s="70">
        <f t="shared" si="35"/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3">
        <f t="shared" si="27"/>
        <v>213</v>
      </c>
      <c r="N217" s="64">
        <f t="shared" si="28"/>
        <v>45487.421944692243</v>
      </c>
      <c r="O217" s="65">
        <f t="shared" si="29"/>
        <v>8462.1421975992616</v>
      </c>
      <c r="P217" s="65">
        <f t="shared" si="30"/>
        <v>52113.210800000001</v>
      </c>
      <c r="Q217" s="66">
        <f t="shared" si="31"/>
        <v>2.1999999999999985E-2</v>
      </c>
      <c r="R217" s="75">
        <f t="shared" si="32"/>
        <v>63725.2</v>
      </c>
      <c r="S217" s="65">
        <f t="shared" si="33"/>
        <v>-11611.989199999996</v>
      </c>
      <c r="T217" s="66">
        <f t="shared" si="34"/>
        <v>-2.2670619455507661</v>
      </c>
      <c r="U217" s="70">
        <f t="shared" si="35"/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3">
        <f t="shared" si="27"/>
        <v>214</v>
      </c>
      <c r="N218" s="64">
        <f t="shared" si="28"/>
        <v>45383.778966131911</v>
      </c>
      <c r="O218" s="65" t="e">
        <f t="shared" si="29"/>
        <v>#VALUE!</v>
      </c>
      <c r="P218" s="65">
        <f t="shared" si="30"/>
        <v>52040.853199999998</v>
      </c>
      <c r="Q218" s="66">
        <f t="shared" si="31"/>
        <v>2.1999999999999985E-2</v>
      </c>
      <c r="R218" s="75">
        <f t="shared" si="32"/>
        <v>39334.300000000003</v>
      </c>
      <c r="S218" s="65">
        <f t="shared" si="33"/>
        <v>12706.553199999995</v>
      </c>
      <c r="T218" s="66">
        <f t="shared" si="34"/>
        <v>-164.32330591259634</v>
      </c>
      <c r="U218" s="70">
        <f t="shared" si="35"/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3">
        <f t="shared" si="27"/>
        <v>215</v>
      </c>
      <c r="N219" s="64">
        <f t="shared" si="28"/>
        <v>47396.178937558252</v>
      </c>
      <c r="O219" s="65" t="e">
        <f t="shared" si="29"/>
        <v>#VALUE!</v>
      </c>
      <c r="P219" s="65">
        <f t="shared" si="30"/>
        <v>51974.934199999996</v>
      </c>
      <c r="Q219" s="66">
        <f t="shared" si="31"/>
        <v>2.199999999999995E-2</v>
      </c>
      <c r="R219" s="75">
        <f t="shared" si="32"/>
        <v>916091</v>
      </c>
      <c r="S219" s="65">
        <f t="shared" si="33"/>
        <v>-864116.06579999998</v>
      </c>
      <c r="T219" s="66">
        <f t="shared" si="34"/>
        <v>-90960.585873684206</v>
      </c>
      <c r="U219" s="70">
        <f t="shared" si="35"/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3">
        <f t="shared" si="27"/>
        <v>216</v>
      </c>
      <c r="N220" s="64">
        <f t="shared" si="28"/>
        <v>46287.271062271058</v>
      </c>
      <c r="O220" s="65">
        <f t="shared" si="29"/>
        <v>8027.5403608736951</v>
      </c>
      <c r="P220" s="65">
        <f t="shared" si="30"/>
        <v>51657.705399999999</v>
      </c>
      <c r="Q220" s="66">
        <f t="shared" si="31"/>
        <v>2.2000000000000037E-2</v>
      </c>
      <c r="R220" s="75">
        <f t="shared" si="32"/>
        <v>160391.20000000001</v>
      </c>
      <c r="S220" s="65">
        <f t="shared" si="33"/>
        <v>-108733.49460000001</v>
      </c>
      <c r="T220" s="66">
        <f t="shared" si="34"/>
        <v>-13.863302330533539</v>
      </c>
      <c r="U220" s="70">
        <f t="shared" si="35"/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3">
        <f t="shared" si="27"/>
        <v>217</v>
      </c>
      <c r="N221" s="64">
        <f t="shared" si="28"/>
        <v>59872.511848341237</v>
      </c>
      <c r="O221" s="65">
        <f t="shared" si="29"/>
        <v>2849.585508136322</v>
      </c>
      <c r="P221" s="65">
        <f t="shared" si="30"/>
        <v>51644.112800000003</v>
      </c>
      <c r="Q221" s="66">
        <f t="shared" si="31"/>
        <v>2.2000000000000023E-2</v>
      </c>
      <c r="R221" s="75">
        <f t="shared" si="32"/>
        <v>853531</v>
      </c>
      <c r="S221" s="65">
        <f t="shared" si="33"/>
        <v>-801886.8872</v>
      </c>
      <c r="T221" s="66">
        <f t="shared" si="34"/>
        <v>85.399983536434263</v>
      </c>
      <c r="U221" s="70">
        <f t="shared" si="35"/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3">
        <f t="shared" si="27"/>
        <v>218</v>
      </c>
      <c r="N222" s="64">
        <f t="shared" si="28"/>
        <v>43646.086956521744</v>
      </c>
      <c r="O222" s="65">
        <f t="shared" si="29"/>
        <v>6108.9385474860337</v>
      </c>
      <c r="P222" s="65">
        <f t="shared" si="30"/>
        <v>51297.245999999999</v>
      </c>
      <c r="Q222" s="66">
        <f t="shared" si="31"/>
        <v>2.1999999999999985E-2</v>
      </c>
      <c r="R222" s="75">
        <f t="shared" si="32"/>
        <v>29454.7</v>
      </c>
      <c r="S222" s="65">
        <f t="shared" si="33"/>
        <v>21842.545999999998</v>
      </c>
      <c r="T222" s="66">
        <f t="shared" si="34"/>
        <v>1.4968616826703245</v>
      </c>
      <c r="U222" s="70">
        <f t="shared" si="35"/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3">
        <f t="shared" si="27"/>
        <v>219</v>
      </c>
      <c r="N223" s="64">
        <f t="shared" si="28"/>
        <v>51141.666666666664</v>
      </c>
      <c r="O223" s="65">
        <f t="shared" si="29"/>
        <v>168.29268292682912</v>
      </c>
      <c r="P223" s="65">
        <f t="shared" si="30"/>
        <v>50803.313399999999</v>
      </c>
      <c r="Q223" s="66">
        <f t="shared" si="31"/>
        <v>2.200000000000004E-2</v>
      </c>
      <c r="R223" s="75">
        <f t="shared" si="32"/>
        <v>48564.800000000003</v>
      </c>
      <c r="S223" s="65">
        <f t="shared" si="33"/>
        <v>2238.5133999999962</v>
      </c>
      <c r="T223" s="66">
        <f t="shared" si="34"/>
        <v>323.4222318840574</v>
      </c>
      <c r="U223" s="70">
        <f t="shared" si="35"/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3">
        <f t="shared" si="27"/>
        <v>220</v>
      </c>
      <c r="N224" s="64">
        <f t="shared" si="28"/>
        <v>41181.923714759541</v>
      </c>
      <c r="O224" s="65">
        <f t="shared" si="29"/>
        <v>1820.0554528650646</v>
      </c>
      <c r="P224" s="65">
        <f t="shared" si="30"/>
        <v>50758.038800000002</v>
      </c>
      <c r="Q224" s="66">
        <f t="shared" si="31"/>
        <v>2.2000000000000013E-2</v>
      </c>
      <c r="R224" s="75">
        <f t="shared" si="32"/>
        <v>336888.4</v>
      </c>
      <c r="S224" s="65">
        <f t="shared" si="33"/>
        <v>-286130.36120000004</v>
      </c>
      <c r="T224" s="66">
        <f t="shared" si="34"/>
        <v>-146.29546600314833</v>
      </c>
      <c r="U224" s="70">
        <f t="shared" si="35"/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3">
        <f t="shared" si="27"/>
        <v>221</v>
      </c>
      <c r="N225" s="64">
        <f t="shared" si="28"/>
        <v>58094.028103044504</v>
      </c>
      <c r="O225" s="65">
        <f t="shared" si="29"/>
        <v>5350.8254716981137</v>
      </c>
      <c r="P225" s="65">
        <f t="shared" si="30"/>
        <v>50703.770600000003</v>
      </c>
      <c r="Q225" s="66">
        <f t="shared" si="31"/>
        <v>2.2000000000000009E-2</v>
      </c>
      <c r="R225" s="75">
        <f t="shared" si="32"/>
        <v>209022.7</v>
      </c>
      <c r="S225" s="65">
        <f t="shared" si="33"/>
        <v>-158318.92940000002</v>
      </c>
      <c r="T225" s="66">
        <f t="shared" si="34"/>
        <v>-35.891224110192844</v>
      </c>
      <c r="U225" s="70">
        <f t="shared" si="35"/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3">
        <f t="shared" si="27"/>
        <v>222</v>
      </c>
      <c r="N226" s="64">
        <f t="shared" si="28"/>
        <v>47112.630579297249</v>
      </c>
      <c r="O226" s="65">
        <f t="shared" si="29"/>
        <v>1390.4</v>
      </c>
      <c r="P226" s="65">
        <f t="shared" si="30"/>
        <v>50701.011200000001</v>
      </c>
      <c r="Q226" s="66">
        <f t="shared" si="31"/>
        <v>2.2000000000000047E-2</v>
      </c>
      <c r="R226" s="75">
        <f t="shared" si="32"/>
        <v>1456097.4</v>
      </c>
      <c r="S226" s="65">
        <f t="shared" si="33"/>
        <v>-1405396.3887999998</v>
      </c>
      <c r="T226" s="66">
        <f t="shared" si="34"/>
        <v>-809.62853210586877</v>
      </c>
      <c r="U226" s="70">
        <f t="shared" si="35"/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3">
        <f t="shared" si="27"/>
        <v>223</v>
      </c>
      <c r="N227" s="64">
        <f t="shared" si="28"/>
        <v>61147.283950617282</v>
      </c>
      <c r="O227" s="65">
        <f t="shared" si="29"/>
        <v>3407.6335877862593</v>
      </c>
      <c r="P227" s="65">
        <f t="shared" si="30"/>
        <v>50618.944600000003</v>
      </c>
      <c r="Q227" s="66">
        <f t="shared" si="31"/>
        <v>2.1999999999999992E-2</v>
      </c>
      <c r="R227" s="75">
        <f t="shared" si="32"/>
        <v>203590.9</v>
      </c>
      <c r="S227" s="65">
        <f t="shared" si="33"/>
        <v>-152971.95539999998</v>
      </c>
      <c r="T227" s="66">
        <f t="shared" si="34"/>
        <v>-43.834888944892469</v>
      </c>
      <c r="U227" s="70">
        <f t="shared" si="35"/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3">
        <f t="shared" si="27"/>
        <v>224</v>
      </c>
      <c r="N228" s="64">
        <f t="shared" si="28"/>
        <v>48713.708086785009</v>
      </c>
      <c r="O228" s="65">
        <f t="shared" si="29"/>
        <v>2563.6645962732919</v>
      </c>
      <c r="P228" s="65">
        <f t="shared" si="30"/>
        <v>50482.405399999996</v>
      </c>
      <c r="Q228" s="66">
        <f t="shared" si="31"/>
        <v>2.1999999999999978E-2</v>
      </c>
      <c r="R228" s="75">
        <f t="shared" si="32"/>
        <v>108784</v>
      </c>
      <c r="S228" s="65">
        <f t="shared" si="33"/>
        <v>-58301.594600000004</v>
      </c>
      <c r="T228" s="66">
        <f t="shared" si="34"/>
        <v>-24.541932000807591</v>
      </c>
      <c r="U228" s="70">
        <f t="shared" si="35"/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3">
        <f t="shared" si="27"/>
        <v>225</v>
      </c>
      <c r="N229" s="64">
        <f t="shared" si="28"/>
        <v>47986.381322957197</v>
      </c>
      <c r="O229" s="65">
        <f t="shared" si="29"/>
        <v>9999.9999999999909</v>
      </c>
      <c r="P229" s="65">
        <f t="shared" si="30"/>
        <v>50415.26</v>
      </c>
      <c r="Q229" s="66">
        <f t="shared" si="31"/>
        <v>2.200000000000004E-2</v>
      </c>
      <c r="R229" s="75">
        <f t="shared" si="32"/>
        <v>50340</v>
      </c>
      <c r="S229" s="65">
        <f t="shared" si="33"/>
        <v>75.260000000002037</v>
      </c>
      <c r="T229" s="66">
        <f t="shared" si="34"/>
        <v>-0.31581818181816329</v>
      </c>
      <c r="U229" s="70">
        <f t="shared" si="35"/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3">
        <f t="shared" si="27"/>
        <v>226</v>
      </c>
      <c r="N230" s="64">
        <f t="shared" si="28"/>
        <v>45989.179104477611</v>
      </c>
      <c r="O230" s="65">
        <f t="shared" si="29"/>
        <v>1764.0569395017792</v>
      </c>
      <c r="P230" s="65">
        <f t="shared" si="30"/>
        <v>50385.008800000003</v>
      </c>
      <c r="Q230" s="66">
        <f t="shared" si="31"/>
        <v>2.2000000000000037E-2</v>
      </c>
      <c r="R230" s="75">
        <f t="shared" si="32"/>
        <v>46416.2</v>
      </c>
      <c r="S230" s="65">
        <f t="shared" si="33"/>
        <v>3968.8088000000062</v>
      </c>
      <c r="T230" s="66">
        <f t="shared" si="34"/>
        <v>7.0064732701230712</v>
      </c>
      <c r="U230" s="70">
        <f t="shared" si="35"/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3">
        <f t="shared" si="27"/>
        <v>227</v>
      </c>
      <c r="N231" s="64">
        <f t="shared" si="28"/>
        <v>47344.615384615383</v>
      </c>
      <c r="O231" s="65">
        <f t="shared" si="29"/>
        <v>856.31621841890785</v>
      </c>
      <c r="P231" s="65">
        <f t="shared" si="30"/>
        <v>50321.644800000002</v>
      </c>
      <c r="Q231" s="66">
        <f t="shared" si="31"/>
        <v>2.2000000000000006E-2</v>
      </c>
      <c r="R231" s="75">
        <f t="shared" si="32"/>
        <v>110404.7</v>
      </c>
      <c r="S231" s="65">
        <f t="shared" si="33"/>
        <v>-60083.055199999995</v>
      </c>
      <c r="T231" s="66">
        <f t="shared" si="34"/>
        <v>-58.183834776815445</v>
      </c>
      <c r="U231" s="70">
        <f t="shared" si="35"/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3">
        <f t="shared" si="27"/>
        <v>228</v>
      </c>
      <c r="N232" s="64">
        <f t="shared" si="28"/>
        <v>46334.440227703984</v>
      </c>
      <c r="O232" s="65">
        <f t="shared" si="29"/>
        <v>2149.1146318732526</v>
      </c>
      <c r="P232" s="65">
        <f t="shared" si="30"/>
        <v>49910.902999999998</v>
      </c>
      <c r="Q232" s="66">
        <f t="shared" si="31"/>
        <v>2.1999999999999967E-2</v>
      </c>
      <c r="R232" s="75">
        <f t="shared" si="32"/>
        <v>153226</v>
      </c>
      <c r="S232" s="65">
        <f t="shared" si="33"/>
        <v>-103315.09700000001</v>
      </c>
      <c r="T232" s="66">
        <f t="shared" si="34"/>
        <v>-45.802730702515184</v>
      </c>
      <c r="U232" s="70">
        <f t="shared" si="35"/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3">
        <f t="shared" si="27"/>
        <v>229</v>
      </c>
      <c r="N233" s="64">
        <f t="shared" si="28"/>
        <v>41616.766467065863</v>
      </c>
      <c r="O233" s="65">
        <f t="shared" si="29"/>
        <v>2236.6412213740459</v>
      </c>
      <c r="P233" s="65">
        <f t="shared" si="30"/>
        <v>49720.3</v>
      </c>
      <c r="Q233" s="66">
        <f t="shared" si="31"/>
        <v>2.2000000000000061E-2</v>
      </c>
      <c r="R233" s="75">
        <f t="shared" si="32"/>
        <v>52339.5</v>
      </c>
      <c r="S233" s="65">
        <f t="shared" si="33"/>
        <v>-2619.1999999999971</v>
      </c>
      <c r="T233" s="66">
        <f t="shared" si="34"/>
        <v>-1.9932499051952965</v>
      </c>
      <c r="U233" s="70">
        <f t="shared" si="35"/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3">
        <f t="shared" si="27"/>
        <v>230</v>
      </c>
      <c r="N234" s="64">
        <f t="shared" si="28"/>
        <v>46108.674928503337</v>
      </c>
      <c r="O234" s="65">
        <f t="shared" si="29"/>
        <v>2894.8297604035306</v>
      </c>
      <c r="P234" s="65">
        <f t="shared" si="30"/>
        <v>49432.095999999998</v>
      </c>
      <c r="Q234" s="66">
        <f t="shared" si="31"/>
        <v>2.1999999999999954E-2</v>
      </c>
      <c r="R234" s="75">
        <f t="shared" si="32"/>
        <v>71532.7</v>
      </c>
      <c r="S234" s="65">
        <f t="shared" si="33"/>
        <v>-22100.603999999999</v>
      </c>
      <c r="T234" s="66">
        <f t="shared" si="34"/>
        <v>-10.627375849451123</v>
      </c>
      <c r="U234" s="70">
        <f t="shared" si="35"/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3">
        <f t="shared" si="27"/>
        <v>231</v>
      </c>
      <c r="N235" s="64">
        <f t="shared" si="28"/>
        <v>43579.819004524885</v>
      </c>
      <c r="O235" s="65">
        <f t="shared" si="29"/>
        <v>2785.0674373795759</v>
      </c>
      <c r="P235" s="65">
        <f t="shared" si="30"/>
        <v>49215.125399999997</v>
      </c>
      <c r="Q235" s="66">
        <f t="shared" si="31"/>
        <v>2.2000000000000002E-2</v>
      </c>
      <c r="R235" s="75">
        <f t="shared" si="32"/>
        <v>873155.3</v>
      </c>
      <c r="S235" s="65">
        <f t="shared" si="33"/>
        <v>-823940.17460000003</v>
      </c>
      <c r="T235" s="66">
        <f t="shared" si="34"/>
        <v>-286.01164848317131</v>
      </c>
      <c r="U235" s="70">
        <f t="shared" si="35"/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3">
        <f t="shared" si="27"/>
        <v>232</v>
      </c>
      <c r="N236" s="64">
        <f t="shared" si="28"/>
        <v>43304.422382671481</v>
      </c>
      <c r="O236" s="65">
        <f t="shared" si="29"/>
        <v>7372.4806201550382</v>
      </c>
      <c r="P236" s="65">
        <f t="shared" si="30"/>
        <v>49036.888600000006</v>
      </c>
      <c r="Q236" s="66">
        <f t="shared" si="31"/>
        <v>2.2000000000000058E-2</v>
      </c>
      <c r="R236" s="75">
        <f t="shared" si="32"/>
        <v>17402.3</v>
      </c>
      <c r="S236" s="65">
        <f t="shared" si="33"/>
        <v>31634.588600000006</v>
      </c>
      <c r="T236" s="66">
        <f t="shared" si="34"/>
        <v>3.1578503496135863</v>
      </c>
      <c r="U236" s="70">
        <f t="shared" si="35"/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3">
        <f t="shared" si="27"/>
        <v>233</v>
      </c>
      <c r="N237" s="64">
        <f t="shared" si="28"/>
        <v>46179.633204633203</v>
      </c>
      <c r="O237" s="65">
        <f t="shared" si="29"/>
        <v>1156.4502164502164</v>
      </c>
      <c r="P237" s="65">
        <f t="shared" si="30"/>
        <v>48894.626199999999</v>
      </c>
      <c r="Q237" s="66">
        <f t="shared" si="31"/>
        <v>2.2000000000000006E-2</v>
      </c>
      <c r="R237" s="75">
        <f t="shared" si="32"/>
        <v>773455.5</v>
      </c>
      <c r="S237" s="65">
        <f t="shared" si="33"/>
        <v>-724560.87379999994</v>
      </c>
      <c r="T237" s="66">
        <f t="shared" si="34"/>
        <v>-543.45779276783696</v>
      </c>
      <c r="U237" s="70">
        <f t="shared" si="35"/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3">
        <f t="shared" si="27"/>
        <v>234</v>
      </c>
      <c r="N238" s="64">
        <f t="shared" si="28"/>
        <v>46492.1875</v>
      </c>
      <c r="O238" s="65">
        <f t="shared" si="29"/>
        <v>3966.6666666666665</v>
      </c>
      <c r="P238" s="65">
        <f t="shared" si="30"/>
        <v>48655.376000000004</v>
      </c>
      <c r="Q238" s="66">
        <f t="shared" si="31"/>
        <v>2.2000000000000082E-2</v>
      </c>
      <c r="R238" s="75">
        <f t="shared" si="32"/>
        <v>491984</v>
      </c>
      <c r="S238" s="65">
        <f t="shared" si="33"/>
        <v>-443328.62400000001</v>
      </c>
      <c r="T238" s="66">
        <f t="shared" si="34"/>
        <v>-71.557776928953402</v>
      </c>
      <c r="U238" s="70">
        <f t="shared" si="35"/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3">
        <f t="shared" si="27"/>
        <v>235</v>
      </c>
      <c r="N239" s="64">
        <f t="shared" si="28"/>
        <v>49518.286311389762</v>
      </c>
      <c r="O239" s="65" t="e">
        <f t="shared" si="29"/>
        <v>#VALUE!</v>
      </c>
      <c r="P239" s="65">
        <f t="shared" si="30"/>
        <v>48431.558000000005</v>
      </c>
      <c r="Q239" s="66">
        <f t="shared" si="31"/>
        <v>2.2000000000000096E-2</v>
      </c>
      <c r="R239" s="75">
        <f t="shared" si="32"/>
        <v>561369.59999999998</v>
      </c>
      <c r="S239" s="65">
        <f t="shared" si="33"/>
        <v>-512938.04199999996</v>
      </c>
      <c r="T239" s="66">
        <f t="shared" si="34"/>
        <v>85488.673666666655</v>
      </c>
      <c r="U239" s="70">
        <f t="shared" si="35"/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3">
        <f t="shared" si="27"/>
        <v>236</v>
      </c>
      <c r="N240" s="64">
        <f t="shared" si="28"/>
        <v>47571.428571428572</v>
      </c>
      <c r="O240" s="65" t="e">
        <f t="shared" si="29"/>
        <v>#VALUE!</v>
      </c>
      <c r="P240" s="65">
        <f t="shared" si="30"/>
        <v>48326.292000000001</v>
      </c>
      <c r="Q240" s="66">
        <f t="shared" si="31"/>
        <v>2.2000000000000026E-2</v>
      </c>
      <c r="R240" s="75">
        <f t="shared" si="32"/>
        <v>105382</v>
      </c>
      <c r="S240" s="65">
        <f t="shared" si="33"/>
        <v>-57055.707999999999</v>
      </c>
      <c r="T240" s="66">
        <f t="shared" si="34"/>
        <v>-174.52709245742093</v>
      </c>
      <c r="U240" s="70">
        <f t="shared" si="35"/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3">
        <f t="shared" si="27"/>
        <v>237</v>
      </c>
      <c r="N241" s="64">
        <f t="shared" si="28"/>
        <v>35173.139880952382</v>
      </c>
      <c r="O241" s="65">
        <f t="shared" si="29"/>
        <v>10578.311111111112</v>
      </c>
      <c r="P241" s="65">
        <f t="shared" si="30"/>
        <v>48312.699399999998</v>
      </c>
      <c r="Q241" s="66">
        <f t="shared" si="31"/>
        <v>2.2000000000000013E-2</v>
      </c>
      <c r="R241" s="75">
        <f t="shared" si="32"/>
        <v>395342</v>
      </c>
      <c r="S241" s="65">
        <f t="shared" si="33"/>
        <v>-347029.30060000002</v>
      </c>
      <c r="T241" s="66">
        <f t="shared" si="34"/>
        <v>-30.160655815673159</v>
      </c>
      <c r="U241" s="70">
        <f t="shared" si="35"/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3">
        <f t="shared" si="27"/>
        <v>238</v>
      </c>
      <c r="N242" s="64">
        <f t="shared" si="28"/>
        <v>63929.539295392955</v>
      </c>
      <c r="O242" s="65">
        <f t="shared" si="29"/>
        <v>3004.0420371867417</v>
      </c>
      <c r="P242" s="65">
        <f t="shared" si="30"/>
        <v>48217.96</v>
      </c>
      <c r="Q242" s="66">
        <f t="shared" si="31"/>
        <v>2.1999999999999981E-2</v>
      </c>
      <c r="R242" s="75">
        <f t="shared" si="32"/>
        <v>1540920.6</v>
      </c>
      <c r="S242" s="65">
        <f t="shared" si="33"/>
        <v>-1492702.6400000001</v>
      </c>
      <c r="T242" s="66">
        <f t="shared" si="34"/>
        <v>-402.69608180839617</v>
      </c>
      <c r="U242" s="70">
        <f t="shared" si="35"/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3">
        <f t="shared" si="27"/>
        <v>239</v>
      </c>
      <c r="N243" s="64">
        <f t="shared" si="28"/>
        <v>46504.455445544554</v>
      </c>
      <c r="O243" s="65" t="e">
        <f t="shared" si="29"/>
        <v>#VALUE!</v>
      </c>
      <c r="P243" s="65">
        <f t="shared" si="30"/>
        <v>48002.828999999998</v>
      </c>
      <c r="Q243" s="66">
        <f t="shared" si="31"/>
        <v>2.1999999999999957E-2</v>
      </c>
      <c r="R243" s="75">
        <f t="shared" si="32"/>
        <v>144343.79999999999</v>
      </c>
      <c r="S243" s="65">
        <f t="shared" si="33"/>
        <v>-96340.97099999999</v>
      </c>
      <c r="T243" s="66">
        <f t="shared" si="34"/>
        <v>-306.74728974928593</v>
      </c>
      <c r="U243" s="70">
        <f t="shared" si="35"/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3">
        <f t="shared" si="27"/>
        <v>240</v>
      </c>
      <c r="N244" s="64">
        <f t="shared" si="28"/>
        <v>51909</v>
      </c>
      <c r="O244" s="65">
        <f t="shared" si="29"/>
        <v>8266.1157024793392</v>
      </c>
      <c r="P244" s="65">
        <f t="shared" si="30"/>
        <v>47745.898199999996</v>
      </c>
      <c r="Q244" s="66">
        <f t="shared" si="31"/>
        <v>2.1999999999999947E-2</v>
      </c>
      <c r="R244" s="75">
        <f t="shared" si="32"/>
        <v>39207</v>
      </c>
      <c r="S244" s="65">
        <f t="shared" si="33"/>
        <v>8538.898199999996</v>
      </c>
      <c r="T244" s="66">
        <f t="shared" si="34"/>
        <v>3.2685953809238133</v>
      </c>
      <c r="U244" s="70">
        <f t="shared" si="35"/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3">
        <f t="shared" si="27"/>
        <v>241</v>
      </c>
      <c r="N245" s="64">
        <f t="shared" si="28"/>
        <v>47629.591836734697</v>
      </c>
      <c r="O245" s="65">
        <f t="shared" si="29"/>
        <v>2215.9157401989469</v>
      </c>
      <c r="P245" s="65">
        <f t="shared" si="30"/>
        <v>47703.894</v>
      </c>
      <c r="Q245" s="66">
        <f t="shared" si="31"/>
        <v>2.2000000000000006E-2</v>
      </c>
      <c r="R245" s="75">
        <f t="shared" si="32"/>
        <v>158364.29999999999</v>
      </c>
      <c r="S245" s="65">
        <f t="shared" si="33"/>
        <v>-110660.40599999999</v>
      </c>
      <c r="T245" s="66">
        <f t="shared" si="34"/>
        <v>-30.221126485344598</v>
      </c>
      <c r="U245" s="70">
        <f t="shared" si="35"/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3">
        <f t="shared" si="27"/>
        <v>242</v>
      </c>
      <c r="N246" s="64">
        <f t="shared" si="28"/>
        <v>36995.276220976775</v>
      </c>
      <c r="O246" s="65">
        <f t="shared" si="29"/>
        <v>1152.4653312788907</v>
      </c>
      <c r="P246" s="65">
        <f t="shared" si="30"/>
        <v>47223.656199999998</v>
      </c>
      <c r="Q246" s="66">
        <f t="shared" si="31"/>
        <v>2.1999999999999981E-2</v>
      </c>
      <c r="R246" s="75">
        <f t="shared" si="32"/>
        <v>73372.600000000006</v>
      </c>
      <c r="S246" s="65">
        <f t="shared" si="33"/>
        <v>-26148.943800000008</v>
      </c>
      <c r="T246" s="66">
        <f t="shared" si="34"/>
        <v>-18.480408984557798</v>
      </c>
      <c r="U246" s="70">
        <f t="shared" si="35"/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3">
        <f t="shared" si="27"/>
        <v>243</v>
      </c>
      <c r="N247" s="64">
        <f t="shared" si="28"/>
        <v>44426.204238921004</v>
      </c>
      <c r="O247" s="65">
        <f t="shared" si="29"/>
        <v>716.64098613251156</v>
      </c>
      <c r="P247" s="65">
        <f t="shared" si="30"/>
        <v>47128.916799999999</v>
      </c>
      <c r="Q247" s="66">
        <f t="shared" si="31"/>
        <v>2.1999999999999947E-2</v>
      </c>
      <c r="R247" s="75">
        <f t="shared" si="32"/>
        <v>203620.6</v>
      </c>
      <c r="S247" s="65">
        <f t="shared" si="33"/>
        <v>-156491.6832</v>
      </c>
      <c r="T247" s="66">
        <f t="shared" si="34"/>
        <v>-169.23444764566761</v>
      </c>
      <c r="U247" s="70">
        <f t="shared" si="35"/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3">
        <f t="shared" si="27"/>
        <v>244</v>
      </c>
      <c r="N248" s="64">
        <f t="shared" si="28"/>
        <v>39970.147954743254</v>
      </c>
      <c r="O248" s="65">
        <f t="shared" si="29"/>
        <v>4040.415913200723</v>
      </c>
      <c r="P248" s="65">
        <f t="shared" si="30"/>
        <v>46936.065399999999</v>
      </c>
      <c r="Q248" s="66">
        <f t="shared" si="31"/>
        <v>2.2000000000000054E-2</v>
      </c>
      <c r="R248" s="75">
        <f t="shared" si="32"/>
        <v>66236.7</v>
      </c>
      <c r="S248" s="65">
        <f t="shared" si="33"/>
        <v>-19300.634599999998</v>
      </c>
      <c r="T248" s="66">
        <f t="shared" si="34"/>
        <v>-5.3190714525477203</v>
      </c>
      <c r="U248" s="70">
        <f t="shared" si="35"/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3">
        <f t="shared" si="27"/>
        <v>245</v>
      </c>
      <c r="N249" s="64">
        <f t="shared" si="28"/>
        <v>45502.284011916592</v>
      </c>
      <c r="O249" s="65">
        <f t="shared" si="29"/>
        <v>5167.8107606679032</v>
      </c>
      <c r="P249" s="65">
        <f t="shared" si="30"/>
        <v>46828.857600000003</v>
      </c>
      <c r="Q249" s="66">
        <f t="shared" si="31"/>
        <v>2.2000000000000002E-2</v>
      </c>
      <c r="R249" s="75">
        <f t="shared" si="32"/>
        <v>111993</v>
      </c>
      <c r="S249" s="65">
        <f t="shared" si="33"/>
        <v>-65164.142399999997</v>
      </c>
      <c r="T249" s="66">
        <f t="shared" si="34"/>
        <v>-12.69723786102784</v>
      </c>
      <c r="U249" s="70">
        <f t="shared" si="35"/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3">
        <f t="shared" si="27"/>
        <v>246</v>
      </c>
      <c r="N250" s="64">
        <f t="shared" si="28"/>
        <v>38269.841269841265</v>
      </c>
      <c r="O250" s="65">
        <f t="shared" si="29"/>
        <v>5890.3020667726551</v>
      </c>
      <c r="P250" s="65">
        <f t="shared" si="30"/>
        <v>46816.798000000003</v>
      </c>
      <c r="Q250" s="66">
        <f t="shared" si="31"/>
        <v>2.2000000000000054E-2</v>
      </c>
      <c r="R250" s="75">
        <f t="shared" si="32"/>
        <v>19425</v>
      </c>
      <c r="S250" s="65">
        <f t="shared" si="33"/>
        <v>27391.798000000003</v>
      </c>
      <c r="T250" s="66">
        <f t="shared" si="34"/>
        <v>6.3931978407557359</v>
      </c>
      <c r="U250" s="70">
        <f t="shared" si="35"/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3">
        <f t="shared" si="27"/>
        <v>247</v>
      </c>
      <c r="N251" s="64">
        <f t="shared" si="28"/>
        <v>45788.788788788792</v>
      </c>
      <c r="O251" s="65">
        <f t="shared" si="29"/>
        <v>159.97603355302576</v>
      </c>
      <c r="P251" s="65">
        <f t="shared" si="30"/>
        <v>46749.345999999998</v>
      </c>
      <c r="Q251" s="66">
        <f t="shared" si="31"/>
        <v>2.199999999999995E-2</v>
      </c>
      <c r="R251" s="75">
        <f t="shared" si="32"/>
        <v>474944.3</v>
      </c>
      <c r="S251" s="65">
        <f t="shared" si="33"/>
        <v>-428194.95399999997</v>
      </c>
      <c r="T251" s="66">
        <f t="shared" si="34"/>
        <v>-1604.7264194756553</v>
      </c>
      <c r="U251" s="70">
        <f t="shared" si="35"/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3">
        <f t="shared" si="27"/>
        <v>248</v>
      </c>
      <c r="N252" s="64">
        <f t="shared" si="28"/>
        <v>50738.05803571429</v>
      </c>
      <c r="O252" s="65">
        <f t="shared" si="29"/>
        <v>1447.8456014362657</v>
      </c>
      <c r="P252" s="65">
        <f t="shared" si="30"/>
        <v>46461.448600000003</v>
      </c>
      <c r="Q252" s="66">
        <f t="shared" si="31"/>
        <v>2.2000000000000009E-2</v>
      </c>
      <c r="R252" s="75">
        <f t="shared" si="32"/>
        <v>12533.7</v>
      </c>
      <c r="S252" s="65">
        <f t="shared" si="33"/>
        <v>33927.748600000006</v>
      </c>
      <c r="T252" s="66">
        <f t="shared" si="34"/>
        <v>20.035246202492406</v>
      </c>
      <c r="U252" s="70">
        <f t="shared" si="35"/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3">
        <f t="shared" si="27"/>
        <v>249</v>
      </c>
      <c r="N253" s="64">
        <f t="shared" si="28"/>
        <v>40932.432432432426</v>
      </c>
      <c r="O253" s="65">
        <f t="shared" si="29"/>
        <v>330.65693430656927</v>
      </c>
      <c r="P253" s="65">
        <f t="shared" si="30"/>
        <v>46434.57</v>
      </c>
      <c r="Q253" s="66">
        <f t="shared" si="31"/>
        <v>2.1999999999999995E-2</v>
      </c>
      <c r="R253" s="75">
        <f t="shared" si="32"/>
        <v>57450.7</v>
      </c>
      <c r="S253" s="65">
        <f t="shared" si="33"/>
        <v>-11016.129999999997</v>
      </c>
      <c r="T253" s="66">
        <f t="shared" si="34"/>
        <v>-31.397709713024277</v>
      </c>
      <c r="U253" s="70">
        <f t="shared" si="35"/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3">
        <f t="shared" si="27"/>
        <v>250</v>
      </c>
      <c r="N254" s="64">
        <f t="shared" si="28"/>
        <v>42651.643192488264</v>
      </c>
      <c r="O254" s="65">
        <f t="shared" si="29"/>
        <v>471.76015473887816</v>
      </c>
      <c r="P254" s="65">
        <f t="shared" si="30"/>
        <v>46423.328000000001</v>
      </c>
      <c r="Q254" s="66">
        <f t="shared" si="31"/>
        <v>2.200000000000003E-2</v>
      </c>
      <c r="R254" s="75">
        <f t="shared" si="32"/>
        <v>93408.3</v>
      </c>
      <c r="S254" s="65">
        <f t="shared" si="33"/>
        <v>-46984.972000000002</v>
      </c>
      <c r="T254" s="66">
        <f t="shared" si="34"/>
        <v>-97.320155801558016</v>
      </c>
      <c r="U254" s="70">
        <f t="shared" si="35"/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3">
        <f t="shared" si="27"/>
        <v>251</v>
      </c>
      <c r="N255" s="64">
        <f t="shared" si="28"/>
        <v>46691.15226337449</v>
      </c>
      <c r="O255" s="65" t="e">
        <f t="shared" si="29"/>
        <v>#VALUE!</v>
      </c>
      <c r="P255" s="65">
        <f t="shared" si="30"/>
        <v>46382.243600000002</v>
      </c>
      <c r="Q255" s="66">
        <f t="shared" si="31"/>
        <v>2.1999999999999971E-2</v>
      </c>
      <c r="R255" s="75">
        <f t="shared" si="32"/>
        <v>85231.2</v>
      </c>
      <c r="S255" s="65">
        <f t="shared" si="33"/>
        <v>-38848.956399999995</v>
      </c>
      <c r="T255" s="66">
        <f t="shared" si="34"/>
        <v>-345.7112369121561</v>
      </c>
      <c r="U255" s="70">
        <f t="shared" si="35"/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3">
        <f t="shared" si="27"/>
        <v>252</v>
      </c>
      <c r="N256" s="64">
        <f t="shared" si="28"/>
        <v>39943.666961913201</v>
      </c>
      <c r="O256" s="65">
        <f t="shared" si="29"/>
        <v>4912.928082191781</v>
      </c>
      <c r="P256" s="65">
        <f t="shared" si="30"/>
        <v>46088.520800000006</v>
      </c>
      <c r="Q256" s="66">
        <f t="shared" si="31"/>
        <v>2.2000000000000092E-2</v>
      </c>
      <c r="R256" s="75">
        <f t="shared" si="32"/>
        <v>53558.6</v>
      </c>
      <c r="S256" s="65">
        <f t="shared" si="33"/>
        <v>-7470.0791999999929</v>
      </c>
      <c r="T256" s="66">
        <f t="shared" si="34"/>
        <v>-2.3017930746039754</v>
      </c>
      <c r="U256" s="70">
        <f t="shared" si="35"/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3">
        <f t="shared" si="27"/>
        <v>253</v>
      </c>
      <c r="N257" s="64">
        <f t="shared" si="28"/>
        <v>39161.149825783978</v>
      </c>
      <c r="O257" s="65">
        <f t="shared" si="29"/>
        <v>2456.1749571183536</v>
      </c>
      <c r="P257" s="65">
        <f t="shared" si="30"/>
        <v>45946.054000000004</v>
      </c>
      <c r="Q257" s="66">
        <f t="shared" si="31"/>
        <v>2.2000000000000082E-2</v>
      </c>
      <c r="R257" s="75">
        <f t="shared" si="32"/>
        <v>222652.2</v>
      </c>
      <c r="S257" s="65">
        <f t="shared" si="33"/>
        <v>-176706.14600000001</v>
      </c>
      <c r="T257" s="66">
        <f t="shared" si="34"/>
        <v>-62.701227696497781</v>
      </c>
      <c r="U257" s="70">
        <f t="shared" si="35"/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3">
        <f t="shared" si="27"/>
        <v>254</v>
      </c>
      <c r="N258" s="64">
        <f t="shared" si="28"/>
        <v>35115.402658326821</v>
      </c>
      <c r="O258" s="65">
        <f t="shared" si="29"/>
        <v>4150.9756097560976</v>
      </c>
      <c r="P258" s="65">
        <f t="shared" si="30"/>
        <v>45900.677199999998</v>
      </c>
      <c r="Q258" s="66">
        <f t="shared" si="31"/>
        <v>2.1999999999999995E-2</v>
      </c>
      <c r="R258" s="75">
        <f t="shared" si="32"/>
        <v>450270</v>
      </c>
      <c r="S258" s="65">
        <f t="shared" si="33"/>
        <v>-404369.32280000002</v>
      </c>
      <c r="T258" s="66">
        <f t="shared" si="34"/>
        <v>-80.199585326204058</v>
      </c>
      <c r="U258" s="70">
        <f t="shared" si="35"/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3">
        <f t="shared" si="27"/>
        <v>255</v>
      </c>
      <c r="N259" s="64">
        <f t="shared" si="28"/>
        <v>49721.373200442969</v>
      </c>
      <c r="O259" s="65">
        <f t="shared" si="29"/>
        <v>12869.544131910767</v>
      </c>
      <c r="P259" s="65">
        <f t="shared" si="30"/>
        <v>45886.164800000006</v>
      </c>
      <c r="Q259" s="66">
        <f t="shared" si="31"/>
        <v>2.2000000000000099E-2</v>
      </c>
      <c r="R259" s="75">
        <f t="shared" si="32"/>
        <v>1016475.5</v>
      </c>
      <c r="S259" s="65">
        <f t="shared" si="33"/>
        <v>-970589.33519999997</v>
      </c>
      <c r="T259" s="66">
        <f t="shared" si="34"/>
        <v>-74.149891487357266</v>
      </c>
      <c r="U259" s="70">
        <f t="shared" si="35"/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3">
        <f t="shared" si="27"/>
        <v>256</v>
      </c>
      <c r="N260" s="64">
        <f t="shared" si="28"/>
        <v>38556.006914433885</v>
      </c>
      <c r="O260" s="65">
        <f t="shared" si="29"/>
        <v>8735.9927470534894</v>
      </c>
      <c r="P260" s="65">
        <f t="shared" si="30"/>
        <v>45590.704600000005</v>
      </c>
      <c r="Q260" s="66">
        <f t="shared" si="31"/>
        <v>2.2000000000000037E-2</v>
      </c>
      <c r="R260" s="75">
        <f t="shared" si="32"/>
        <v>60580</v>
      </c>
      <c r="S260" s="65">
        <f t="shared" si="33"/>
        <v>-14989.295399999995</v>
      </c>
      <c r="T260" s="66">
        <f t="shared" si="34"/>
        <v>-2.5555839058510967</v>
      </c>
      <c r="U260" s="70">
        <f t="shared" si="35"/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3">
        <f t="shared" si="27"/>
        <v>257</v>
      </c>
      <c r="N261" s="64">
        <f t="shared" si="28"/>
        <v>42218.957345971568</v>
      </c>
      <c r="O261" s="65">
        <f t="shared" si="29"/>
        <v>1918.4782608695652</v>
      </c>
      <c r="P261" s="65">
        <f t="shared" si="30"/>
        <v>45520.902000000002</v>
      </c>
      <c r="Q261" s="66">
        <f t="shared" si="31"/>
        <v>2.200000000000004E-2</v>
      </c>
      <c r="R261" s="75">
        <f t="shared" si="32"/>
        <v>45679.9</v>
      </c>
      <c r="S261" s="65">
        <f t="shared" si="33"/>
        <v>-158.99799999999959</v>
      </c>
      <c r="T261" s="66">
        <f t="shared" si="34"/>
        <v>-1.1126048158640223</v>
      </c>
      <c r="U261" s="70">
        <f t="shared" si="35"/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3">
        <f t="shared" ref="M262:M325" si="36">_xlfn.RANK.EQ(H262,$H$5:$H$504,0)</f>
        <v>258</v>
      </c>
      <c r="N262" s="64">
        <f t="shared" ref="N262:N325" si="37">H262/(1+I262)</f>
        <v>43840.098522167485</v>
      </c>
      <c r="O262" s="65">
        <f t="shared" ref="O262:O325" si="38">J262/(1+K262)</f>
        <v>1219.4594594594594</v>
      </c>
      <c r="P262" s="65">
        <f t="shared" ref="P262:P325" si="39">$H262*(1+0.022)</f>
        <v>45476.649399999995</v>
      </c>
      <c r="Q262" s="66">
        <f t="shared" ref="Q262:Q325" si="40">($P262-$H262)/$H262</f>
        <v>2.199999999999995E-2</v>
      </c>
      <c r="R262" s="75">
        <f t="shared" ref="R262:R325" si="41">IF($H263&gt;166000,$L263*(1-0.04),$L263)</f>
        <v>19011.900000000001</v>
      </c>
      <c r="S262" s="65">
        <f t="shared" ref="S262:S325" si="42">P262-R262</f>
        <v>26464.749399999993</v>
      </c>
      <c r="T262" s="66">
        <f t="shared" ref="T262:T325" si="43">($S262-$J262)/$J262</f>
        <v>22.46165726950354</v>
      </c>
      <c r="U262" s="70">
        <f t="shared" ref="U262:U325" si="44">_xlfn.RANK.EQ($P262,$P$5:$P$504)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3">
        <f t="shared" si="36"/>
        <v>259</v>
      </c>
      <c r="N263" s="64">
        <f t="shared" si="37"/>
        <v>39235.039717563988</v>
      </c>
      <c r="O263" s="65">
        <f t="shared" si="38"/>
        <v>482.5916230366492</v>
      </c>
      <c r="P263" s="65">
        <f t="shared" si="39"/>
        <v>45431.272600000004</v>
      </c>
      <c r="Q263" s="66">
        <f t="shared" si="40"/>
        <v>2.200000000000002E-2</v>
      </c>
      <c r="R263" s="75">
        <f t="shared" si="41"/>
        <v>60266</v>
      </c>
      <c r="S263" s="65">
        <f t="shared" si="42"/>
        <v>-14834.727399999996</v>
      </c>
      <c r="T263" s="66">
        <f t="shared" si="43"/>
        <v>-41.235224844046641</v>
      </c>
      <c r="U263" s="70">
        <f t="shared" si="44"/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3">
        <f t="shared" si="36"/>
        <v>260</v>
      </c>
      <c r="N264" s="64">
        <f t="shared" si="37"/>
        <v>41260.909935004645</v>
      </c>
      <c r="O264" s="65">
        <f t="shared" si="38"/>
        <v>3577.272727272727</v>
      </c>
      <c r="P264" s="65">
        <f t="shared" si="39"/>
        <v>45415.635999999999</v>
      </c>
      <c r="Q264" s="66">
        <f t="shared" si="40"/>
        <v>2.1999999999999967E-2</v>
      </c>
      <c r="R264" s="75">
        <f t="shared" si="41"/>
        <v>151966.1</v>
      </c>
      <c r="S264" s="65">
        <f t="shared" si="42"/>
        <v>-106550.46400000001</v>
      </c>
      <c r="T264" s="66">
        <f t="shared" si="43"/>
        <v>-28.077627445997461</v>
      </c>
      <c r="U264" s="70">
        <f t="shared" si="44"/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3">
        <f t="shared" si="36"/>
        <v>261</v>
      </c>
      <c r="N265" s="64">
        <f t="shared" si="37"/>
        <v>44570.42253521127</v>
      </c>
      <c r="O265" s="65">
        <f t="shared" si="38"/>
        <v>358.71946082561078</v>
      </c>
      <c r="P265" s="65">
        <f t="shared" si="39"/>
        <v>45277.665999999997</v>
      </c>
      <c r="Q265" s="66">
        <f t="shared" si="40"/>
        <v>2.1999999999999943E-2</v>
      </c>
      <c r="R265" s="75">
        <f t="shared" si="41"/>
        <v>78908.5</v>
      </c>
      <c r="S265" s="65">
        <f t="shared" si="42"/>
        <v>-33630.834000000003</v>
      </c>
      <c r="T265" s="66">
        <f t="shared" si="43"/>
        <v>-79.982700798496964</v>
      </c>
      <c r="U265" s="70">
        <f t="shared" si="44"/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3">
        <f t="shared" si="36"/>
        <v>262</v>
      </c>
      <c r="N266" s="64">
        <f t="shared" si="37"/>
        <v>40679.370952821468</v>
      </c>
      <c r="O266" s="65">
        <f t="shared" si="38"/>
        <v>63.006843019099165</v>
      </c>
      <c r="P266" s="65">
        <f t="shared" si="39"/>
        <v>44941.836800000005</v>
      </c>
      <c r="Q266" s="66">
        <f t="shared" si="40"/>
        <v>2.2000000000000072E-2</v>
      </c>
      <c r="R266" s="75">
        <f t="shared" si="41"/>
        <v>53958.1</v>
      </c>
      <c r="S266" s="65">
        <f t="shared" si="42"/>
        <v>-9016.263199999994</v>
      </c>
      <c r="T266" s="66">
        <f t="shared" si="43"/>
        <v>-15.615437185929638</v>
      </c>
      <c r="U266" s="70">
        <f t="shared" si="44"/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3">
        <f t="shared" si="36"/>
        <v>263</v>
      </c>
      <c r="N267" s="64">
        <f t="shared" si="37"/>
        <v>38881.294326241128</v>
      </c>
      <c r="O267" s="65">
        <f t="shared" si="38"/>
        <v>166.8481219379423</v>
      </c>
      <c r="P267" s="65">
        <f t="shared" si="39"/>
        <v>44822.978199999998</v>
      </c>
      <c r="Q267" s="66">
        <f t="shared" si="40"/>
        <v>2.1999999999999981E-2</v>
      </c>
      <c r="R267" s="75">
        <f t="shared" si="41"/>
        <v>146130</v>
      </c>
      <c r="S267" s="65">
        <f t="shared" si="42"/>
        <v>-101307.0218</v>
      </c>
      <c r="T267" s="66">
        <f t="shared" si="43"/>
        <v>-331.52861924959217</v>
      </c>
      <c r="U267" s="70">
        <f t="shared" si="44"/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3">
        <f t="shared" si="36"/>
        <v>264</v>
      </c>
      <c r="N268" s="64">
        <f t="shared" si="37"/>
        <v>41595.805529075311</v>
      </c>
      <c r="O268" s="65">
        <f t="shared" si="38"/>
        <v>9919.354838709678</v>
      </c>
      <c r="P268" s="65">
        <f t="shared" si="39"/>
        <v>44593.948000000004</v>
      </c>
      <c r="Q268" s="66">
        <f t="shared" si="40"/>
        <v>2.2000000000000092E-2</v>
      </c>
      <c r="R268" s="75">
        <f t="shared" si="41"/>
        <v>44349</v>
      </c>
      <c r="S268" s="65">
        <f t="shared" si="42"/>
        <v>244.94800000000396</v>
      </c>
      <c r="T268" s="66">
        <f t="shared" si="43"/>
        <v>-0.80085528455284227</v>
      </c>
      <c r="U268" s="70">
        <f t="shared" si="44"/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3">
        <f t="shared" si="36"/>
        <v>265</v>
      </c>
      <c r="N269" s="64">
        <f t="shared" si="37"/>
        <v>45845.636172450053</v>
      </c>
      <c r="O269" s="65">
        <f t="shared" si="38"/>
        <v>1394.4519621109607</v>
      </c>
      <c r="P269" s="65">
        <f t="shared" si="39"/>
        <v>44558.382399999995</v>
      </c>
      <c r="Q269" s="66">
        <f t="shared" si="40"/>
        <v>2.1999999999999954E-2</v>
      </c>
      <c r="R269" s="75">
        <f t="shared" si="41"/>
        <v>30897.599999999999</v>
      </c>
      <c r="S269" s="65">
        <f t="shared" si="42"/>
        <v>13660.782399999996</v>
      </c>
      <c r="T269" s="66">
        <f t="shared" si="43"/>
        <v>-4.3141150897622502</v>
      </c>
      <c r="U269" s="70">
        <f t="shared" si="44"/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3">
        <f t="shared" si="36"/>
        <v>266</v>
      </c>
      <c r="N270" s="64">
        <f t="shared" si="37"/>
        <v>41076.720075400568</v>
      </c>
      <c r="O270" s="65">
        <f t="shared" si="38"/>
        <v>1222.158438576349</v>
      </c>
      <c r="P270" s="65">
        <f t="shared" si="39"/>
        <v>44541.212800000001</v>
      </c>
      <c r="Q270" s="66">
        <f t="shared" si="40"/>
        <v>2.1999999999999992E-2</v>
      </c>
      <c r="R270" s="75">
        <f t="shared" si="41"/>
        <v>17702.099999999999</v>
      </c>
      <c r="S270" s="65">
        <f t="shared" si="42"/>
        <v>26839.112800000003</v>
      </c>
      <c r="T270" s="66">
        <f t="shared" si="43"/>
        <v>24.212881916392675</v>
      </c>
      <c r="U270" s="70">
        <f t="shared" si="44"/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3">
        <f t="shared" si="36"/>
        <v>267</v>
      </c>
      <c r="N271" s="64">
        <f t="shared" si="37"/>
        <v>40967.4835061263</v>
      </c>
      <c r="O271" s="65">
        <f t="shared" si="38"/>
        <v>358.40630472854644</v>
      </c>
      <c r="P271" s="65">
        <f t="shared" si="39"/>
        <v>44422.762999999999</v>
      </c>
      <c r="Q271" s="66">
        <f t="shared" si="40"/>
        <v>2.1999999999999978E-2</v>
      </c>
      <c r="R271" s="75">
        <f t="shared" si="41"/>
        <v>311449.3</v>
      </c>
      <c r="S271" s="65">
        <f t="shared" si="42"/>
        <v>-267026.53700000001</v>
      </c>
      <c r="T271" s="66">
        <f t="shared" si="43"/>
        <v>-653.39808697776687</v>
      </c>
      <c r="U271" s="70">
        <f t="shared" si="44"/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3">
        <f t="shared" si="36"/>
        <v>268</v>
      </c>
      <c r="N272" s="64">
        <f t="shared" si="37"/>
        <v>42283.64167478092</v>
      </c>
      <c r="O272" s="65">
        <f t="shared" si="38"/>
        <v>1868.3651804670915</v>
      </c>
      <c r="P272" s="65">
        <f t="shared" si="39"/>
        <v>44380.656600000002</v>
      </c>
      <c r="Q272" s="66">
        <f t="shared" si="40"/>
        <v>2.1999999999999978E-2</v>
      </c>
      <c r="R272" s="75">
        <f t="shared" si="41"/>
        <v>360361.1</v>
      </c>
      <c r="S272" s="65">
        <f t="shared" si="42"/>
        <v>-315980.44339999999</v>
      </c>
      <c r="T272" s="66">
        <f t="shared" si="43"/>
        <v>-360.06868568181818</v>
      </c>
      <c r="U272" s="70">
        <f t="shared" si="44"/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3">
        <f t="shared" si="36"/>
        <v>269</v>
      </c>
      <c r="N273" s="64">
        <f t="shared" si="37"/>
        <v>55271.556122448979</v>
      </c>
      <c r="O273" s="65">
        <f t="shared" si="38"/>
        <v>3330.0176056338028</v>
      </c>
      <c r="P273" s="65">
        <f t="shared" si="39"/>
        <v>44286.2238</v>
      </c>
      <c r="Q273" s="66">
        <f t="shared" si="40"/>
        <v>2.1999999999999961E-2</v>
      </c>
      <c r="R273" s="75">
        <f t="shared" si="41"/>
        <v>188602</v>
      </c>
      <c r="S273" s="65">
        <f t="shared" si="42"/>
        <v>-144315.77619999999</v>
      </c>
      <c r="T273" s="66">
        <f t="shared" si="43"/>
        <v>-39.14950863094451</v>
      </c>
      <c r="U273" s="70">
        <f t="shared" si="44"/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3">
        <f t="shared" si="36"/>
        <v>270</v>
      </c>
      <c r="N274" s="64">
        <f t="shared" si="37"/>
        <v>35592.927631578947</v>
      </c>
      <c r="O274" s="65">
        <f t="shared" si="38"/>
        <v>2735.573122529644</v>
      </c>
      <c r="P274" s="65">
        <f t="shared" si="39"/>
        <v>44233.182000000001</v>
      </c>
      <c r="Q274" s="66">
        <f t="shared" si="40"/>
        <v>2.2000000000000016E-2</v>
      </c>
      <c r="R274" s="75">
        <f t="shared" si="41"/>
        <v>214141.9</v>
      </c>
      <c r="S274" s="65">
        <f t="shared" si="42"/>
        <v>-169908.71799999999</v>
      </c>
      <c r="T274" s="66">
        <f t="shared" si="43"/>
        <v>-25.549735298367288</v>
      </c>
      <c r="U274" s="70">
        <f t="shared" si="44"/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3">
        <f t="shared" si="36"/>
        <v>271</v>
      </c>
      <c r="N275" s="64">
        <f t="shared" si="37"/>
        <v>43928.934010152283</v>
      </c>
      <c r="O275" s="65">
        <f t="shared" si="38"/>
        <v>246.56084656084661</v>
      </c>
      <c r="P275" s="65">
        <f t="shared" si="39"/>
        <v>44221.94</v>
      </c>
      <c r="Q275" s="66">
        <f t="shared" si="40"/>
        <v>2.2000000000000054E-2</v>
      </c>
      <c r="R275" s="75">
        <f t="shared" si="41"/>
        <v>39199.599999999999</v>
      </c>
      <c r="S275" s="65">
        <f t="shared" si="42"/>
        <v>5022.3400000000038</v>
      </c>
      <c r="T275" s="66">
        <f t="shared" si="43"/>
        <v>8.7977760436987964</v>
      </c>
      <c r="U275" s="70">
        <f t="shared" si="44"/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3">
        <f t="shared" si="36"/>
        <v>272</v>
      </c>
      <c r="N276" s="64">
        <f t="shared" si="37"/>
        <v>39330.181818181809</v>
      </c>
      <c r="O276" s="65">
        <f t="shared" si="38"/>
        <v>903.68200836820085</v>
      </c>
      <c r="P276" s="65">
        <f t="shared" si="39"/>
        <v>44214.990399999995</v>
      </c>
      <c r="Q276" s="66">
        <f t="shared" si="40"/>
        <v>2.1999999999999957E-2</v>
      </c>
      <c r="R276" s="75">
        <f t="shared" si="41"/>
        <v>35359.199999999997</v>
      </c>
      <c r="S276" s="65">
        <f t="shared" si="42"/>
        <v>8855.790399999998</v>
      </c>
      <c r="T276" s="66">
        <f t="shared" si="43"/>
        <v>7.2005652375219906</v>
      </c>
      <c r="U276" s="70">
        <f t="shared" si="44"/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3">
        <f t="shared" si="36"/>
        <v>273</v>
      </c>
      <c r="N277" s="64">
        <f t="shared" si="37"/>
        <v>53228.217821782178</v>
      </c>
      <c r="O277" s="65">
        <f t="shared" si="38"/>
        <v>1270.6408345752607</v>
      </c>
      <c r="P277" s="65">
        <f t="shared" si="39"/>
        <v>43954.584800000004</v>
      </c>
      <c r="Q277" s="66">
        <f t="shared" si="40"/>
        <v>2.2000000000000061E-2</v>
      </c>
      <c r="R277" s="75">
        <f t="shared" si="41"/>
        <v>958489</v>
      </c>
      <c r="S277" s="65">
        <f t="shared" si="42"/>
        <v>-914534.41520000005</v>
      </c>
      <c r="T277" s="66">
        <f t="shared" si="43"/>
        <v>-1073.6418193760262</v>
      </c>
      <c r="U277" s="70">
        <f t="shared" si="44"/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3">
        <f t="shared" si="36"/>
        <v>274</v>
      </c>
      <c r="N278" s="64">
        <f t="shared" si="37"/>
        <v>39925.650557620815</v>
      </c>
      <c r="O278" s="65">
        <f t="shared" si="38"/>
        <v>1069.8886519782043</v>
      </c>
      <c r="P278" s="65">
        <f t="shared" si="39"/>
        <v>43905.120000000003</v>
      </c>
      <c r="Q278" s="66">
        <f t="shared" si="40"/>
        <v>2.2000000000000061E-2</v>
      </c>
      <c r="R278" s="75">
        <f t="shared" si="41"/>
        <v>19768.3</v>
      </c>
      <c r="S278" s="65">
        <f t="shared" si="42"/>
        <v>24136.820000000003</v>
      </c>
      <c r="T278" s="66">
        <f t="shared" si="43"/>
        <v>4.3447342781222327</v>
      </c>
      <c r="U278" s="70">
        <f t="shared" si="44"/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3">
        <f t="shared" si="36"/>
        <v>275</v>
      </c>
      <c r="N279" s="64">
        <f t="shared" si="37"/>
        <v>36854.592274678107</v>
      </c>
      <c r="O279" s="65">
        <f t="shared" si="38"/>
        <v>1398.1203007518798</v>
      </c>
      <c r="P279" s="65">
        <f t="shared" si="39"/>
        <v>43880.183199999999</v>
      </c>
      <c r="Q279" s="66">
        <f t="shared" si="40"/>
        <v>2.2000000000000023E-2</v>
      </c>
      <c r="R279" s="75">
        <f t="shared" si="41"/>
        <v>12901</v>
      </c>
      <c r="S279" s="65">
        <f t="shared" si="42"/>
        <v>30979.183199999999</v>
      </c>
      <c r="T279" s="66">
        <f t="shared" si="43"/>
        <v>26.766588867975258</v>
      </c>
      <c r="U279" s="70">
        <f t="shared" si="44"/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3">
        <f t="shared" si="36"/>
        <v>276</v>
      </c>
      <c r="N280" s="64">
        <f t="shared" si="37"/>
        <v>42162.241887905606</v>
      </c>
      <c r="O280" s="65">
        <f t="shared" si="38"/>
        <v>1000</v>
      </c>
      <c r="P280" s="65">
        <f t="shared" si="39"/>
        <v>43822.338000000003</v>
      </c>
      <c r="Q280" s="66">
        <f t="shared" si="40"/>
        <v>2.2000000000000079E-2</v>
      </c>
      <c r="R280" s="75">
        <f t="shared" si="41"/>
        <v>36868</v>
      </c>
      <c r="S280" s="65">
        <f t="shared" si="42"/>
        <v>6954.3380000000034</v>
      </c>
      <c r="T280" s="66">
        <f t="shared" si="43"/>
        <v>3.7502308743169421</v>
      </c>
      <c r="U280" s="70">
        <f t="shared" si="44"/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3">
        <f t="shared" si="36"/>
        <v>277</v>
      </c>
      <c r="N281" s="64">
        <f t="shared" si="37"/>
        <v>32590.617848970254</v>
      </c>
      <c r="O281" s="65">
        <f t="shared" si="38"/>
        <v>305.12324794586755</v>
      </c>
      <c r="P281" s="65">
        <f t="shared" si="39"/>
        <v>43666.278600000005</v>
      </c>
      <c r="Q281" s="66">
        <f t="shared" si="40"/>
        <v>2.2000000000000051E-2</v>
      </c>
      <c r="R281" s="75">
        <f t="shared" si="41"/>
        <v>125989</v>
      </c>
      <c r="S281" s="65">
        <f t="shared" si="42"/>
        <v>-82322.721399999995</v>
      </c>
      <c r="T281" s="66">
        <f t="shared" si="43"/>
        <v>-131.4019030571836</v>
      </c>
      <c r="U281" s="70">
        <f t="shared" si="44"/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3">
        <f t="shared" si="36"/>
        <v>278</v>
      </c>
      <c r="N282" s="64">
        <f t="shared" si="37"/>
        <v>42685</v>
      </c>
      <c r="O282" s="65">
        <f t="shared" si="38"/>
        <v>16.999976388921681</v>
      </c>
      <c r="P282" s="65">
        <f t="shared" si="39"/>
        <v>43624.07</v>
      </c>
      <c r="Q282" s="66">
        <f t="shared" si="40"/>
        <v>2.1999999999999992E-2</v>
      </c>
      <c r="R282" s="75">
        <f t="shared" si="41"/>
        <v>117702</v>
      </c>
      <c r="S282" s="65">
        <f t="shared" si="42"/>
        <v>-74077.929999999993</v>
      </c>
      <c r="T282" s="66">
        <f t="shared" si="43"/>
        <v>-35.295337962962961</v>
      </c>
      <c r="U282" s="70">
        <f t="shared" si="44"/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3">
        <f t="shared" si="36"/>
        <v>279</v>
      </c>
      <c r="N283" s="64">
        <f t="shared" si="37"/>
        <v>34668.592351505285</v>
      </c>
      <c r="O283" s="65">
        <f t="shared" si="38"/>
        <v>1404.2457091237579</v>
      </c>
      <c r="P283" s="65">
        <f t="shared" si="39"/>
        <v>43545.0694</v>
      </c>
      <c r="Q283" s="66">
        <f t="shared" si="40"/>
        <v>2.2000000000000079E-2</v>
      </c>
      <c r="R283" s="75">
        <f t="shared" si="41"/>
        <v>86258</v>
      </c>
      <c r="S283" s="65">
        <f t="shared" si="42"/>
        <v>-42712.9306</v>
      </c>
      <c r="T283" s="66">
        <f t="shared" si="43"/>
        <v>-28.476957606947572</v>
      </c>
      <c r="U283" s="70">
        <f t="shared" si="44"/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3">
        <f t="shared" si="36"/>
        <v>280</v>
      </c>
      <c r="N284" s="64">
        <f t="shared" si="37"/>
        <v>39449.907235621518</v>
      </c>
      <c r="O284" s="65">
        <f t="shared" si="38"/>
        <v>3781.6593886462883</v>
      </c>
      <c r="P284" s="65">
        <f t="shared" si="39"/>
        <v>43462.593999999997</v>
      </c>
      <c r="Q284" s="66">
        <f t="shared" si="40"/>
        <v>2.1999999999999936E-2</v>
      </c>
      <c r="R284" s="75">
        <f t="shared" si="41"/>
        <v>72966</v>
      </c>
      <c r="S284" s="65">
        <f t="shared" si="42"/>
        <v>-29503.406000000003</v>
      </c>
      <c r="T284" s="66">
        <f t="shared" si="43"/>
        <v>-18.034299076212474</v>
      </c>
      <c r="U284" s="70">
        <f t="shared" si="44"/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3">
        <f t="shared" si="36"/>
        <v>281</v>
      </c>
      <c r="N285" s="64">
        <f t="shared" si="37"/>
        <v>38492.558983666058</v>
      </c>
      <c r="O285" s="65">
        <f t="shared" si="38"/>
        <v>73.641524736415235</v>
      </c>
      <c r="P285" s="65">
        <f t="shared" si="39"/>
        <v>43352.013600000006</v>
      </c>
      <c r="Q285" s="66">
        <f t="shared" si="40"/>
        <v>2.2000000000000065E-2</v>
      </c>
      <c r="R285" s="75">
        <f t="shared" si="41"/>
        <v>186170.7</v>
      </c>
      <c r="S285" s="65">
        <f t="shared" si="42"/>
        <v>-142818.68640000001</v>
      </c>
      <c r="T285" s="66">
        <f t="shared" si="43"/>
        <v>-1573.8930220264317</v>
      </c>
      <c r="U285" s="70">
        <f t="shared" si="44"/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3">
        <f t="shared" si="36"/>
        <v>282</v>
      </c>
      <c r="N286" s="64">
        <f t="shared" si="37"/>
        <v>38607.012750455367</v>
      </c>
      <c r="O286" s="65">
        <f t="shared" si="38"/>
        <v>757.71689497716898</v>
      </c>
      <c r="P286" s="65">
        <f t="shared" si="39"/>
        <v>43323.091</v>
      </c>
      <c r="Q286" s="66">
        <f t="shared" si="40"/>
        <v>2.2000000000000009E-2</v>
      </c>
      <c r="R286" s="75">
        <f t="shared" si="41"/>
        <v>8054.1</v>
      </c>
      <c r="S286" s="65">
        <f t="shared" si="42"/>
        <v>35268.991000000002</v>
      </c>
      <c r="T286" s="66">
        <f t="shared" si="43"/>
        <v>41.508124623357844</v>
      </c>
      <c r="U286" s="70">
        <f t="shared" si="44"/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3">
        <f t="shared" si="36"/>
        <v>283</v>
      </c>
      <c r="N287" s="64">
        <f t="shared" si="37"/>
        <v>31953.921568627451</v>
      </c>
      <c r="O287" s="65">
        <f t="shared" si="38"/>
        <v>401.51770657672853</v>
      </c>
      <c r="P287" s="65">
        <f t="shared" si="39"/>
        <v>43303.059800000003</v>
      </c>
      <c r="Q287" s="66">
        <f t="shared" si="40"/>
        <v>2.200000000000003E-2</v>
      </c>
      <c r="R287" s="75">
        <f t="shared" si="41"/>
        <v>43677.5</v>
      </c>
      <c r="S287" s="65">
        <f t="shared" si="42"/>
        <v>-374.44019999999728</v>
      </c>
      <c r="T287" s="66">
        <f t="shared" si="43"/>
        <v>-1.7863086938261179</v>
      </c>
      <c r="U287" s="70">
        <f t="shared" si="44"/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3">
        <f t="shared" si="36"/>
        <v>284</v>
      </c>
      <c r="N288" s="64">
        <f t="shared" si="37"/>
        <v>40096.682464454978</v>
      </c>
      <c r="O288" s="65">
        <f t="shared" si="38"/>
        <v>2664.6137787056368</v>
      </c>
      <c r="P288" s="65">
        <f t="shared" si="39"/>
        <v>43232.644</v>
      </c>
      <c r="Q288" s="66">
        <f t="shared" si="40"/>
        <v>2.2000000000000006E-2</v>
      </c>
      <c r="R288" s="75">
        <f t="shared" si="41"/>
        <v>82637</v>
      </c>
      <c r="S288" s="65">
        <f t="shared" si="42"/>
        <v>-39404.356</v>
      </c>
      <c r="T288" s="66">
        <f t="shared" si="43"/>
        <v>-16.436344262937283</v>
      </c>
      <c r="U288" s="70">
        <f t="shared" si="44"/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3">
        <f t="shared" si="36"/>
        <v>285</v>
      </c>
      <c r="N289" s="64">
        <f t="shared" si="37"/>
        <v>40127.134724857686</v>
      </c>
      <c r="O289" s="65">
        <f t="shared" si="38"/>
        <v>2394.1493456505004</v>
      </c>
      <c r="P289" s="65">
        <f t="shared" si="39"/>
        <v>43224.468000000001</v>
      </c>
      <c r="Q289" s="66">
        <f t="shared" si="40"/>
        <v>2.200000000000002E-2</v>
      </c>
      <c r="R289" s="75">
        <f t="shared" si="41"/>
        <v>156327.20000000001</v>
      </c>
      <c r="S289" s="65">
        <f t="shared" si="42"/>
        <v>-113102.73200000002</v>
      </c>
      <c r="T289" s="66">
        <f t="shared" si="43"/>
        <v>-19.183718971061097</v>
      </c>
      <c r="U289" s="70">
        <f t="shared" si="44"/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3">
        <f t="shared" si="36"/>
        <v>286</v>
      </c>
      <c r="N290" s="64">
        <f t="shared" si="37"/>
        <v>38861.121323529413</v>
      </c>
      <c r="O290" s="65">
        <f t="shared" si="38"/>
        <v>217.07317073170714</v>
      </c>
      <c r="P290" s="65">
        <f t="shared" si="39"/>
        <v>43211.0798</v>
      </c>
      <c r="Q290" s="66">
        <f t="shared" si="40"/>
        <v>2.1999999999999954E-2</v>
      </c>
      <c r="R290" s="75">
        <f t="shared" si="41"/>
        <v>43084.2</v>
      </c>
      <c r="S290" s="65">
        <f t="shared" si="42"/>
        <v>126.87980000000243</v>
      </c>
      <c r="T290" s="66">
        <f t="shared" si="43"/>
        <v>13.256157303371058</v>
      </c>
      <c r="U290" s="70">
        <f t="shared" si="44"/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3">
        <f t="shared" si="36"/>
        <v>287</v>
      </c>
      <c r="N291" s="64">
        <f t="shared" si="37"/>
        <v>37260.777385159003</v>
      </c>
      <c r="O291" s="65">
        <f t="shared" si="38"/>
        <v>1223.083003952569</v>
      </c>
      <c r="P291" s="65">
        <f t="shared" si="39"/>
        <v>43107.142399999997</v>
      </c>
      <c r="Q291" s="66">
        <f t="shared" si="40"/>
        <v>2.1999999999999999E-2</v>
      </c>
      <c r="R291" s="75">
        <f t="shared" si="41"/>
        <v>127339.3</v>
      </c>
      <c r="S291" s="65">
        <f t="shared" si="42"/>
        <v>-84232.157600000006</v>
      </c>
      <c r="T291" s="66">
        <f t="shared" si="43"/>
        <v>-55.441673733195451</v>
      </c>
      <c r="U291" s="70">
        <f t="shared" si="44"/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3">
        <f t="shared" si="36"/>
        <v>288</v>
      </c>
      <c r="N292" s="64">
        <f t="shared" si="37"/>
        <v>40799.321705426359</v>
      </c>
      <c r="O292" s="65">
        <f t="shared" si="38"/>
        <v>9498.6915887850482</v>
      </c>
      <c r="P292" s="65">
        <f t="shared" si="39"/>
        <v>43031.207800000004</v>
      </c>
      <c r="Q292" s="66">
        <f t="shared" si="40"/>
        <v>2.2000000000000054E-2</v>
      </c>
      <c r="R292" s="75">
        <f t="shared" si="41"/>
        <v>696969.9</v>
      </c>
      <c r="S292" s="65">
        <f t="shared" si="42"/>
        <v>-653938.69220000005</v>
      </c>
      <c r="T292" s="66">
        <f t="shared" si="43"/>
        <v>-129.68249285686176</v>
      </c>
      <c r="U292" s="70">
        <f t="shared" si="44"/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3">
        <f t="shared" si="36"/>
        <v>289</v>
      </c>
      <c r="N293" s="64">
        <f t="shared" si="37"/>
        <v>35825.235243798117</v>
      </c>
      <c r="O293" s="65">
        <f t="shared" si="38"/>
        <v>1894.5891783567133</v>
      </c>
      <c r="P293" s="65">
        <f t="shared" si="39"/>
        <v>42801.053399999997</v>
      </c>
      <c r="Q293" s="66">
        <f t="shared" si="40"/>
        <v>2.2000000000000002E-2</v>
      </c>
      <c r="R293" s="75">
        <f t="shared" si="41"/>
        <v>57773</v>
      </c>
      <c r="S293" s="65">
        <f t="shared" si="42"/>
        <v>-14971.946600000003</v>
      </c>
      <c r="T293" s="66">
        <f t="shared" si="43"/>
        <v>-8.9183132007615846</v>
      </c>
      <c r="U293" s="70">
        <f t="shared" si="44"/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3">
        <f t="shared" si="36"/>
        <v>290</v>
      </c>
      <c r="N294" s="64">
        <f t="shared" si="37"/>
        <v>40545.101842871001</v>
      </c>
      <c r="O294" s="65">
        <f t="shared" si="38"/>
        <v>1654.8434442270059</v>
      </c>
      <c r="P294" s="65">
        <f t="shared" si="39"/>
        <v>42721.644</v>
      </c>
      <c r="Q294" s="66">
        <f t="shared" si="40"/>
        <v>2.2000000000000006E-2</v>
      </c>
      <c r="R294" s="75">
        <f t="shared" si="41"/>
        <v>15123.3</v>
      </c>
      <c r="S294" s="65">
        <f t="shared" si="42"/>
        <v>27598.344000000001</v>
      </c>
      <c r="T294" s="66">
        <f t="shared" si="43"/>
        <v>3.0795778270509979</v>
      </c>
      <c r="U294" s="70">
        <f t="shared" si="44"/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3">
        <f t="shared" si="36"/>
        <v>291</v>
      </c>
      <c r="N295" s="64">
        <f t="shared" si="37"/>
        <v>32913.026211278797</v>
      </c>
      <c r="O295" s="65">
        <f t="shared" si="38"/>
        <v>106.44067796610167</v>
      </c>
      <c r="P295" s="65">
        <f t="shared" si="39"/>
        <v>42349.125</v>
      </c>
      <c r="Q295" s="66">
        <f t="shared" si="40"/>
        <v>2.1999999999999999E-2</v>
      </c>
      <c r="R295" s="75">
        <f t="shared" si="41"/>
        <v>129202.3</v>
      </c>
      <c r="S295" s="65">
        <f t="shared" si="42"/>
        <v>-86853.175000000003</v>
      </c>
      <c r="T295" s="66">
        <f t="shared" si="43"/>
        <v>-1384.0123407643314</v>
      </c>
      <c r="U295" s="70">
        <f t="shared" si="44"/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3">
        <f t="shared" si="36"/>
        <v>292</v>
      </c>
      <c r="N296" s="64">
        <f t="shared" si="37"/>
        <v>35230.127659574471</v>
      </c>
      <c r="O296" s="65">
        <f t="shared" si="38"/>
        <v>3161.8666666666668</v>
      </c>
      <c r="P296" s="65">
        <f t="shared" si="39"/>
        <v>42306.0988</v>
      </c>
      <c r="Q296" s="66">
        <f t="shared" si="40"/>
        <v>2.1999999999999957E-2</v>
      </c>
      <c r="R296" s="75">
        <f t="shared" si="41"/>
        <v>44792</v>
      </c>
      <c r="S296" s="65">
        <f t="shared" si="42"/>
        <v>-2485.9012000000002</v>
      </c>
      <c r="T296" s="66">
        <f t="shared" si="43"/>
        <v>-1.6988561468612073</v>
      </c>
      <c r="U296" s="70">
        <f t="shared" si="44"/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3">
        <f t="shared" si="36"/>
        <v>293</v>
      </c>
      <c r="N297" s="64">
        <f t="shared" si="37"/>
        <v>37719.634703196345</v>
      </c>
      <c r="O297" s="65">
        <f t="shared" si="38"/>
        <v>2131.131131131131</v>
      </c>
      <c r="P297" s="65">
        <f t="shared" si="39"/>
        <v>42211.665999999997</v>
      </c>
      <c r="Q297" s="66">
        <f t="shared" si="40"/>
        <v>2.1999999999999936E-2</v>
      </c>
      <c r="R297" s="75">
        <f t="shared" si="41"/>
        <v>56636</v>
      </c>
      <c r="S297" s="65">
        <f t="shared" si="42"/>
        <v>-14424.334000000003</v>
      </c>
      <c r="T297" s="66">
        <f t="shared" si="43"/>
        <v>-7.7751686237670281</v>
      </c>
      <c r="U297" s="70">
        <f t="shared" si="44"/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3">
        <f t="shared" si="36"/>
        <v>294</v>
      </c>
      <c r="N298" s="64">
        <f t="shared" si="37"/>
        <v>37505.454545454544</v>
      </c>
      <c r="O298" s="65" t="e">
        <f t="shared" si="38"/>
        <v>#VALUE!</v>
      </c>
      <c r="P298" s="65">
        <f t="shared" si="39"/>
        <v>42163.631999999998</v>
      </c>
      <c r="Q298" s="66">
        <f t="shared" si="40"/>
        <v>2.1999999999999947E-2</v>
      </c>
      <c r="R298" s="75">
        <f t="shared" si="41"/>
        <v>1016604.2</v>
      </c>
      <c r="S298" s="65">
        <f t="shared" si="42"/>
        <v>-974440.56799999997</v>
      </c>
      <c r="T298" s="66">
        <f t="shared" si="43"/>
        <v>-308.49150142000633</v>
      </c>
      <c r="U298" s="70">
        <f t="shared" si="44"/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3">
        <f t="shared" si="36"/>
        <v>295</v>
      </c>
      <c r="N299" s="64">
        <f t="shared" si="37"/>
        <v>34504.773869346733</v>
      </c>
      <c r="O299" s="65">
        <f t="shared" si="38"/>
        <v>7948.6830154405088</v>
      </c>
      <c r="P299" s="65">
        <f t="shared" si="39"/>
        <v>42105.071400000001</v>
      </c>
      <c r="Q299" s="66">
        <f t="shared" si="40"/>
        <v>2.2000000000000089E-2</v>
      </c>
      <c r="R299" s="75">
        <f t="shared" si="41"/>
        <v>73941.2</v>
      </c>
      <c r="S299" s="65">
        <f t="shared" si="42"/>
        <v>-31836.128599999996</v>
      </c>
      <c r="T299" s="66">
        <f t="shared" si="43"/>
        <v>-4.6377910758155743</v>
      </c>
      <c r="U299" s="70">
        <f t="shared" si="44"/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3">
        <f t="shared" si="36"/>
        <v>296</v>
      </c>
      <c r="N300" s="64">
        <f t="shared" si="37"/>
        <v>38854.914933837426</v>
      </c>
      <c r="O300" s="65">
        <f t="shared" si="38"/>
        <v>1972.3673469387754</v>
      </c>
      <c r="P300" s="65">
        <f t="shared" si="39"/>
        <v>42012.887000000002</v>
      </c>
      <c r="Q300" s="66">
        <f t="shared" si="40"/>
        <v>2.2000000000000061E-2</v>
      </c>
      <c r="R300" s="75">
        <f t="shared" si="41"/>
        <v>568190.19999999995</v>
      </c>
      <c r="S300" s="65">
        <f t="shared" si="42"/>
        <v>-526177.31299999997</v>
      </c>
      <c r="T300" s="66">
        <f t="shared" si="43"/>
        <v>-109.88755106264098</v>
      </c>
      <c r="U300" s="70">
        <f t="shared" si="44"/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3">
        <f t="shared" si="36"/>
        <v>297</v>
      </c>
      <c r="N301" s="64">
        <f t="shared" si="37"/>
        <v>36010.614035087718</v>
      </c>
      <c r="O301" s="65">
        <f t="shared" si="38"/>
        <v>1049.4283792871552</v>
      </c>
      <c r="P301" s="65">
        <f t="shared" si="39"/>
        <v>41955.246200000001</v>
      </c>
      <c r="Q301" s="66">
        <f t="shared" si="40"/>
        <v>2.2000000000000072E-2</v>
      </c>
      <c r="R301" s="75">
        <f t="shared" si="41"/>
        <v>24449.1</v>
      </c>
      <c r="S301" s="65">
        <f t="shared" si="42"/>
        <v>17506.146200000003</v>
      </c>
      <c r="T301" s="66">
        <f t="shared" si="43"/>
        <v>10.218292983018266</v>
      </c>
      <c r="U301" s="70">
        <f t="shared" si="44"/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3">
        <f t="shared" si="36"/>
        <v>298</v>
      </c>
      <c r="N302" s="64">
        <f t="shared" si="37"/>
        <v>36765.022421524664</v>
      </c>
      <c r="O302" s="65">
        <f t="shared" si="38"/>
        <v>3446.4346349745333</v>
      </c>
      <c r="P302" s="65">
        <f t="shared" si="39"/>
        <v>41894.845999999998</v>
      </c>
      <c r="Q302" s="66">
        <f t="shared" si="40"/>
        <v>2.1999999999999943E-2</v>
      </c>
      <c r="R302" s="75">
        <f t="shared" si="41"/>
        <v>25945</v>
      </c>
      <c r="S302" s="65">
        <f t="shared" si="42"/>
        <v>15949.845999999998</v>
      </c>
      <c r="T302" s="66">
        <f t="shared" si="43"/>
        <v>2.9286302618291087</v>
      </c>
      <c r="U302" s="70">
        <f t="shared" si="44"/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3">
        <f t="shared" si="36"/>
        <v>299</v>
      </c>
      <c r="N303" s="64">
        <f t="shared" si="37"/>
        <v>38957.061068702285</v>
      </c>
      <c r="O303" s="65">
        <f t="shared" si="38"/>
        <v>2205.5715658021136</v>
      </c>
      <c r="P303" s="65">
        <f t="shared" si="39"/>
        <v>41725.194000000003</v>
      </c>
      <c r="Q303" s="66">
        <f t="shared" si="40"/>
        <v>2.2000000000000079E-2</v>
      </c>
      <c r="R303" s="75">
        <f t="shared" si="41"/>
        <v>39362.199999999997</v>
      </c>
      <c r="S303" s="65">
        <f t="shared" si="42"/>
        <v>2362.9940000000061</v>
      </c>
      <c r="T303" s="66">
        <f t="shared" si="43"/>
        <v>2.9178571428574065E-2</v>
      </c>
      <c r="U303" s="70">
        <f t="shared" si="44"/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3">
        <f t="shared" si="36"/>
        <v>300</v>
      </c>
      <c r="N304" s="64">
        <f t="shared" si="37"/>
        <v>40005.986261040234</v>
      </c>
      <c r="O304" s="65">
        <f t="shared" si="38"/>
        <v>2454.0216086434575</v>
      </c>
      <c r="P304" s="65">
        <f t="shared" si="39"/>
        <v>41662.9542</v>
      </c>
      <c r="Q304" s="66">
        <f t="shared" si="40"/>
        <v>2.200000000000004E-2</v>
      </c>
      <c r="R304" s="75">
        <f t="shared" si="41"/>
        <v>20932.8</v>
      </c>
      <c r="S304" s="65">
        <f t="shared" si="42"/>
        <v>20730.154200000001</v>
      </c>
      <c r="T304" s="66">
        <f t="shared" si="43"/>
        <v>9.1409618432638684</v>
      </c>
      <c r="U304" s="70">
        <f t="shared" si="44"/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3">
        <f t="shared" si="36"/>
        <v>301</v>
      </c>
      <c r="N305" s="64">
        <f t="shared" si="37"/>
        <v>32722.061191626413</v>
      </c>
      <c r="O305" s="65">
        <f t="shared" si="38"/>
        <v>1067.8887484197219</v>
      </c>
      <c r="P305" s="65">
        <f t="shared" si="39"/>
        <v>41534.897600000004</v>
      </c>
      <c r="Q305" s="66">
        <f t="shared" si="40"/>
        <v>2.2000000000000023E-2</v>
      </c>
      <c r="R305" s="75">
        <f t="shared" si="41"/>
        <v>18440</v>
      </c>
      <c r="S305" s="65">
        <f t="shared" si="42"/>
        <v>23094.897600000004</v>
      </c>
      <c r="T305" s="66">
        <f t="shared" si="43"/>
        <v>26.340946608263291</v>
      </c>
      <c r="U305" s="70">
        <f t="shared" si="44"/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3">
        <f t="shared" si="36"/>
        <v>302</v>
      </c>
      <c r="N306" s="64">
        <f t="shared" si="37"/>
        <v>55424.863387978141</v>
      </c>
      <c r="O306" s="65">
        <f t="shared" si="38"/>
        <v>316.96428571428567</v>
      </c>
      <c r="P306" s="65">
        <f t="shared" si="39"/>
        <v>41463.561999999998</v>
      </c>
      <c r="Q306" s="66">
        <f t="shared" si="40"/>
        <v>2.1999999999999954E-2</v>
      </c>
      <c r="R306" s="75">
        <f t="shared" si="41"/>
        <v>90949</v>
      </c>
      <c r="S306" s="65">
        <f t="shared" si="42"/>
        <v>-49485.438000000002</v>
      </c>
      <c r="T306" s="66">
        <f t="shared" si="43"/>
        <v>-140.3956</v>
      </c>
      <c r="U306" s="70">
        <f t="shared" si="44"/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3">
        <f t="shared" si="36"/>
        <v>303</v>
      </c>
      <c r="N307" s="64">
        <f t="shared" si="37"/>
        <v>40041.501976284584</v>
      </c>
      <c r="O307" s="65">
        <f t="shared" si="38"/>
        <v>8764.78149100257</v>
      </c>
      <c r="P307" s="65">
        <f t="shared" si="39"/>
        <v>41413.484000000004</v>
      </c>
      <c r="Q307" s="66">
        <f t="shared" si="40"/>
        <v>2.2000000000000099E-2</v>
      </c>
      <c r="R307" s="75">
        <f t="shared" si="41"/>
        <v>8322.9</v>
      </c>
      <c r="S307" s="65">
        <f t="shared" si="42"/>
        <v>33090.584000000003</v>
      </c>
      <c r="T307" s="66">
        <f t="shared" si="43"/>
        <v>1.4263516644669307</v>
      </c>
      <c r="U307" s="70">
        <f t="shared" si="44"/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3">
        <f t="shared" si="36"/>
        <v>304</v>
      </c>
      <c r="N308" s="64">
        <f t="shared" si="37"/>
        <v>37113.944954128434</v>
      </c>
      <c r="O308" s="65">
        <f t="shared" si="38"/>
        <v>345.14078110808356</v>
      </c>
      <c r="P308" s="65">
        <f t="shared" si="39"/>
        <v>41344.1924</v>
      </c>
      <c r="Q308" s="66">
        <f t="shared" si="40"/>
        <v>2.2000000000000072E-2</v>
      </c>
      <c r="R308" s="75">
        <f t="shared" si="41"/>
        <v>326182.5</v>
      </c>
      <c r="S308" s="65">
        <f t="shared" si="42"/>
        <v>-284838.3076</v>
      </c>
      <c r="T308" s="66">
        <f t="shared" si="43"/>
        <v>-750.57449368421055</v>
      </c>
      <c r="U308" s="70">
        <f t="shared" si="44"/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3">
        <f t="shared" si="36"/>
        <v>305</v>
      </c>
      <c r="N309" s="64">
        <f t="shared" si="37"/>
        <v>54452.638700947224</v>
      </c>
      <c r="O309" s="65">
        <f t="shared" si="38"/>
        <v>3918.8105117565701</v>
      </c>
      <c r="P309" s="65">
        <f t="shared" si="39"/>
        <v>41125.790999999997</v>
      </c>
      <c r="Q309" s="66">
        <f t="shared" si="40"/>
        <v>2.1999999999999936E-2</v>
      </c>
      <c r="R309" s="75">
        <f t="shared" si="41"/>
        <v>29109</v>
      </c>
      <c r="S309" s="65">
        <f t="shared" si="42"/>
        <v>12016.790999999997</v>
      </c>
      <c r="T309" s="66">
        <f t="shared" si="43"/>
        <v>3.2412702502382373</v>
      </c>
      <c r="U309" s="70">
        <f t="shared" si="44"/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3">
        <f t="shared" si="36"/>
        <v>306</v>
      </c>
      <c r="N310" s="64">
        <f t="shared" si="37"/>
        <v>38254.059216809939</v>
      </c>
      <c r="O310" s="65">
        <f t="shared" si="38"/>
        <v>1773.6070381231671</v>
      </c>
      <c r="P310" s="65">
        <f t="shared" si="39"/>
        <v>40933.144</v>
      </c>
      <c r="Q310" s="66">
        <f t="shared" si="40"/>
        <v>2.2000000000000006E-2</v>
      </c>
      <c r="R310" s="75">
        <f t="shared" si="41"/>
        <v>137264</v>
      </c>
      <c r="S310" s="65">
        <f t="shared" si="42"/>
        <v>-96330.856</v>
      </c>
      <c r="T310" s="66">
        <f t="shared" si="43"/>
        <v>-32.855441798941797</v>
      </c>
      <c r="U310" s="70">
        <f t="shared" si="44"/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3">
        <f t="shared" si="36"/>
        <v>307</v>
      </c>
      <c r="N311" s="64">
        <f t="shared" si="37"/>
        <v>37718.75</v>
      </c>
      <c r="O311" s="65">
        <f t="shared" si="38"/>
        <v>9329.2682926829257</v>
      </c>
      <c r="P311" s="65">
        <f t="shared" si="39"/>
        <v>40707.281999999999</v>
      </c>
      <c r="Q311" s="66">
        <f t="shared" si="40"/>
        <v>2.1999999999999981E-2</v>
      </c>
      <c r="R311" s="75">
        <f t="shared" si="41"/>
        <v>112249</v>
      </c>
      <c r="S311" s="65">
        <f t="shared" si="42"/>
        <v>-71541.717999999993</v>
      </c>
      <c r="T311" s="66">
        <f t="shared" si="43"/>
        <v>-19.703717124183004</v>
      </c>
      <c r="U311" s="70">
        <f t="shared" si="44"/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3">
        <f t="shared" si="36"/>
        <v>308</v>
      </c>
      <c r="N312" s="64">
        <f t="shared" si="37"/>
        <v>38505.802707930365</v>
      </c>
      <c r="O312" s="65">
        <f t="shared" si="38"/>
        <v>3189.8016997167142</v>
      </c>
      <c r="P312" s="65">
        <f t="shared" si="39"/>
        <v>40690.93</v>
      </c>
      <c r="Q312" s="66">
        <f t="shared" si="40"/>
        <v>2.2000000000000006E-2</v>
      </c>
      <c r="R312" s="75">
        <f t="shared" si="41"/>
        <v>5676.9</v>
      </c>
      <c r="S312" s="65">
        <f t="shared" si="42"/>
        <v>35014.03</v>
      </c>
      <c r="T312" s="66">
        <f t="shared" si="43"/>
        <v>14.547970692717584</v>
      </c>
      <c r="U312" s="70">
        <f t="shared" si="44"/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3">
        <f t="shared" si="36"/>
        <v>309</v>
      </c>
      <c r="N313" s="64">
        <f t="shared" si="37"/>
        <v>33686.694915254244</v>
      </c>
      <c r="O313" s="65" t="e">
        <f t="shared" si="38"/>
        <v>#VALUE!</v>
      </c>
      <c r="P313" s="65">
        <f t="shared" si="39"/>
        <v>40624.806600000004</v>
      </c>
      <c r="Q313" s="66">
        <f t="shared" si="40"/>
        <v>2.2000000000000013E-2</v>
      </c>
      <c r="R313" s="75">
        <f t="shared" si="41"/>
        <v>1011101.2</v>
      </c>
      <c r="S313" s="65">
        <f t="shared" si="42"/>
        <v>-970476.39339999994</v>
      </c>
      <c r="T313" s="66">
        <f t="shared" si="43"/>
        <v>-7600.6585231010167</v>
      </c>
      <c r="U313" s="70">
        <f t="shared" si="44"/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3">
        <f t="shared" si="36"/>
        <v>310</v>
      </c>
      <c r="N314" s="64">
        <f t="shared" si="37"/>
        <v>56327.453769559026</v>
      </c>
      <c r="O314" s="65">
        <f t="shared" si="38"/>
        <v>6160.9649122807014</v>
      </c>
      <c r="P314" s="65">
        <f t="shared" si="39"/>
        <v>40469.360399999998</v>
      </c>
      <c r="Q314" s="66">
        <f t="shared" si="40"/>
        <v>2.200000000000002E-2</v>
      </c>
      <c r="R314" s="75">
        <f t="shared" si="41"/>
        <v>26177.3</v>
      </c>
      <c r="S314" s="65">
        <f t="shared" si="42"/>
        <v>14292.060399999998</v>
      </c>
      <c r="T314" s="66">
        <f t="shared" si="43"/>
        <v>1.5436143660568091</v>
      </c>
      <c r="U314" s="70">
        <f t="shared" si="44"/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3">
        <f t="shared" si="36"/>
        <v>311</v>
      </c>
      <c r="N315" s="64">
        <f t="shared" si="37"/>
        <v>36093.618960802189</v>
      </c>
      <c r="O315" s="65">
        <f t="shared" si="38"/>
        <v>428.99824253075576</v>
      </c>
      <c r="P315" s="65">
        <f t="shared" si="39"/>
        <v>40465.7834</v>
      </c>
      <c r="Q315" s="66">
        <f t="shared" si="40"/>
        <v>2.2000000000000082E-2</v>
      </c>
      <c r="R315" s="75">
        <f t="shared" si="41"/>
        <v>38408.5</v>
      </c>
      <c r="S315" s="65">
        <f t="shared" si="42"/>
        <v>2057.2834000000003</v>
      </c>
      <c r="T315" s="66">
        <f t="shared" si="43"/>
        <v>7.4280352314625171</v>
      </c>
      <c r="U315" s="70">
        <f t="shared" si="44"/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3">
        <f t="shared" si="36"/>
        <v>312</v>
      </c>
      <c r="N316" s="64">
        <f t="shared" si="37"/>
        <v>35788.065099457497</v>
      </c>
      <c r="O316" s="65">
        <f t="shared" si="38"/>
        <v>2557.274247491639</v>
      </c>
      <c r="P316" s="65">
        <f t="shared" si="39"/>
        <v>40452.395199999999</v>
      </c>
      <c r="Q316" s="66">
        <f t="shared" si="40"/>
        <v>2.2000000000000013E-2</v>
      </c>
      <c r="R316" s="75">
        <f t="shared" si="41"/>
        <v>64811.5</v>
      </c>
      <c r="S316" s="65">
        <f t="shared" si="42"/>
        <v>-24359.104800000001</v>
      </c>
      <c r="T316" s="66">
        <f t="shared" si="43"/>
        <v>-8.9643958803334964</v>
      </c>
      <c r="U316" s="70">
        <f t="shared" si="44"/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3">
        <f t="shared" si="36"/>
        <v>313</v>
      </c>
      <c r="N317" s="64">
        <f t="shared" si="37"/>
        <v>38195.945945945947</v>
      </c>
      <c r="O317" s="65">
        <f t="shared" si="38"/>
        <v>2044.6153846153845</v>
      </c>
      <c r="P317" s="65">
        <f t="shared" si="39"/>
        <v>40441.561999999998</v>
      </c>
      <c r="Q317" s="66">
        <f t="shared" si="40"/>
        <v>2.199999999999995E-2</v>
      </c>
      <c r="R317" s="75">
        <f t="shared" si="41"/>
        <v>265812.59999999998</v>
      </c>
      <c r="S317" s="65">
        <f t="shared" si="42"/>
        <v>-225371.03799999997</v>
      </c>
      <c r="T317" s="66">
        <f t="shared" si="43"/>
        <v>-95.210784215366601</v>
      </c>
      <c r="U317" s="70">
        <f t="shared" si="44"/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3">
        <f t="shared" si="36"/>
        <v>314</v>
      </c>
      <c r="N318" s="64">
        <f t="shared" si="37"/>
        <v>33504.436860068257</v>
      </c>
      <c r="O318" s="65">
        <f t="shared" si="38"/>
        <v>512.75773195876286</v>
      </c>
      <c r="P318" s="65">
        <f t="shared" si="39"/>
        <v>40131.078399999999</v>
      </c>
      <c r="Q318" s="66">
        <f t="shared" si="40"/>
        <v>2.2000000000000037E-2</v>
      </c>
      <c r="R318" s="75">
        <f t="shared" si="41"/>
        <v>900365.1</v>
      </c>
      <c r="S318" s="65">
        <f t="shared" si="42"/>
        <v>-860234.02159999998</v>
      </c>
      <c r="T318" s="66">
        <f t="shared" si="43"/>
        <v>-2162.9352138728327</v>
      </c>
      <c r="U318" s="70">
        <f t="shared" si="44"/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3">
        <f t="shared" si="36"/>
        <v>315</v>
      </c>
      <c r="N319" s="64">
        <f t="shared" si="37"/>
        <v>35760.622710622709</v>
      </c>
      <c r="O319" s="65">
        <f t="shared" si="38"/>
        <v>8240.8620689655163</v>
      </c>
      <c r="P319" s="65">
        <f t="shared" si="39"/>
        <v>39909.713199999998</v>
      </c>
      <c r="Q319" s="66">
        <f t="shared" si="40"/>
        <v>2.1999999999999995E-2</v>
      </c>
      <c r="R319" s="75">
        <f t="shared" si="41"/>
        <v>28278</v>
      </c>
      <c r="S319" s="65">
        <f t="shared" si="42"/>
        <v>11631.713199999998</v>
      </c>
      <c r="T319" s="66">
        <f t="shared" si="43"/>
        <v>1.4335655375860408</v>
      </c>
      <c r="U319" s="70">
        <f t="shared" si="44"/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3">
        <f t="shared" si="36"/>
        <v>316</v>
      </c>
      <c r="N320" s="64">
        <f t="shared" si="37"/>
        <v>34486.295313881521</v>
      </c>
      <c r="O320" s="65">
        <f t="shared" si="38"/>
        <v>4878.2518210197713</v>
      </c>
      <c r="P320" s="65">
        <f t="shared" si="39"/>
        <v>39862.088000000003</v>
      </c>
      <c r="Q320" s="66">
        <f t="shared" si="40"/>
        <v>2.2000000000000085E-2</v>
      </c>
      <c r="R320" s="75">
        <f t="shared" si="41"/>
        <v>14326</v>
      </c>
      <c r="S320" s="65">
        <f t="shared" si="42"/>
        <v>25536.088000000003</v>
      </c>
      <c r="T320" s="66">
        <f t="shared" si="43"/>
        <v>4.4471177474402737</v>
      </c>
      <c r="U320" s="70">
        <f t="shared" si="44"/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3">
        <f t="shared" si="36"/>
        <v>317</v>
      </c>
      <c r="N321" s="64">
        <f t="shared" si="37"/>
        <v>35853.633854645814</v>
      </c>
      <c r="O321" s="65">
        <f t="shared" si="38"/>
        <v>2608.5251491901108</v>
      </c>
      <c r="P321" s="65">
        <f t="shared" si="39"/>
        <v>39830.303800000002</v>
      </c>
      <c r="Q321" s="66">
        <f t="shared" si="40"/>
        <v>2.1999999999999999E-2</v>
      </c>
      <c r="R321" s="75">
        <f t="shared" si="41"/>
        <v>44774.8</v>
      </c>
      <c r="S321" s="65">
        <f t="shared" si="42"/>
        <v>-4944.4962000000014</v>
      </c>
      <c r="T321" s="66">
        <f t="shared" si="43"/>
        <v>-2.6159540492842672</v>
      </c>
      <c r="U321" s="70">
        <f t="shared" si="44"/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3">
        <f t="shared" si="36"/>
        <v>318</v>
      </c>
      <c r="N322" s="64">
        <f t="shared" si="37"/>
        <v>29482.410917361642</v>
      </c>
      <c r="O322" s="65" t="e">
        <f t="shared" si="38"/>
        <v>#VALUE!</v>
      </c>
      <c r="P322" s="65">
        <f t="shared" si="39"/>
        <v>39742.820600000006</v>
      </c>
      <c r="Q322" s="66">
        <f t="shared" si="40"/>
        <v>2.2000000000000089E-2</v>
      </c>
      <c r="R322" s="75">
        <f t="shared" si="41"/>
        <v>69980</v>
      </c>
      <c r="S322" s="65">
        <f t="shared" si="42"/>
        <v>-30237.179399999994</v>
      </c>
      <c r="T322" s="66">
        <f t="shared" si="43"/>
        <v>116.19836976744183</v>
      </c>
      <c r="U322" s="70">
        <f t="shared" si="44"/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3">
        <f t="shared" si="36"/>
        <v>319</v>
      </c>
      <c r="N323" s="64">
        <f t="shared" si="37"/>
        <v>32571.068124474346</v>
      </c>
      <c r="O323" s="65" t="e">
        <f t="shared" si="38"/>
        <v>#VALUE!</v>
      </c>
      <c r="P323" s="65">
        <f t="shared" si="39"/>
        <v>39578.993999999999</v>
      </c>
      <c r="Q323" s="66">
        <f t="shared" si="40"/>
        <v>2.1999999999999967E-2</v>
      </c>
      <c r="R323" s="75">
        <f t="shared" si="41"/>
        <v>1443122.6</v>
      </c>
      <c r="S323" s="65">
        <f t="shared" si="42"/>
        <v>-1403543.6060000001</v>
      </c>
      <c r="T323" s="66">
        <f t="shared" si="43"/>
        <v>-225.31574332747326</v>
      </c>
      <c r="U323" s="70">
        <f t="shared" si="44"/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3">
        <f t="shared" si="36"/>
        <v>320</v>
      </c>
      <c r="N324" s="64">
        <f t="shared" si="37"/>
        <v>34516.050495942291</v>
      </c>
      <c r="O324" s="65" t="e">
        <f t="shared" si="38"/>
        <v>#VALUE!</v>
      </c>
      <c r="P324" s="65">
        <f t="shared" si="39"/>
        <v>39120.422600000005</v>
      </c>
      <c r="Q324" s="66">
        <f t="shared" si="40"/>
        <v>2.2000000000000061E-2</v>
      </c>
      <c r="R324" s="75">
        <f t="shared" si="41"/>
        <v>30669.200000000001</v>
      </c>
      <c r="S324" s="65">
        <f t="shared" si="42"/>
        <v>8451.2226000000046</v>
      </c>
      <c r="T324" s="66">
        <f t="shared" si="43"/>
        <v>1.9525984697620808</v>
      </c>
      <c r="U324" s="70">
        <f t="shared" si="44"/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3">
        <f t="shared" si="36"/>
        <v>321</v>
      </c>
      <c r="N325" s="64">
        <f t="shared" si="37"/>
        <v>37724.479682854319</v>
      </c>
      <c r="O325" s="65">
        <f t="shared" si="38"/>
        <v>409.40170940170941</v>
      </c>
      <c r="P325" s="65">
        <f t="shared" si="39"/>
        <v>38901.408000000003</v>
      </c>
      <c r="Q325" s="66">
        <f t="shared" si="40"/>
        <v>2.2000000000000082E-2</v>
      </c>
      <c r="R325" s="75">
        <f t="shared" si="41"/>
        <v>47048.1</v>
      </c>
      <c r="S325" s="65">
        <f t="shared" si="42"/>
        <v>-8146.6919999999955</v>
      </c>
      <c r="T325" s="66">
        <f t="shared" si="43"/>
        <v>-29.346179540709798</v>
      </c>
      <c r="U325" s="70">
        <f t="shared" si="44"/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3">
        <f t="shared" ref="M326:M389" si="45">_xlfn.RANK.EQ(H326,$H$5:$H$504,0)</f>
        <v>322</v>
      </c>
      <c r="N326" s="64">
        <f t="shared" ref="N326:N389" si="46">H326/(1+I326)</f>
        <v>34086.228622862291</v>
      </c>
      <c r="O326" s="65">
        <f t="shared" ref="O326:O389" si="47">J326/(1+K326)</f>
        <v>1606.9625761531768</v>
      </c>
      <c r="P326" s="65">
        <f t="shared" ref="P326:P389" si="48">$H326*(1+0.022)</f>
        <v>38702.935600000004</v>
      </c>
      <c r="Q326" s="66">
        <f t="shared" ref="Q326:Q389" si="49">($P326-$H326)/$H326</f>
        <v>2.2000000000000037E-2</v>
      </c>
      <c r="R326" s="75">
        <f t="shared" ref="R326:R389" si="50">IF($H327&gt;166000,$L327*(1-0.04),$L327)</f>
        <v>63496.800000000003</v>
      </c>
      <c r="S326" s="65">
        <f t="shared" ref="S326:S389" si="51">P326-R326</f>
        <v>-24793.864399999999</v>
      </c>
      <c r="T326" s="66">
        <f t="shared" ref="T326:T389" si="52">($S326-$J326)/$J326</f>
        <v>-14.42821945407279</v>
      </c>
      <c r="U326" s="70">
        <f t="shared" ref="U326:U389" si="53">_xlfn.RANK.EQ($P326,$P$5:$P$504)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3">
        <f t="shared" si="45"/>
        <v>323</v>
      </c>
      <c r="N327" s="64">
        <f t="shared" si="46"/>
        <v>34266.666666666664</v>
      </c>
      <c r="O327" s="65">
        <f t="shared" si="47"/>
        <v>2225.5645889792231</v>
      </c>
      <c r="P327" s="65">
        <f t="shared" si="48"/>
        <v>38557.607199999999</v>
      </c>
      <c r="Q327" s="66">
        <f t="shared" si="49"/>
        <v>2.2000000000000002E-2</v>
      </c>
      <c r="R327" s="75">
        <f t="shared" si="50"/>
        <v>380597.4</v>
      </c>
      <c r="S327" s="65">
        <f t="shared" si="51"/>
        <v>-342039.79280000005</v>
      </c>
      <c r="T327" s="66">
        <f t="shared" si="52"/>
        <v>-139.8317541908512</v>
      </c>
      <c r="U327" s="70">
        <f t="shared" si="53"/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3">
        <f t="shared" si="45"/>
        <v>324</v>
      </c>
      <c r="N328" s="64">
        <f t="shared" si="46"/>
        <v>37165.418719211826</v>
      </c>
      <c r="O328" s="65">
        <f t="shared" si="47"/>
        <v>2390.9930715935334</v>
      </c>
      <c r="P328" s="65">
        <f t="shared" si="48"/>
        <v>38552.803800000002</v>
      </c>
      <c r="Q328" s="66">
        <f t="shared" si="49"/>
        <v>2.1999999999999999E-2</v>
      </c>
      <c r="R328" s="75">
        <f t="shared" si="50"/>
        <v>32084.1</v>
      </c>
      <c r="S328" s="65">
        <f t="shared" si="51"/>
        <v>6468.703800000003</v>
      </c>
      <c r="T328" s="66">
        <f t="shared" si="52"/>
        <v>2.124072152999132</v>
      </c>
      <c r="U328" s="70">
        <f t="shared" si="53"/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3">
        <f t="shared" si="45"/>
        <v>325</v>
      </c>
      <c r="N329" s="64">
        <f t="shared" si="46"/>
        <v>37214.299900695143</v>
      </c>
      <c r="O329" s="65">
        <f t="shared" si="47"/>
        <v>585.07265521796558</v>
      </c>
      <c r="P329" s="65">
        <f t="shared" si="48"/>
        <v>38299.245600000002</v>
      </c>
      <c r="Q329" s="66">
        <f t="shared" si="49"/>
        <v>2.1999999999999974E-2</v>
      </c>
      <c r="R329" s="75">
        <f t="shared" si="50"/>
        <v>48482.6</v>
      </c>
      <c r="S329" s="65">
        <f t="shared" si="51"/>
        <v>-10183.354399999997</v>
      </c>
      <c r="T329" s="66">
        <f t="shared" si="52"/>
        <v>-23.992446150372537</v>
      </c>
      <c r="U329" s="70">
        <f t="shared" si="53"/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3">
        <f t="shared" si="45"/>
        <v>326</v>
      </c>
      <c r="N330" s="64">
        <f t="shared" si="46"/>
        <v>35881.861804222652</v>
      </c>
      <c r="O330" s="65">
        <f t="shared" si="47"/>
        <v>1280.5736322005303</v>
      </c>
      <c r="P330" s="65">
        <f t="shared" si="48"/>
        <v>38211.455800000003</v>
      </c>
      <c r="Q330" s="66">
        <f t="shared" si="49"/>
        <v>2.2000000000000051E-2</v>
      </c>
      <c r="R330" s="75">
        <f t="shared" si="50"/>
        <v>39161.800000000003</v>
      </c>
      <c r="S330" s="65">
        <f t="shared" si="51"/>
        <v>-950.34419999999955</v>
      </c>
      <c r="T330" s="66">
        <f t="shared" si="52"/>
        <v>-1.178868118424272</v>
      </c>
      <c r="U330" s="70">
        <f t="shared" si="53"/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3">
        <f t="shared" si="45"/>
        <v>327</v>
      </c>
      <c r="N331" s="64">
        <f t="shared" si="46"/>
        <v>34254.078826764431</v>
      </c>
      <c r="O331" s="65">
        <f t="shared" si="47"/>
        <v>2132.9681274900399</v>
      </c>
      <c r="P331" s="65">
        <f t="shared" si="48"/>
        <v>38193.366399999999</v>
      </c>
      <c r="Q331" s="66">
        <f t="shared" si="49"/>
        <v>2.2000000000000051E-2</v>
      </c>
      <c r="R331" s="75">
        <f t="shared" si="50"/>
        <v>44441</v>
      </c>
      <c r="S331" s="65">
        <f t="shared" si="51"/>
        <v>-6247.633600000001</v>
      </c>
      <c r="T331" s="66">
        <f t="shared" si="52"/>
        <v>-3.9174100396918052</v>
      </c>
      <c r="U331" s="70">
        <f t="shared" si="53"/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3">
        <f t="shared" si="45"/>
        <v>328</v>
      </c>
      <c r="N332" s="64">
        <f t="shared" si="46"/>
        <v>34306.703397612488</v>
      </c>
      <c r="O332" s="65">
        <f t="shared" si="47"/>
        <v>2212.8309572301428</v>
      </c>
      <c r="P332" s="65">
        <f t="shared" si="48"/>
        <v>38181.919999999998</v>
      </c>
      <c r="Q332" s="66">
        <f t="shared" si="49"/>
        <v>2.1999999999999954E-2</v>
      </c>
      <c r="R332" s="75">
        <f t="shared" si="50"/>
        <v>70108</v>
      </c>
      <c r="S332" s="65">
        <f t="shared" si="51"/>
        <v>-31926.080000000002</v>
      </c>
      <c r="T332" s="66">
        <f t="shared" si="52"/>
        <v>-15.69216751035435</v>
      </c>
      <c r="U332" s="70">
        <f t="shared" si="53"/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3">
        <f t="shared" si="45"/>
        <v>329</v>
      </c>
      <c r="N333" s="64">
        <f t="shared" si="46"/>
        <v>29743.391719745221</v>
      </c>
      <c r="O333" s="65">
        <f t="shared" si="47"/>
        <v>2158.9790337283503</v>
      </c>
      <c r="P333" s="65">
        <f t="shared" si="48"/>
        <v>38179.5694</v>
      </c>
      <c r="Q333" s="66">
        <f t="shared" si="49"/>
        <v>2.2000000000000089E-2</v>
      </c>
      <c r="R333" s="75">
        <f t="shared" si="50"/>
        <v>12986.6</v>
      </c>
      <c r="S333" s="65">
        <f t="shared" si="51"/>
        <v>25192.969400000002</v>
      </c>
      <c r="T333" s="66">
        <f t="shared" si="52"/>
        <v>9.6371260766762372</v>
      </c>
      <c r="U333" s="70">
        <f t="shared" si="53"/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3">
        <f t="shared" si="45"/>
        <v>330</v>
      </c>
      <c r="N334" s="64">
        <f t="shared" si="46"/>
        <v>36761.105626850942</v>
      </c>
      <c r="O334" s="65">
        <f t="shared" si="47"/>
        <v>116.64383561643837</v>
      </c>
      <c r="P334" s="65">
        <f t="shared" si="48"/>
        <v>38058.258000000002</v>
      </c>
      <c r="Q334" s="66">
        <f t="shared" si="49"/>
        <v>2.2000000000000044E-2</v>
      </c>
      <c r="R334" s="75">
        <f t="shared" si="50"/>
        <v>331211.90000000002</v>
      </c>
      <c r="S334" s="65">
        <f t="shared" si="51"/>
        <v>-293153.64199999999</v>
      </c>
      <c r="T334" s="66">
        <f t="shared" si="52"/>
        <v>-861.69771579565463</v>
      </c>
      <c r="U334" s="70">
        <f t="shared" si="53"/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3">
        <f t="shared" si="45"/>
        <v>331</v>
      </c>
      <c r="N335" s="64">
        <f t="shared" si="46"/>
        <v>39481.063829787236</v>
      </c>
      <c r="O335" s="65">
        <f t="shared" si="47"/>
        <v>1031.1377245508982</v>
      </c>
      <c r="P335" s="65">
        <f t="shared" si="48"/>
        <v>37928.668399999995</v>
      </c>
      <c r="Q335" s="66">
        <f t="shared" si="49"/>
        <v>2.1999999999999947E-2</v>
      </c>
      <c r="R335" s="75">
        <f t="shared" si="50"/>
        <v>207570</v>
      </c>
      <c r="S335" s="65">
        <f t="shared" si="51"/>
        <v>-169641.3316</v>
      </c>
      <c r="T335" s="66">
        <f t="shared" si="52"/>
        <v>-165.1902164150213</v>
      </c>
      <c r="U335" s="70">
        <f t="shared" si="53"/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3">
        <f t="shared" si="45"/>
        <v>332</v>
      </c>
      <c r="N336" s="64">
        <f t="shared" si="46"/>
        <v>42485.091743119265</v>
      </c>
      <c r="O336" s="65">
        <f t="shared" si="47"/>
        <v>397.93281653746772</v>
      </c>
      <c r="P336" s="65">
        <f t="shared" si="48"/>
        <v>37862.034</v>
      </c>
      <c r="Q336" s="66">
        <f t="shared" si="49"/>
        <v>2.1999999999999992E-2</v>
      </c>
      <c r="R336" s="75">
        <f t="shared" si="50"/>
        <v>29052.7</v>
      </c>
      <c r="S336" s="65">
        <f t="shared" si="51"/>
        <v>8809.3339999999989</v>
      </c>
      <c r="T336" s="66">
        <f t="shared" si="52"/>
        <v>18.067822510822509</v>
      </c>
      <c r="U336" s="70">
        <f t="shared" si="53"/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3">
        <f t="shared" si="45"/>
        <v>333</v>
      </c>
      <c r="N337" s="64">
        <f t="shared" si="46"/>
        <v>27801.951951951949</v>
      </c>
      <c r="O337" s="65">
        <f t="shared" si="47"/>
        <v>623.19826786266617</v>
      </c>
      <c r="P337" s="65">
        <f t="shared" si="48"/>
        <v>37846.9084</v>
      </c>
      <c r="Q337" s="66">
        <f t="shared" si="49"/>
        <v>2.2000000000000089E-2</v>
      </c>
      <c r="R337" s="75">
        <f t="shared" si="50"/>
        <v>46469</v>
      </c>
      <c r="S337" s="65">
        <f t="shared" si="51"/>
        <v>-8622.0915999999997</v>
      </c>
      <c r="T337" s="66">
        <f t="shared" si="52"/>
        <v>-5.2793783998411747</v>
      </c>
      <c r="U337" s="70">
        <f t="shared" si="53"/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3">
        <f t="shared" si="45"/>
        <v>334</v>
      </c>
      <c r="N338" s="64">
        <f t="shared" si="46"/>
        <v>36894.182547642929</v>
      </c>
      <c r="O338" s="65" t="e">
        <f t="shared" si="47"/>
        <v>#VALUE!</v>
      </c>
      <c r="P338" s="65">
        <f t="shared" si="48"/>
        <v>37592.737000000001</v>
      </c>
      <c r="Q338" s="66">
        <f t="shared" si="49"/>
        <v>2.2000000000000026E-2</v>
      </c>
      <c r="R338" s="75">
        <f t="shared" si="50"/>
        <v>57056.9</v>
      </c>
      <c r="S338" s="65">
        <f t="shared" si="51"/>
        <v>-19464.163</v>
      </c>
      <c r="T338" s="66">
        <f t="shared" si="52"/>
        <v>-22.293253473361776</v>
      </c>
      <c r="U338" s="70">
        <f t="shared" si="53"/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3">
        <f t="shared" si="45"/>
        <v>335</v>
      </c>
      <c r="N339" s="64">
        <f t="shared" si="46"/>
        <v>26639.927536231884</v>
      </c>
      <c r="O339" s="65">
        <f t="shared" si="47"/>
        <v>9416.9333333333325</v>
      </c>
      <c r="P339" s="65">
        <f t="shared" si="48"/>
        <v>37571.888200000001</v>
      </c>
      <c r="Q339" s="66">
        <f t="shared" si="49"/>
        <v>2.2000000000000075E-2</v>
      </c>
      <c r="R339" s="75">
        <f t="shared" si="50"/>
        <v>88190</v>
      </c>
      <c r="S339" s="65">
        <f t="shared" si="51"/>
        <v>-50618.111799999999</v>
      </c>
      <c r="T339" s="66">
        <f t="shared" si="52"/>
        <v>-4.5834816571566117</v>
      </c>
      <c r="U339" s="70">
        <f t="shared" si="53"/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3">
        <f t="shared" si="45"/>
        <v>336</v>
      </c>
      <c r="N340" s="64">
        <f t="shared" si="46"/>
        <v>35696.498054474709</v>
      </c>
      <c r="O340" s="65">
        <f t="shared" si="47"/>
        <v>5505.6179775280898</v>
      </c>
      <c r="P340" s="65">
        <f t="shared" si="48"/>
        <v>37503.311999999998</v>
      </c>
      <c r="Q340" s="66">
        <f t="shared" si="49"/>
        <v>2.1999999999999947E-2</v>
      </c>
      <c r="R340" s="75">
        <f t="shared" si="50"/>
        <v>56969.8</v>
      </c>
      <c r="S340" s="65">
        <f t="shared" si="51"/>
        <v>-19466.488000000005</v>
      </c>
      <c r="T340" s="66">
        <f t="shared" si="52"/>
        <v>-3.8376804664723041</v>
      </c>
      <c r="U340" s="70">
        <f t="shared" si="53"/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3">
        <f t="shared" si="45"/>
        <v>337</v>
      </c>
      <c r="N341" s="64">
        <f t="shared" si="46"/>
        <v>29250.760608486784</v>
      </c>
      <c r="O341" s="65">
        <f t="shared" si="47"/>
        <v>2798.3903420523134</v>
      </c>
      <c r="P341" s="65">
        <f t="shared" si="48"/>
        <v>37337.952399999995</v>
      </c>
      <c r="Q341" s="66">
        <f t="shared" si="49"/>
        <v>2.1999999999999936E-2</v>
      </c>
      <c r="R341" s="75">
        <f t="shared" si="50"/>
        <v>16891.8</v>
      </c>
      <c r="S341" s="65">
        <f t="shared" si="51"/>
        <v>20446.152399999995</v>
      </c>
      <c r="T341" s="66">
        <f t="shared" si="52"/>
        <v>3.9003337168056746</v>
      </c>
      <c r="U341" s="70">
        <f t="shared" si="53"/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3">
        <f t="shared" si="45"/>
        <v>338</v>
      </c>
      <c r="N342" s="64">
        <f t="shared" si="46"/>
        <v>31687.239583333332</v>
      </c>
      <c r="O342" s="65">
        <f t="shared" si="47"/>
        <v>147.19350073855244</v>
      </c>
      <c r="P342" s="65">
        <f t="shared" si="48"/>
        <v>37306.7814</v>
      </c>
      <c r="Q342" s="66">
        <f t="shared" si="49"/>
        <v>2.2000000000000079E-2</v>
      </c>
      <c r="R342" s="75">
        <f t="shared" si="50"/>
        <v>33901.5</v>
      </c>
      <c r="S342" s="65">
        <f t="shared" si="51"/>
        <v>3405.2813999999998</v>
      </c>
      <c r="T342" s="66">
        <f t="shared" si="52"/>
        <v>16.086208730556947</v>
      </c>
      <c r="U342" s="70">
        <f t="shared" si="53"/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3">
        <f t="shared" si="45"/>
        <v>339</v>
      </c>
      <c r="N343" s="64">
        <f t="shared" si="46"/>
        <v>35266.634429400387</v>
      </c>
      <c r="O343" s="65">
        <f t="shared" si="47"/>
        <v>1214.1809290953545</v>
      </c>
      <c r="P343" s="65">
        <f t="shared" si="48"/>
        <v>37267.945399999997</v>
      </c>
      <c r="Q343" s="66">
        <f t="shared" si="49"/>
        <v>2.1999999999999995E-2</v>
      </c>
      <c r="R343" s="75">
        <f t="shared" si="50"/>
        <v>33173.699999999997</v>
      </c>
      <c r="S343" s="65">
        <f t="shared" si="51"/>
        <v>4094.2453999999998</v>
      </c>
      <c r="T343" s="66">
        <f t="shared" si="52"/>
        <v>3.1222768828030607</v>
      </c>
      <c r="U343" s="70">
        <f t="shared" si="53"/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3">
        <f t="shared" si="45"/>
        <v>340</v>
      </c>
      <c r="N344" s="64">
        <f t="shared" si="46"/>
        <v>32565.594280607686</v>
      </c>
      <c r="O344" s="65">
        <f t="shared" si="47"/>
        <v>1062.0454545454545</v>
      </c>
      <c r="P344" s="65">
        <f t="shared" si="48"/>
        <v>37242.599800000004</v>
      </c>
      <c r="Q344" s="66">
        <f t="shared" si="49"/>
        <v>2.2000000000000058E-2</v>
      </c>
      <c r="R344" s="75">
        <f t="shared" si="50"/>
        <v>22536</v>
      </c>
      <c r="S344" s="65">
        <f t="shared" si="51"/>
        <v>14706.599800000004</v>
      </c>
      <c r="T344" s="66">
        <f t="shared" si="52"/>
        <v>6.867857800128399</v>
      </c>
      <c r="U344" s="70">
        <f t="shared" si="53"/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3">
        <f t="shared" si="45"/>
        <v>341</v>
      </c>
      <c r="N345" s="64">
        <f t="shared" si="46"/>
        <v>34336.792452830188</v>
      </c>
      <c r="O345" s="65">
        <f t="shared" si="47"/>
        <v>4239.0350877192986</v>
      </c>
      <c r="P345" s="65">
        <f t="shared" si="48"/>
        <v>37197.734000000004</v>
      </c>
      <c r="Q345" s="66">
        <f t="shared" si="49"/>
        <v>2.200000000000011E-2</v>
      </c>
      <c r="R345" s="75">
        <f t="shared" si="50"/>
        <v>18982.5</v>
      </c>
      <c r="S345" s="65">
        <f t="shared" si="51"/>
        <v>18215.234000000004</v>
      </c>
      <c r="T345" s="66">
        <f t="shared" si="52"/>
        <v>8.4232974650801875</v>
      </c>
      <c r="U345" s="70">
        <f t="shared" si="53"/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3">
        <f t="shared" si="45"/>
        <v>342</v>
      </c>
      <c r="N346" s="64">
        <f t="shared" si="46"/>
        <v>34828.42105263158</v>
      </c>
      <c r="O346" s="65">
        <f t="shared" si="47"/>
        <v>2291.8190567853703</v>
      </c>
      <c r="P346" s="65">
        <f t="shared" si="48"/>
        <v>37196.405399999996</v>
      </c>
      <c r="Q346" s="66">
        <f t="shared" si="49"/>
        <v>2.1999999999999971E-2</v>
      </c>
      <c r="R346" s="75">
        <f t="shared" si="50"/>
        <v>45408</v>
      </c>
      <c r="S346" s="65">
        <f t="shared" si="51"/>
        <v>-8211.594600000004</v>
      </c>
      <c r="T346" s="66">
        <f t="shared" si="52"/>
        <v>-4.4485110868469704</v>
      </c>
      <c r="U346" s="70">
        <f t="shared" si="53"/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3">
        <f t="shared" si="45"/>
        <v>343</v>
      </c>
      <c r="N347" s="64">
        <f t="shared" si="46"/>
        <v>30960.650128314799</v>
      </c>
      <c r="O347" s="65">
        <f t="shared" si="47"/>
        <v>2911.2271540469974</v>
      </c>
      <c r="P347" s="65">
        <f t="shared" si="48"/>
        <v>36989.245999999999</v>
      </c>
      <c r="Q347" s="66">
        <f t="shared" si="49"/>
        <v>2.1999999999999978E-2</v>
      </c>
      <c r="R347" s="75">
        <f t="shared" si="50"/>
        <v>119666</v>
      </c>
      <c r="S347" s="65">
        <f t="shared" si="51"/>
        <v>-82676.754000000001</v>
      </c>
      <c r="T347" s="66">
        <f t="shared" si="52"/>
        <v>-25.716518385650225</v>
      </c>
      <c r="U347" s="70">
        <f t="shared" si="53"/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3">
        <f t="shared" si="45"/>
        <v>344</v>
      </c>
      <c r="N348" s="64">
        <f t="shared" si="46"/>
        <v>33536.812674743713</v>
      </c>
      <c r="O348" s="65">
        <f t="shared" si="47"/>
        <v>3771.1069418386496</v>
      </c>
      <c r="P348" s="65">
        <f t="shared" si="48"/>
        <v>36776.67</v>
      </c>
      <c r="Q348" s="66">
        <f t="shared" si="49"/>
        <v>2.199999999999995E-2</v>
      </c>
      <c r="R348" s="75">
        <f t="shared" si="50"/>
        <v>44662.400000000001</v>
      </c>
      <c r="S348" s="65">
        <f t="shared" si="51"/>
        <v>-7885.7300000000032</v>
      </c>
      <c r="T348" s="66">
        <f t="shared" si="52"/>
        <v>-4.9232487562189071</v>
      </c>
      <c r="U348" s="70">
        <f t="shared" si="53"/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3">
        <f t="shared" si="45"/>
        <v>345</v>
      </c>
      <c r="N349" s="64">
        <f t="shared" si="46"/>
        <v>36378.963414634149</v>
      </c>
      <c r="O349" s="65">
        <f t="shared" si="47"/>
        <v>2157.8699340245053</v>
      </c>
      <c r="P349" s="65">
        <f t="shared" si="48"/>
        <v>36584.431800000006</v>
      </c>
      <c r="Q349" s="66">
        <f t="shared" si="49"/>
        <v>2.200000000000012E-2</v>
      </c>
      <c r="R349" s="75">
        <f t="shared" si="50"/>
        <v>122221</v>
      </c>
      <c r="S349" s="65">
        <f t="shared" si="51"/>
        <v>-85636.568199999994</v>
      </c>
      <c r="T349" s="66">
        <f t="shared" si="52"/>
        <v>-38.404048132780083</v>
      </c>
      <c r="U349" s="70">
        <f t="shared" si="53"/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3">
        <f t="shared" si="45"/>
        <v>346</v>
      </c>
      <c r="N350" s="64">
        <f t="shared" si="46"/>
        <v>34211.281070745696</v>
      </c>
      <c r="O350" s="65">
        <f t="shared" si="47"/>
        <v>2203.8652130822597</v>
      </c>
      <c r="P350" s="65">
        <f t="shared" si="48"/>
        <v>36572.270000000004</v>
      </c>
      <c r="Q350" s="66">
        <f t="shared" si="49"/>
        <v>2.2000000000000113E-2</v>
      </c>
      <c r="R350" s="75">
        <f t="shared" si="50"/>
        <v>33772.300000000003</v>
      </c>
      <c r="S350" s="65">
        <f t="shared" si="51"/>
        <v>2799.9700000000012</v>
      </c>
      <c r="T350" s="66">
        <f t="shared" si="52"/>
        <v>0.25914916580474046</v>
      </c>
      <c r="U350" s="70">
        <f t="shared" si="53"/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3">
        <f t="shared" si="45"/>
        <v>347</v>
      </c>
      <c r="N351" s="64">
        <f t="shared" si="46"/>
        <v>33198.234200743493</v>
      </c>
      <c r="O351" s="65" t="e">
        <f t="shared" si="47"/>
        <v>#VALUE!</v>
      </c>
      <c r="P351" s="65">
        <f t="shared" si="48"/>
        <v>36507.168600000005</v>
      </c>
      <c r="Q351" s="66">
        <f t="shared" si="49"/>
        <v>2.2000000000000044E-2</v>
      </c>
      <c r="R351" s="75">
        <f t="shared" si="50"/>
        <v>62092.3</v>
      </c>
      <c r="S351" s="65">
        <f t="shared" si="51"/>
        <v>-25585.131399999998</v>
      </c>
      <c r="T351" s="66">
        <f t="shared" si="52"/>
        <v>166.44195942408376</v>
      </c>
      <c r="U351" s="70">
        <f t="shared" si="53"/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3">
        <f t="shared" si="45"/>
        <v>348</v>
      </c>
      <c r="N352" s="64">
        <f t="shared" si="46"/>
        <v>42810.07194244604</v>
      </c>
      <c r="O352" s="65">
        <f t="shared" si="47"/>
        <v>4422.9069767441861</v>
      </c>
      <c r="P352" s="65">
        <f t="shared" si="48"/>
        <v>36489.0792</v>
      </c>
      <c r="Q352" s="66">
        <f t="shared" si="49"/>
        <v>2.2000000000000044E-2</v>
      </c>
      <c r="R352" s="75">
        <f t="shared" si="50"/>
        <v>28055</v>
      </c>
      <c r="S352" s="65">
        <f t="shared" si="51"/>
        <v>8434.0792000000001</v>
      </c>
      <c r="T352" s="66">
        <f t="shared" si="52"/>
        <v>1.2173355417093883</v>
      </c>
      <c r="U352" s="70">
        <f t="shared" si="53"/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3">
        <f t="shared" si="45"/>
        <v>349</v>
      </c>
      <c r="N353" s="64">
        <f t="shared" si="46"/>
        <v>36979.149377593363</v>
      </c>
      <c r="O353" s="65">
        <f t="shared" si="47"/>
        <v>1528.5251215559158</v>
      </c>
      <c r="P353" s="65">
        <f t="shared" si="48"/>
        <v>36432.1538</v>
      </c>
      <c r="Q353" s="66">
        <f t="shared" si="49"/>
        <v>2.1999999999999961E-2</v>
      </c>
      <c r="R353" s="75">
        <f t="shared" si="50"/>
        <v>1814332.9</v>
      </c>
      <c r="S353" s="65">
        <f t="shared" si="51"/>
        <v>-1777900.7461999999</v>
      </c>
      <c r="T353" s="66">
        <f t="shared" si="52"/>
        <v>-1886.1667333262644</v>
      </c>
      <c r="U353" s="70">
        <f t="shared" si="53"/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3">
        <f t="shared" si="45"/>
        <v>350</v>
      </c>
      <c r="N354" s="64">
        <f t="shared" si="46"/>
        <v>32129.12885662432</v>
      </c>
      <c r="O354" s="65">
        <f t="shared" si="47"/>
        <v>5214.9700598802383</v>
      </c>
      <c r="P354" s="65">
        <f t="shared" si="48"/>
        <v>36185.238600000004</v>
      </c>
      <c r="Q354" s="66">
        <f t="shared" si="49"/>
        <v>2.2000000000000037E-2</v>
      </c>
      <c r="R354" s="75">
        <f t="shared" si="50"/>
        <v>50352.5</v>
      </c>
      <c r="S354" s="65">
        <f t="shared" si="51"/>
        <v>-14167.261399999996</v>
      </c>
      <c r="T354" s="66">
        <f t="shared" si="52"/>
        <v>-17.267380181421512</v>
      </c>
      <c r="U354" s="70">
        <f t="shared" si="53"/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3">
        <f t="shared" si="45"/>
        <v>351</v>
      </c>
      <c r="N355" s="64">
        <f t="shared" si="46"/>
        <v>33605.318138651477</v>
      </c>
      <c r="O355" s="65">
        <f t="shared" si="47"/>
        <v>1911.25</v>
      </c>
      <c r="P355" s="65">
        <f t="shared" si="48"/>
        <v>36164.900800000003</v>
      </c>
      <c r="Q355" s="66">
        <f t="shared" si="49"/>
        <v>2.2000000000000044E-2</v>
      </c>
      <c r="R355" s="75">
        <f t="shared" si="50"/>
        <v>157392.79999999999</v>
      </c>
      <c r="S355" s="65">
        <f t="shared" si="51"/>
        <v>-121227.89919999999</v>
      </c>
      <c r="T355" s="66">
        <f t="shared" si="52"/>
        <v>-80.285741792020914</v>
      </c>
      <c r="U355" s="70">
        <f t="shared" si="53"/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3">
        <f t="shared" si="45"/>
        <v>352</v>
      </c>
      <c r="N356" s="64">
        <f t="shared" si="46"/>
        <v>31885.662759242558</v>
      </c>
      <c r="O356" s="65">
        <f t="shared" si="47"/>
        <v>4503.4389140271496</v>
      </c>
      <c r="P356" s="65">
        <f t="shared" si="48"/>
        <v>36139.146399999998</v>
      </c>
      <c r="Q356" s="66">
        <f t="shared" si="49"/>
        <v>2.2000000000000023E-2</v>
      </c>
      <c r="R356" s="75">
        <f t="shared" si="50"/>
        <v>1015661.3</v>
      </c>
      <c r="S356" s="65">
        <f t="shared" si="51"/>
        <v>-979522.15360000008</v>
      </c>
      <c r="T356" s="66">
        <f t="shared" si="52"/>
        <v>-197.83744018648395</v>
      </c>
      <c r="U356" s="70">
        <f t="shared" si="53"/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3">
        <f t="shared" si="45"/>
        <v>353</v>
      </c>
      <c r="N357" s="64">
        <f t="shared" si="46"/>
        <v>52458.184523809534</v>
      </c>
      <c r="O357" s="65">
        <f t="shared" si="47"/>
        <v>4899.9999999999991</v>
      </c>
      <c r="P357" s="65">
        <f t="shared" si="48"/>
        <v>36027.441800000001</v>
      </c>
      <c r="Q357" s="66">
        <f t="shared" si="49"/>
        <v>2.1999999999999971E-2</v>
      </c>
      <c r="R357" s="75">
        <f t="shared" si="50"/>
        <v>26116.400000000001</v>
      </c>
      <c r="S357" s="65">
        <f t="shared" si="51"/>
        <v>9911.0417999999991</v>
      </c>
      <c r="T357" s="66">
        <f t="shared" si="52"/>
        <v>0.72729427142334302</v>
      </c>
      <c r="U357" s="70">
        <f t="shared" si="53"/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3">
        <f t="shared" si="45"/>
        <v>354</v>
      </c>
      <c r="N358" s="64">
        <f t="shared" si="46"/>
        <v>29612.6582278481</v>
      </c>
      <c r="O358" s="65">
        <f t="shared" si="47"/>
        <v>1466.2674650698602</v>
      </c>
      <c r="P358" s="65">
        <f t="shared" si="48"/>
        <v>35863.002</v>
      </c>
      <c r="Q358" s="66">
        <f t="shared" si="49"/>
        <v>2.2000000000000013E-2</v>
      </c>
      <c r="R358" s="75">
        <f t="shared" si="50"/>
        <v>238753.3</v>
      </c>
      <c r="S358" s="65">
        <f t="shared" si="51"/>
        <v>-202890.29799999998</v>
      </c>
      <c r="T358" s="66">
        <f t="shared" si="52"/>
        <v>-277.19153008439963</v>
      </c>
      <c r="U358" s="70">
        <f t="shared" si="53"/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3">
        <f t="shared" si="45"/>
        <v>355</v>
      </c>
      <c r="N359" s="64">
        <f t="shared" si="46"/>
        <v>37710.860215053763</v>
      </c>
      <c r="O359" s="65">
        <f t="shared" si="47"/>
        <v>776.62276575729072</v>
      </c>
      <c r="P359" s="65">
        <f t="shared" si="48"/>
        <v>35842.664199999999</v>
      </c>
      <c r="Q359" s="66">
        <f t="shared" si="49"/>
        <v>2.200000000000002E-2</v>
      </c>
      <c r="R359" s="75">
        <f t="shared" si="50"/>
        <v>42551.7</v>
      </c>
      <c r="S359" s="65">
        <f t="shared" si="51"/>
        <v>-6709.0357999999978</v>
      </c>
      <c r="T359" s="66">
        <f t="shared" si="52"/>
        <v>-5.0633733874386762</v>
      </c>
      <c r="U359" s="70">
        <f t="shared" si="53"/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3">
        <f t="shared" si="45"/>
        <v>356</v>
      </c>
      <c r="N360" s="64">
        <f t="shared" si="46"/>
        <v>32743.580131209001</v>
      </c>
      <c r="O360" s="65">
        <f t="shared" si="47"/>
        <v>881.47041243275555</v>
      </c>
      <c r="P360" s="65">
        <f t="shared" si="48"/>
        <v>35706.022799999999</v>
      </c>
      <c r="Q360" s="66">
        <f t="shared" si="49"/>
        <v>2.1999999999999922E-2</v>
      </c>
      <c r="R360" s="75">
        <f t="shared" si="50"/>
        <v>30739.8</v>
      </c>
      <c r="S360" s="65">
        <f t="shared" si="51"/>
        <v>4966.2227999999996</v>
      </c>
      <c r="T360" s="66">
        <f t="shared" si="52"/>
        <v>2.3676156506408081</v>
      </c>
      <c r="U360" s="70">
        <f t="shared" si="53"/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3">
        <f t="shared" si="45"/>
        <v>357</v>
      </c>
      <c r="N361" s="64">
        <f t="shared" si="46"/>
        <v>33900.87378640777</v>
      </c>
      <c r="O361" s="65">
        <f t="shared" si="47"/>
        <v>1947.2222222222219</v>
      </c>
      <c r="P361" s="65">
        <f t="shared" si="48"/>
        <v>35686.093800000002</v>
      </c>
      <c r="Q361" s="66">
        <f t="shared" si="49"/>
        <v>2.2000000000000026E-2</v>
      </c>
      <c r="R361" s="75">
        <f t="shared" si="50"/>
        <v>18618.3</v>
      </c>
      <c r="S361" s="65">
        <f t="shared" si="51"/>
        <v>17067.793800000003</v>
      </c>
      <c r="T361" s="66">
        <f t="shared" si="52"/>
        <v>9.5859913167524677</v>
      </c>
      <c r="U361" s="70">
        <f t="shared" si="53"/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3">
        <f t="shared" si="45"/>
        <v>358</v>
      </c>
      <c r="N362" s="64">
        <f t="shared" si="46"/>
        <v>31961.503208065995</v>
      </c>
      <c r="O362" s="65">
        <f t="shared" si="47"/>
        <v>113.47150259067359</v>
      </c>
      <c r="P362" s="65">
        <f t="shared" si="48"/>
        <v>35637.14</v>
      </c>
      <c r="Q362" s="66">
        <f t="shared" si="49"/>
        <v>2.1999999999999985E-2</v>
      </c>
      <c r="R362" s="75">
        <f t="shared" si="50"/>
        <v>58038.3</v>
      </c>
      <c r="S362" s="65">
        <f t="shared" si="51"/>
        <v>-22401.160000000003</v>
      </c>
      <c r="T362" s="66">
        <f t="shared" si="52"/>
        <v>-171.48066971080672</v>
      </c>
      <c r="U362" s="70">
        <f t="shared" si="53"/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3">
        <f t="shared" si="45"/>
        <v>359</v>
      </c>
      <c r="N363" s="64">
        <f t="shared" si="46"/>
        <v>32104.629629629628</v>
      </c>
      <c r="O363" s="65">
        <f t="shared" si="47"/>
        <v>682.46844319775596</v>
      </c>
      <c r="P363" s="65">
        <f t="shared" si="48"/>
        <v>35435.806000000004</v>
      </c>
      <c r="Q363" s="66">
        <f t="shared" si="49"/>
        <v>2.200000000000012E-2</v>
      </c>
      <c r="R363" s="75">
        <f t="shared" si="50"/>
        <v>780308.5</v>
      </c>
      <c r="S363" s="65">
        <f t="shared" si="51"/>
        <v>-744872.69400000002</v>
      </c>
      <c r="T363" s="66">
        <f t="shared" si="52"/>
        <v>-1531.7700246609124</v>
      </c>
      <c r="U363" s="70">
        <f t="shared" si="53"/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3">
        <f t="shared" si="45"/>
        <v>360</v>
      </c>
      <c r="N364" s="64">
        <f t="shared" si="46"/>
        <v>31892.279069767439</v>
      </c>
      <c r="O364" s="65" t="e">
        <f t="shared" si="47"/>
        <v>#VALUE!</v>
      </c>
      <c r="P364" s="65">
        <f t="shared" si="48"/>
        <v>35038.452399999995</v>
      </c>
      <c r="Q364" s="66">
        <f t="shared" si="49"/>
        <v>2.1999999999999933E-2</v>
      </c>
      <c r="R364" s="75">
        <f t="shared" si="50"/>
        <v>8522.6</v>
      </c>
      <c r="S364" s="65">
        <f t="shared" si="51"/>
        <v>26515.852399999996</v>
      </c>
      <c r="T364" s="66">
        <f t="shared" si="52"/>
        <v>11.810209382095751</v>
      </c>
      <c r="U364" s="70">
        <f t="shared" si="53"/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3">
        <f t="shared" si="45"/>
        <v>361</v>
      </c>
      <c r="N365" s="64">
        <f t="shared" si="46"/>
        <v>23912.150837988826</v>
      </c>
      <c r="O365" s="65">
        <f t="shared" si="47"/>
        <v>383.94160583941607</v>
      </c>
      <c r="P365" s="65">
        <f t="shared" si="48"/>
        <v>34995.528399999996</v>
      </c>
      <c r="Q365" s="66">
        <f t="shared" si="49"/>
        <v>2.1999999999999957E-2</v>
      </c>
      <c r="R365" s="75">
        <f t="shared" si="50"/>
        <v>157347.6</v>
      </c>
      <c r="S365" s="65">
        <f t="shared" si="51"/>
        <v>-122352.07160000001</v>
      </c>
      <c r="T365" s="66">
        <f t="shared" si="52"/>
        <v>-212.46227376425858</v>
      </c>
      <c r="U365" s="70">
        <f t="shared" si="53"/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3">
        <f t="shared" si="45"/>
        <v>362</v>
      </c>
      <c r="N366" s="64">
        <f t="shared" si="46"/>
        <v>29738.662033014767</v>
      </c>
      <c r="O366" s="65">
        <f t="shared" si="47"/>
        <v>198.48837209302326</v>
      </c>
      <c r="P366" s="65">
        <f t="shared" si="48"/>
        <v>34982.242399999996</v>
      </c>
      <c r="Q366" s="66">
        <f t="shared" si="49"/>
        <v>2.1999999999999957E-2</v>
      </c>
      <c r="R366" s="75">
        <f t="shared" si="50"/>
        <v>67999.5</v>
      </c>
      <c r="S366" s="65">
        <f t="shared" si="51"/>
        <v>-33017.257600000004</v>
      </c>
      <c r="T366" s="66">
        <f t="shared" si="52"/>
        <v>-194.42271587580552</v>
      </c>
      <c r="U366" s="70">
        <f t="shared" si="53"/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3">
        <f t="shared" si="45"/>
        <v>363</v>
      </c>
      <c r="N367" s="64">
        <f t="shared" si="46"/>
        <v>32129.765258215961</v>
      </c>
      <c r="O367" s="65">
        <f t="shared" si="47"/>
        <v>11340.772128060262</v>
      </c>
      <c r="P367" s="65">
        <f t="shared" si="48"/>
        <v>34971.000399999997</v>
      </c>
      <c r="Q367" s="66">
        <f t="shared" si="49"/>
        <v>2.2000000000000006E-2</v>
      </c>
      <c r="R367" s="75">
        <f t="shared" si="50"/>
        <v>57758.7</v>
      </c>
      <c r="S367" s="65">
        <f t="shared" si="51"/>
        <v>-22787.6996</v>
      </c>
      <c r="T367" s="66">
        <f t="shared" si="52"/>
        <v>-2.8920532053570689</v>
      </c>
      <c r="U367" s="70">
        <f t="shared" si="53"/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3">
        <f t="shared" si="45"/>
        <v>364</v>
      </c>
      <c r="N368" s="64">
        <f t="shared" si="46"/>
        <v>35052.820512820515</v>
      </c>
      <c r="O368" s="65">
        <f t="shared" si="47"/>
        <v>371.64948453608253</v>
      </c>
      <c r="P368" s="65">
        <f t="shared" si="48"/>
        <v>34928.383000000002</v>
      </c>
      <c r="Q368" s="66">
        <f t="shared" si="49"/>
        <v>2.2000000000000047E-2</v>
      </c>
      <c r="R368" s="75">
        <f t="shared" si="50"/>
        <v>21455.9</v>
      </c>
      <c r="S368" s="65">
        <f t="shared" si="51"/>
        <v>13472.483</v>
      </c>
      <c r="T368" s="66">
        <f t="shared" si="52"/>
        <v>30.14304900601017</v>
      </c>
      <c r="U368" s="70">
        <f t="shared" si="53"/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3">
        <f t="shared" si="45"/>
        <v>365</v>
      </c>
      <c r="N369" s="64">
        <f t="shared" si="46"/>
        <v>33565.551181102361</v>
      </c>
      <c r="O369" s="65">
        <f t="shared" si="47"/>
        <v>472.22222222222217</v>
      </c>
      <c r="P369" s="65">
        <f t="shared" si="48"/>
        <v>34852.857199999999</v>
      </c>
      <c r="Q369" s="66">
        <f t="shared" si="49"/>
        <v>2.2000000000000002E-2</v>
      </c>
      <c r="R369" s="75">
        <f t="shared" si="50"/>
        <v>26830</v>
      </c>
      <c r="S369" s="65">
        <f t="shared" si="51"/>
        <v>8022.8571999999986</v>
      </c>
      <c r="T369" s="66">
        <f t="shared" si="52"/>
        <v>14.997721236291124</v>
      </c>
      <c r="U369" s="70">
        <f t="shared" si="53"/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3">
        <f t="shared" si="45"/>
        <v>366</v>
      </c>
      <c r="N370" s="64">
        <f t="shared" si="46"/>
        <v>26216.320246343341</v>
      </c>
      <c r="O370" s="65" t="e">
        <f t="shared" si="47"/>
        <v>#VALUE!</v>
      </c>
      <c r="P370" s="65">
        <f t="shared" si="48"/>
        <v>34804.21</v>
      </c>
      <c r="Q370" s="66">
        <f t="shared" si="49"/>
        <v>2.1999999999999974E-2</v>
      </c>
      <c r="R370" s="75">
        <f t="shared" si="50"/>
        <v>48455.199999999997</v>
      </c>
      <c r="S370" s="65">
        <f t="shared" si="51"/>
        <v>-13650.989999999998</v>
      </c>
      <c r="T370" s="66">
        <f t="shared" si="52"/>
        <v>-41.871227544910177</v>
      </c>
      <c r="U370" s="70">
        <f t="shared" si="53"/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3">
        <f t="shared" si="45"/>
        <v>367</v>
      </c>
      <c r="N371" s="64">
        <f t="shared" si="46"/>
        <v>44776.48612945839</v>
      </c>
      <c r="O371" s="65">
        <f t="shared" si="47"/>
        <v>738.56749311294777</v>
      </c>
      <c r="P371" s="65">
        <f t="shared" si="48"/>
        <v>34641.507600000004</v>
      </c>
      <c r="Q371" s="66">
        <f t="shared" si="49"/>
        <v>2.2000000000000044E-2</v>
      </c>
      <c r="R371" s="75">
        <f t="shared" si="50"/>
        <v>51585.3</v>
      </c>
      <c r="S371" s="65">
        <f t="shared" si="51"/>
        <v>-16943.792399999998</v>
      </c>
      <c r="T371" s="66">
        <f t="shared" si="52"/>
        <v>-64.199524058187222</v>
      </c>
      <c r="U371" s="70">
        <f t="shared" si="53"/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3">
        <f t="shared" si="45"/>
        <v>368</v>
      </c>
      <c r="N372" s="64">
        <f t="shared" si="46"/>
        <v>25609.509202453988</v>
      </c>
      <c r="O372" s="65">
        <f t="shared" si="47"/>
        <v>452.50737463126848</v>
      </c>
      <c r="P372" s="65">
        <f t="shared" si="48"/>
        <v>34129.485600000007</v>
      </c>
      <c r="Q372" s="66">
        <f t="shared" si="49"/>
        <v>2.2000000000000127E-2</v>
      </c>
      <c r="R372" s="75">
        <f t="shared" si="50"/>
        <v>16925.3</v>
      </c>
      <c r="S372" s="65">
        <f t="shared" si="51"/>
        <v>17204.185600000008</v>
      </c>
      <c r="T372" s="66">
        <f t="shared" si="52"/>
        <v>27.038112125162986</v>
      </c>
      <c r="U372" s="70">
        <f t="shared" si="53"/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3">
        <f t="shared" si="45"/>
        <v>369</v>
      </c>
      <c r="N373" s="64">
        <f t="shared" si="46"/>
        <v>32107.307692307691</v>
      </c>
      <c r="O373" s="65">
        <f t="shared" si="47"/>
        <v>123.15789473684211</v>
      </c>
      <c r="P373" s="65">
        <f t="shared" si="48"/>
        <v>34126.215199999999</v>
      </c>
      <c r="Q373" s="66">
        <f t="shared" si="49"/>
        <v>2.2000000000000006E-2</v>
      </c>
      <c r="R373" s="75">
        <f t="shared" si="50"/>
        <v>51672.9</v>
      </c>
      <c r="S373" s="65">
        <f t="shared" si="51"/>
        <v>-17546.684800000003</v>
      </c>
      <c r="T373" s="66">
        <f t="shared" si="52"/>
        <v>-75.985832478632489</v>
      </c>
      <c r="U373" s="70">
        <f t="shared" si="53"/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3">
        <f t="shared" si="45"/>
        <v>370</v>
      </c>
      <c r="N374" s="64">
        <f t="shared" si="46"/>
        <v>30184.601449275364</v>
      </c>
      <c r="O374" s="65">
        <f t="shared" si="47"/>
        <v>1774.7219413549039</v>
      </c>
      <c r="P374" s="65">
        <f t="shared" si="48"/>
        <v>34056.923600000002</v>
      </c>
      <c r="Q374" s="66">
        <f t="shared" si="49"/>
        <v>2.1999999999999967E-2</v>
      </c>
      <c r="R374" s="75">
        <f t="shared" si="50"/>
        <v>38830.300000000003</v>
      </c>
      <c r="S374" s="65">
        <f t="shared" si="51"/>
        <v>-4773.376400000001</v>
      </c>
      <c r="T374" s="66">
        <f t="shared" si="52"/>
        <v>-3.719562670920693</v>
      </c>
      <c r="U374" s="70">
        <f t="shared" si="53"/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3">
        <f t="shared" si="45"/>
        <v>371</v>
      </c>
      <c r="N375" s="64">
        <f t="shared" si="46"/>
        <v>35628.663101604281</v>
      </c>
      <c r="O375" s="65">
        <f t="shared" si="47"/>
        <v>7258.7768069896747</v>
      </c>
      <c r="P375" s="65">
        <f t="shared" si="48"/>
        <v>34045.681600000004</v>
      </c>
      <c r="Q375" s="66">
        <f t="shared" si="49"/>
        <v>2.2000000000000016E-2</v>
      </c>
      <c r="R375" s="75">
        <f t="shared" si="50"/>
        <v>647708.5</v>
      </c>
      <c r="S375" s="65">
        <f t="shared" si="51"/>
        <v>-613662.81839999999</v>
      </c>
      <c r="T375" s="66">
        <f t="shared" si="52"/>
        <v>-68.149168205891371</v>
      </c>
      <c r="U375" s="70">
        <f t="shared" si="53"/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3">
        <f t="shared" si="45"/>
        <v>372</v>
      </c>
      <c r="N376" s="64">
        <f t="shared" si="46"/>
        <v>111585.90604026844</v>
      </c>
      <c r="O376" s="65">
        <f t="shared" si="47"/>
        <v>3076.3984674329504</v>
      </c>
      <c r="P376" s="65">
        <f t="shared" si="48"/>
        <v>33984.157200000001</v>
      </c>
      <c r="Q376" s="66">
        <f t="shared" si="49"/>
        <v>2.2000000000000089E-2</v>
      </c>
      <c r="R376" s="75">
        <f t="shared" si="50"/>
        <v>720354.4</v>
      </c>
      <c r="S376" s="65">
        <f t="shared" si="51"/>
        <v>-686370.24280000001</v>
      </c>
      <c r="T376" s="66">
        <f t="shared" si="52"/>
        <v>-171.96426701870627</v>
      </c>
      <c r="U376" s="70">
        <f t="shared" si="53"/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3">
        <f t="shared" si="45"/>
        <v>373</v>
      </c>
      <c r="N377" s="64">
        <f t="shared" si="46"/>
        <v>33898.16138917263</v>
      </c>
      <c r="O377" s="65">
        <f t="shared" si="47"/>
        <v>7482.4016563146997</v>
      </c>
      <c r="P377" s="65">
        <f t="shared" si="48"/>
        <v>33916.3986</v>
      </c>
      <c r="Q377" s="66">
        <f t="shared" si="49"/>
        <v>2.1999999999999922E-2</v>
      </c>
      <c r="R377" s="75">
        <f t="shared" si="50"/>
        <v>35220.6</v>
      </c>
      <c r="S377" s="65">
        <f t="shared" si="51"/>
        <v>-1304.2013999999981</v>
      </c>
      <c r="T377" s="66">
        <f t="shared" si="52"/>
        <v>-1.1804373824017707</v>
      </c>
      <c r="U377" s="70">
        <f t="shared" si="53"/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3">
        <f t="shared" si="45"/>
        <v>374</v>
      </c>
      <c r="N378" s="64">
        <f t="shared" si="46"/>
        <v>32510.226155358901</v>
      </c>
      <c r="O378" s="65">
        <f t="shared" si="47"/>
        <v>2572.249269717624</v>
      </c>
      <c r="P378" s="65">
        <f t="shared" si="48"/>
        <v>33790.283800000005</v>
      </c>
      <c r="Q378" s="66">
        <f t="shared" si="49"/>
        <v>2.2000000000000096E-2</v>
      </c>
      <c r="R378" s="75">
        <f t="shared" si="50"/>
        <v>40323.199999999997</v>
      </c>
      <c r="S378" s="65">
        <f t="shared" si="51"/>
        <v>-6532.9161999999924</v>
      </c>
      <c r="T378" s="66">
        <f t="shared" si="52"/>
        <v>-3.4729970095014551</v>
      </c>
      <c r="U378" s="70">
        <f t="shared" si="53"/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3">
        <f t="shared" si="45"/>
        <v>375</v>
      </c>
      <c r="N379" s="64">
        <f t="shared" si="46"/>
        <v>31999.709583736691</v>
      </c>
      <c r="O379" s="65">
        <f t="shared" si="47"/>
        <v>166.8095238095238</v>
      </c>
      <c r="P379" s="65">
        <f t="shared" si="48"/>
        <v>33782.9254</v>
      </c>
      <c r="Q379" s="66">
        <f t="shared" si="49"/>
        <v>2.2000000000000092E-2</v>
      </c>
      <c r="R379" s="75">
        <f t="shared" si="50"/>
        <v>17531.2</v>
      </c>
      <c r="S379" s="65">
        <f t="shared" si="51"/>
        <v>16251.725399999999</v>
      </c>
      <c r="T379" s="66">
        <f t="shared" si="52"/>
        <v>45.393735084213532</v>
      </c>
      <c r="U379" s="70">
        <f t="shared" si="53"/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3">
        <f t="shared" si="45"/>
        <v>376</v>
      </c>
      <c r="N380" s="64">
        <f t="shared" si="46"/>
        <v>26828.490259740258</v>
      </c>
      <c r="O380" s="65">
        <f t="shared" si="47"/>
        <v>1271.3717693836977</v>
      </c>
      <c r="P380" s="65">
        <f t="shared" si="48"/>
        <v>33779.859400000001</v>
      </c>
      <c r="Q380" s="66">
        <f t="shared" si="49"/>
        <v>2.2000000000000127E-2</v>
      </c>
      <c r="R380" s="75">
        <f t="shared" si="50"/>
        <v>108595.4</v>
      </c>
      <c r="S380" s="65">
        <f t="shared" si="51"/>
        <v>-74815.540599999993</v>
      </c>
      <c r="T380" s="66">
        <f t="shared" si="52"/>
        <v>-117.99068115715401</v>
      </c>
      <c r="U380" s="70">
        <f t="shared" si="53"/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3">
        <f t="shared" si="45"/>
        <v>377</v>
      </c>
      <c r="N381" s="64">
        <f t="shared" si="46"/>
        <v>34013.871635610769</v>
      </c>
      <c r="O381" s="65">
        <f t="shared" si="47"/>
        <v>1261.9274809160304</v>
      </c>
      <c r="P381" s="65">
        <f t="shared" si="48"/>
        <v>33580.262800000004</v>
      </c>
      <c r="Q381" s="66">
        <f t="shared" si="49"/>
        <v>2.2000000000000079E-2</v>
      </c>
      <c r="R381" s="75">
        <f t="shared" si="50"/>
        <v>341659.6</v>
      </c>
      <c r="S381" s="65">
        <f t="shared" si="51"/>
        <v>-308079.33719999995</v>
      </c>
      <c r="T381" s="66">
        <f t="shared" si="52"/>
        <v>-233.95223984877123</v>
      </c>
      <c r="U381" s="70">
        <f t="shared" si="53"/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3">
        <f t="shared" si="45"/>
        <v>378</v>
      </c>
      <c r="N382" s="64">
        <f t="shared" si="46"/>
        <v>33805.355303810502</v>
      </c>
      <c r="O382" s="65">
        <f t="shared" si="47"/>
        <v>629.95658465991312</v>
      </c>
      <c r="P382" s="65">
        <f t="shared" si="48"/>
        <v>33547.15</v>
      </c>
      <c r="Q382" s="66">
        <f t="shared" si="49"/>
        <v>2.2000000000000044E-2</v>
      </c>
      <c r="R382" s="75">
        <f t="shared" si="50"/>
        <v>70507</v>
      </c>
      <c r="S382" s="65">
        <f t="shared" si="51"/>
        <v>-36959.85</v>
      </c>
      <c r="T382" s="66">
        <f t="shared" si="52"/>
        <v>-85.906616126809098</v>
      </c>
      <c r="U382" s="70">
        <f t="shared" si="53"/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3">
        <f t="shared" si="45"/>
        <v>379</v>
      </c>
      <c r="N383" s="64">
        <f t="shared" si="46"/>
        <v>30440.630797773654</v>
      </c>
      <c r="O383" s="65" t="e">
        <f t="shared" si="47"/>
        <v>#VALUE!</v>
      </c>
      <c r="P383" s="65">
        <f t="shared" si="48"/>
        <v>33536.93</v>
      </c>
      <c r="Q383" s="66">
        <f t="shared" si="49"/>
        <v>2.2000000000000009E-2</v>
      </c>
      <c r="R383" s="75">
        <f t="shared" si="50"/>
        <v>36500</v>
      </c>
      <c r="S383" s="65">
        <f t="shared" si="51"/>
        <v>-2963.0699999999997</v>
      </c>
      <c r="T383" s="66">
        <f t="shared" si="52"/>
        <v>-2.3859073900841907</v>
      </c>
      <c r="U383" s="70">
        <f t="shared" si="53"/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3">
        <f t="shared" si="45"/>
        <v>380</v>
      </c>
      <c r="N384" s="64">
        <f t="shared" si="46"/>
        <v>31657.004830917878</v>
      </c>
      <c r="O384" s="65">
        <f t="shared" si="47"/>
        <v>4858.3106267029971</v>
      </c>
      <c r="P384" s="65">
        <f t="shared" si="48"/>
        <v>33485.83</v>
      </c>
      <c r="Q384" s="66">
        <f t="shared" si="49"/>
        <v>2.2000000000000054E-2</v>
      </c>
      <c r="R384" s="75">
        <f t="shared" si="50"/>
        <v>59352</v>
      </c>
      <c r="S384" s="65">
        <f t="shared" si="51"/>
        <v>-25866.17</v>
      </c>
      <c r="T384" s="66">
        <f t="shared" si="52"/>
        <v>-5.8357020003739013</v>
      </c>
      <c r="U384" s="70">
        <f t="shared" si="53"/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3">
        <f t="shared" si="45"/>
        <v>381</v>
      </c>
      <c r="N385" s="64">
        <f t="shared" si="46"/>
        <v>28211.024978466838</v>
      </c>
      <c r="O385" s="65">
        <f t="shared" si="47"/>
        <v>5309.9906629318393</v>
      </c>
      <c r="P385" s="65">
        <f t="shared" si="48"/>
        <v>33473.565999999999</v>
      </c>
      <c r="Q385" s="66">
        <f t="shared" si="49"/>
        <v>2.1999999999999967E-2</v>
      </c>
      <c r="R385" s="75">
        <f t="shared" si="50"/>
        <v>167771</v>
      </c>
      <c r="S385" s="65">
        <f t="shared" si="51"/>
        <v>-134297.43400000001</v>
      </c>
      <c r="T385" s="66">
        <f t="shared" si="52"/>
        <v>-24.614811675751717</v>
      </c>
      <c r="U385" s="70">
        <f t="shared" si="53"/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3">
        <f t="shared" si="45"/>
        <v>382</v>
      </c>
      <c r="N386" s="64">
        <f t="shared" si="46"/>
        <v>32233.497536945815</v>
      </c>
      <c r="O386" s="65">
        <f t="shared" si="47"/>
        <v>3861.5984405458089</v>
      </c>
      <c r="P386" s="65">
        <f t="shared" si="48"/>
        <v>33436.773999999998</v>
      </c>
      <c r="Q386" s="66">
        <f t="shared" si="49"/>
        <v>2.1999999999999926E-2</v>
      </c>
      <c r="R386" s="75">
        <f t="shared" si="50"/>
        <v>16381.2</v>
      </c>
      <c r="S386" s="65">
        <f t="shared" si="51"/>
        <v>17055.573999999997</v>
      </c>
      <c r="T386" s="66">
        <f t="shared" si="52"/>
        <v>3.304788995456839</v>
      </c>
      <c r="U386" s="70">
        <f t="shared" si="53"/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3">
        <f t="shared" si="45"/>
        <v>383</v>
      </c>
      <c r="N387" s="64">
        <f t="shared" si="46"/>
        <v>32042.450980392157</v>
      </c>
      <c r="O387" s="65">
        <f t="shared" si="47"/>
        <v>71.590699391031563</v>
      </c>
      <c r="P387" s="65">
        <f t="shared" si="48"/>
        <v>33402.332600000002</v>
      </c>
      <c r="Q387" s="66">
        <f t="shared" si="49"/>
        <v>2.2000000000000072E-2</v>
      </c>
      <c r="R387" s="75">
        <f t="shared" si="50"/>
        <v>186351.9</v>
      </c>
      <c r="S387" s="65">
        <f t="shared" si="51"/>
        <v>-152949.5674</v>
      </c>
      <c r="T387" s="66">
        <f t="shared" si="52"/>
        <v>-198.12536074236371</v>
      </c>
      <c r="U387" s="70">
        <f t="shared" si="53"/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3">
        <f t="shared" si="45"/>
        <v>384</v>
      </c>
      <c r="N388" s="64">
        <f t="shared" si="46"/>
        <v>26133.599999999999</v>
      </c>
      <c r="O388" s="65">
        <f t="shared" si="47"/>
        <v>48466.265060240949</v>
      </c>
      <c r="P388" s="65">
        <f t="shared" si="48"/>
        <v>33385.673999999999</v>
      </c>
      <c r="Q388" s="66">
        <f t="shared" si="49"/>
        <v>2.1999999999999971E-2</v>
      </c>
      <c r="R388" s="75">
        <f t="shared" si="50"/>
        <v>49469.599999999999</v>
      </c>
      <c r="S388" s="65">
        <f t="shared" si="51"/>
        <v>-16083.925999999999</v>
      </c>
      <c r="T388" s="66">
        <f t="shared" si="52"/>
        <v>-2.9991455987272233</v>
      </c>
      <c r="U388" s="70">
        <f t="shared" si="53"/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3">
        <f t="shared" si="45"/>
        <v>385</v>
      </c>
      <c r="N389" s="64">
        <f t="shared" si="46"/>
        <v>27784.838160136289</v>
      </c>
      <c r="O389" s="65">
        <f t="shared" si="47"/>
        <v>61.089774363898215</v>
      </c>
      <c r="P389" s="65">
        <f t="shared" si="48"/>
        <v>33337.0268</v>
      </c>
      <c r="Q389" s="66">
        <f t="shared" si="49"/>
        <v>2.1999999999999943E-2</v>
      </c>
      <c r="R389" s="75">
        <f t="shared" si="50"/>
        <v>118796.5</v>
      </c>
      <c r="S389" s="65">
        <f t="shared" si="51"/>
        <v>-85459.473200000008</v>
      </c>
      <c r="T389" s="66">
        <f t="shared" si="52"/>
        <v>334.79360785854618</v>
      </c>
      <c r="U389" s="70">
        <f t="shared" si="53"/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3">
        <f t="shared" ref="M390:M453" si="54">_xlfn.RANK.EQ(H390,$H$5:$H$504,0)</f>
        <v>386</v>
      </c>
      <c r="N390" s="64">
        <f t="shared" ref="N390:N453" si="55">H390/(1+I390)</f>
        <v>29608.584474885847</v>
      </c>
      <c r="O390" s="65">
        <f t="shared" ref="O390:O453" si="56">J390/(1+K390)</f>
        <v>333.38119167264892</v>
      </c>
      <c r="P390" s="65">
        <f t="shared" ref="P390:P453" si="57">$H390*(1+0.022)</f>
        <v>33134.6708</v>
      </c>
      <c r="Q390" s="66">
        <f t="shared" ref="Q390:Q453" si="58">($P390-$H390)/$H390</f>
        <v>2.199999999999995E-2</v>
      </c>
      <c r="R390" s="75">
        <f t="shared" ref="R390:R453" si="59">IF($H391&gt;166000,$L391*(1-0.04),$L391)</f>
        <v>372538</v>
      </c>
      <c r="S390" s="65">
        <f t="shared" ref="S390:S453" si="60">P390-R390</f>
        <v>-339403.32919999998</v>
      </c>
      <c r="T390" s="66">
        <f t="shared" ref="T390:T453" si="61">($S390-$J390)/$J390</f>
        <v>-731.84265546942299</v>
      </c>
      <c r="U390" s="70">
        <f t="shared" ref="U390:U453" si="62">_xlfn.RANK.EQ($P390,$P$5:$P$504)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3">
        <f t="shared" si="54"/>
        <v>387</v>
      </c>
      <c r="N391" s="64">
        <f t="shared" si="55"/>
        <v>30006.487488415201</v>
      </c>
      <c r="O391" s="65">
        <f t="shared" si="56"/>
        <v>1981.8780889621087</v>
      </c>
      <c r="P391" s="65">
        <f t="shared" si="57"/>
        <v>33089.294000000002</v>
      </c>
      <c r="Q391" s="66">
        <f t="shared" si="58"/>
        <v>2.2000000000000051E-2</v>
      </c>
      <c r="R391" s="75">
        <f t="shared" si="59"/>
        <v>229806</v>
      </c>
      <c r="S391" s="65">
        <f t="shared" si="60"/>
        <v>-196716.70600000001</v>
      </c>
      <c r="T391" s="66">
        <f t="shared" si="61"/>
        <v>-33.704356774729845</v>
      </c>
      <c r="U391" s="70">
        <f t="shared" si="62"/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3">
        <f t="shared" si="54"/>
        <v>388</v>
      </c>
      <c r="N392" s="64">
        <f t="shared" si="55"/>
        <v>39863.300492610833</v>
      </c>
      <c r="O392" s="65">
        <f t="shared" si="56"/>
        <v>6492.5</v>
      </c>
      <c r="P392" s="65">
        <f t="shared" si="57"/>
        <v>33081.118000000002</v>
      </c>
      <c r="Q392" s="66">
        <f t="shared" si="58"/>
        <v>2.2000000000000068E-2</v>
      </c>
      <c r="R392" s="75">
        <f t="shared" si="59"/>
        <v>25942.2</v>
      </c>
      <c r="S392" s="65">
        <f t="shared" si="60"/>
        <v>7138.9180000000015</v>
      </c>
      <c r="T392" s="66">
        <f t="shared" si="61"/>
        <v>1.7489095109742017</v>
      </c>
      <c r="U392" s="70">
        <f t="shared" si="62"/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3">
        <f t="shared" si="54"/>
        <v>389</v>
      </c>
      <c r="N393" s="64">
        <f t="shared" si="55"/>
        <v>31366.634146341465</v>
      </c>
      <c r="O393" s="65">
        <f t="shared" si="56"/>
        <v>1011.4840989399293</v>
      </c>
      <c r="P393" s="65">
        <f t="shared" si="57"/>
        <v>32858.117599999998</v>
      </c>
      <c r="Q393" s="66">
        <f t="shared" si="58"/>
        <v>2.1999999999999954E-2</v>
      </c>
      <c r="R393" s="75">
        <f t="shared" si="59"/>
        <v>13007.4</v>
      </c>
      <c r="S393" s="65">
        <f t="shared" si="60"/>
        <v>19850.717599999996</v>
      </c>
      <c r="T393" s="66">
        <f t="shared" si="61"/>
        <v>33.673742532751085</v>
      </c>
      <c r="U393" s="70">
        <f t="shared" si="62"/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3">
        <f t="shared" si="54"/>
        <v>390</v>
      </c>
      <c r="N394" s="64">
        <f t="shared" si="55"/>
        <v>29184.363636363632</v>
      </c>
      <c r="O394" s="65">
        <f t="shared" si="56"/>
        <v>188.94568690095846</v>
      </c>
      <c r="P394" s="65">
        <f t="shared" si="57"/>
        <v>32809.061600000001</v>
      </c>
      <c r="Q394" s="66">
        <f t="shared" si="58"/>
        <v>2.2000000000000051E-2</v>
      </c>
      <c r="R394" s="75">
        <f t="shared" si="59"/>
        <v>46575</v>
      </c>
      <c r="S394" s="65">
        <f t="shared" si="60"/>
        <v>-13765.938399999999</v>
      </c>
      <c r="T394" s="66">
        <f t="shared" si="61"/>
        <v>-47.553731484612783</v>
      </c>
      <c r="U394" s="70">
        <f t="shared" si="62"/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3">
        <f t="shared" si="54"/>
        <v>391</v>
      </c>
      <c r="N395" s="64">
        <f t="shared" si="55"/>
        <v>26828.020134228191</v>
      </c>
      <c r="O395" s="65">
        <f t="shared" si="56"/>
        <v>1591.783323189288</v>
      </c>
      <c r="P395" s="65">
        <f t="shared" si="57"/>
        <v>32682.538</v>
      </c>
      <c r="Q395" s="66">
        <f t="shared" si="58"/>
        <v>2.2000000000000016E-2</v>
      </c>
      <c r="R395" s="75">
        <f t="shared" si="59"/>
        <v>592911.80000000005</v>
      </c>
      <c r="S395" s="65">
        <f t="shared" si="60"/>
        <v>-560229.2620000001</v>
      </c>
      <c r="T395" s="66">
        <f t="shared" si="61"/>
        <v>-215.21223645470886</v>
      </c>
      <c r="U395" s="70">
        <f t="shared" si="62"/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3">
        <f t="shared" si="54"/>
        <v>392</v>
      </c>
      <c r="N396" s="64">
        <f t="shared" si="55"/>
        <v>33552.46589716684</v>
      </c>
      <c r="O396" s="65">
        <f t="shared" si="56"/>
        <v>1079.3562708102108</v>
      </c>
      <c r="P396" s="65">
        <f t="shared" si="57"/>
        <v>32678.960999999999</v>
      </c>
      <c r="Q396" s="66">
        <f t="shared" si="58"/>
        <v>2.1999999999999978E-2</v>
      </c>
      <c r="R396" s="75">
        <f t="shared" si="59"/>
        <v>38604.6</v>
      </c>
      <c r="S396" s="65">
        <f t="shared" si="60"/>
        <v>-5925.6389999999992</v>
      </c>
      <c r="T396" s="66">
        <f t="shared" si="61"/>
        <v>-7.0932020565552687</v>
      </c>
      <c r="U396" s="70">
        <f t="shared" si="62"/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3">
        <f t="shared" si="54"/>
        <v>393</v>
      </c>
      <c r="N397" s="64">
        <f t="shared" si="55"/>
        <v>31079.182879377433</v>
      </c>
      <c r="O397" s="65">
        <f t="shared" si="56"/>
        <v>1386.8336025848143</v>
      </c>
      <c r="P397" s="65">
        <f t="shared" si="57"/>
        <v>32652.286800000002</v>
      </c>
      <c r="Q397" s="66">
        <f t="shared" si="58"/>
        <v>2.2000000000000006E-2</v>
      </c>
      <c r="R397" s="75">
        <f t="shared" si="59"/>
        <v>25035.7</v>
      </c>
      <c r="S397" s="65">
        <f t="shared" si="60"/>
        <v>7616.5868000000009</v>
      </c>
      <c r="T397" s="66">
        <f t="shared" si="61"/>
        <v>3.4362436950317439</v>
      </c>
      <c r="U397" s="70">
        <f t="shared" si="62"/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3">
        <f t="shared" si="54"/>
        <v>394</v>
      </c>
      <c r="N398" s="64">
        <f t="shared" si="55"/>
        <v>27104.329371816642</v>
      </c>
      <c r="O398" s="65">
        <f t="shared" si="56"/>
        <v>1324.3306169965074</v>
      </c>
      <c r="P398" s="65">
        <f t="shared" si="57"/>
        <v>32631.335800000001</v>
      </c>
      <c r="Q398" s="66">
        <f t="shared" si="58"/>
        <v>2.1999999999999978E-2</v>
      </c>
      <c r="R398" s="75">
        <f t="shared" si="59"/>
        <v>83216</v>
      </c>
      <c r="S398" s="65">
        <f t="shared" si="60"/>
        <v>-50584.664199999999</v>
      </c>
      <c r="T398" s="66">
        <f t="shared" si="61"/>
        <v>-45.466125351617443</v>
      </c>
      <c r="U398" s="70">
        <f t="shared" si="62"/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3">
        <f t="shared" si="54"/>
        <v>395</v>
      </c>
      <c r="N399" s="64">
        <f t="shared" si="55"/>
        <v>35395.555555555555</v>
      </c>
      <c r="O399" s="65">
        <f t="shared" si="56"/>
        <v>1248.1086323957322</v>
      </c>
      <c r="P399" s="65">
        <f t="shared" si="57"/>
        <v>32556.832000000002</v>
      </c>
      <c r="Q399" s="66">
        <f t="shared" si="58"/>
        <v>2.2000000000000068E-2</v>
      </c>
      <c r="R399" s="75">
        <f t="shared" si="59"/>
        <v>43956.9</v>
      </c>
      <c r="S399" s="65">
        <f t="shared" si="60"/>
        <v>-11400.067999999999</v>
      </c>
      <c r="T399" s="66">
        <f t="shared" si="61"/>
        <v>-2.7718476841778052</v>
      </c>
      <c r="U399" s="70">
        <f t="shared" si="62"/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3">
        <f t="shared" si="54"/>
        <v>396</v>
      </c>
      <c r="N400" s="64">
        <f t="shared" si="55"/>
        <v>29934.745762711864</v>
      </c>
      <c r="O400" s="65">
        <f t="shared" si="56"/>
        <v>4036.1720807726074</v>
      </c>
      <c r="P400" s="65">
        <f t="shared" si="57"/>
        <v>32490.095400000002</v>
      </c>
      <c r="Q400" s="66">
        <f t="shared" si="58"/>
        <v>2.200000000000004E-2</v>
      </c>
      <c r="R400" s="75">
        <f t="shared" si="59"/>
        <v>40202.699999999997</v>
      </c>
      <c r="S400" s="65">
        <f t="shared" si="60"/>
        <v>-7712.6045999999951</v>
      </c>
      <c r="T400" s="66">
        <f t="shared" si="61"/>
        <v>-2.677674367006003</v>
      </c>
      <c r="U400" s="70">
        <f t="shared" si="62"/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3">
        <f t="shared" si="54"/>
        <v>397</v>
      </c>
      <c r="N401" s="64">
        <f t="shared" si="55"/>
        <v>31065.815324165029</v>
      </c>
      <c r="O401" s="65">
        <f t="shared" si="56"/>
        <v>2135.5140186915887</v>
      </c>
      <c r="P401" s="65">
        <f t="shared" si="57"/>
        <v>32320.75</v>
      </c>
      <c r="Q401" s="66">
        <f t="shared" si="58"/>
        <v>2.1999999999999999E-2</v>
      </c>
      <c r="R401" s="75">
        <f t="shared" si="59"/>
        <v>760409</v>
      </c>
      <c r="S401" s="65">
        <f t="shared" si="60"/>
        <v>-728088.25</v>
      </c>
      <c r="T401" s="66">
        <f t="shared" si="61"/>
        <v>-246.10629523649217</v>
      </c>
      <c r="U401" s="70">
        <f t="shared" si="62"/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3">
        <f t="shared" si="54"/>
        <v>398</v>
      </c>
      <c r="N402" s="64">
        <f t="shared" si="55"/>
        <v>27564.834205933683</v>
      </c>
      <c r="O402" s="65">
        <f t="shared" si="56"/>
        <v>6116.4825046040514</v>
      </c>
      <c r="P402" s="65">
        <f t="shared" si="57"/>
        <v>32284.264599999999</v>
      </c>
      <c r="Q402" s="66">
        <f t="shared" si="58"/>
        <v>2.1999999999999978E-2</v>
      </c>
      <c r="R402" s="75">
        <f t="shared" si="59"/>
        <v>48797</v>
      </c>
      <c r="S402" s="65">
        <f t="shared" si="60"/>
        <v>-16512.735400000001</v>
      </c>
      <c r="T402" s="66">
        <f t="shared" si="61"/>
        <v>-3.4859217764395938</v>
      </c>
      <c r="U402" s="70">
        <f t="shared" si="62"/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3">
        <f t="shared" si="54"/>
        <v>399</v>
      </c>
      <c r="N403" s="64">
        <f t="shared" si="55"/>
        <v>30163.304514889533</v>
      </c>
      <c r="O403" s="65">
        <f t="shared" si="56"/>
        <v>1611.0283159463486</v>
      </c>
      <c r="P403" s="65">
        <f t="shared" si="57"/>
        <v>32090.799999999999</v>
      </c>
      <c r="Q403" s="66">
        <f t="shared" si="58"/>
        <v>2.1999999999999978E-2</v>
      </c>
      <c r="R403" s="75">
        <f t="shared" si="59"/>
        <v>158506.79999999999</v>
      </c>
      <c r="S403" s="65">
        <f t="shared" si="60"/>
        <v>-126415.99999999999</v>
      </c>
      <c r="T403" s="66">
        <f t="shared" si="61"/>
        <v>-59.471785383903786</v>
      </c>
      <c r="U403" s="70">
        <f t="shared" si="62"/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3">
        <f t="shared" si="54"/>
        <v>400</v>
      </c>
      <c r="N404" s="64">
        <f t="shared" si="55"/>
        <v>30017.033492822968</v>
      </c>
      <c r="O404" s="65">
        <f t="shared" si="56"/>
        <v>2422.727272727273</v>
      </c>
      <c r="P404" s="65">
        <f t="shared" si="57"/>
        <v>32057.891599999999</v>
      </c>
      <c r="Q404" s="66">
        <f t="shared" si="58"/>
        <v>2.1999999999999992E-2</v>
      </c>
      <c r="R404" s="75">
        <f t="shared" si="59"/>
        <v>33212.199999999997</v>
      </c>
      <c r="S404" s="65">
        <f t="shared" si="60"/>
        <v>-1154.3083999999981</v>
      </c>
      <c r="T404" s="66">
        <f t="shared" si="61"/>
        <v>-1.5036469304943487</v>
      </c>
      <c r="U404" s="70">
        <f t="shared" si="62"/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3">
        <f t="shared" si="54"/>
        <v>401</v>
      </c>
      <c r="N405" s="64">
        <f t="shared" si="55"/>
        <v>29054.967502321266</v>
      </c>
      <c r="O405" s="65" t="e">
        <f t="shared" si="56"/>
        <v>#VALUE!</v>
      </c>
      <c r="P405" s="65">
        <f t="shared" si="57"/>
        <v>31980.628400000001</v>
      </c>
      <c r="Q405" s="66">
        <f t="shared" si="58"/>
        <v>2.2000000000000023E-2</v>
      </c>
      <c r="R405" s="75">
        <f t="shared" si="59"/>
        <v>73067.100000000006</v>
      </c>
      <c r="S405" s="65">
        <f t="shared" si="60"/>
        <v>-41086.471600000004</v>
      </c>
      <c r="T405" s="66">
        <f t="shared" si="61"/>
        <v>-86.118026931841726</v>
      </c>
      <c r="U405" s="70">
        <f t="shared" si="62"/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3">
        <f t="shared" si="54"/>
        <v>402</v>
      </c>
      <c r="N406" s="64">
        <f t="shared" si="55"/>
        <v>27476.855123674908</v>
      </c>
      <c r="O406" s="65">
        <f t="shared" si="56"/>
        <v>0.87088733282997011</v>
      </c>
      <c r="P406" s="65">
        <f t="shared" si="57"/>
        <v>31788.083599999998</v>
      </c>
      <c r="Q406" s="66">
        <f t="shared" si="58"/>
        <v>2.1999999999999964E-2</v>
      </c>
      <c r="R406" s="75">
        <f t="shared" si="59"/>
        <v>16443.5</v>
      </c>
      <c r="S406" s="65">
        <f t="shared" si="60"/>
        <v>15344.583599999998</v>
      </c>
      <c r="T406" s="66">
        <f t="shared" si="61"/>
        <v>181.23971021377668</v>
      </c>
      <c r="U406" s="70">
        <f t="shared" si="62"/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3">
        <f t="shared" si="54"/>
        <v>403</v>
      </c>
      <c r="N407" s="64">
        <f t="shared" si="55"/>
        <v>28565.032377428306</v>
      </c>
      <c r="O407" s="65">
        <f t="shared" si="56"/>
        <v>1470.0680272108846</v>
      </c>
      <c r="P407" s="65">
        <f t="shared" si="57"/>
        <v>31558.133600000001</v>
      </c>
      <c r="Q407" s="66">
        <f t="shared" si="58"/>
        <v>2.2000000000000058E-2</v>
      </c>
      <c r="R407" s="75">
        <f t="shared" si="59"/>
        <v>55493</v>
      </c>
      <c r="S407" s="65">
        <f t="shared" si="60"/>
        <v>-23934.866399999999</v>
      </c>
      <c r="T407" s="66">
        <f t="shared" si="61"/>
        <v>-16.822612811529055</v>
      </c>
      <c r="U407" s="70">
        <f t="shared" si="62"/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3">
        <f t="shared" si="54"/>
        <v>404</v>
      </c>
      <c r="N408" s="64">
        <f t="shared" si="55"/>
        <v>28860.617399438728</v>
      </c>
      <c r="O408" s="65">
        <f t="shared" si="56"/>
        <v>343.96971335857222</v>
      </c>
      <c r="P408" s="65">
        <f t="shared" si="57"/>
        <v>31530.744000000002</v>
      </c>
      <c r="Q408" s="66">
        <f t="shared" si="58"/>
        <v>2.2000000000000079E-2</v>
      </c>
      <c r="R408" s="75">
        <f t="shared" si="59"/>
        <v>60302.7</v>
      </c>
      <c r="S408" s="65">
        <f t="shared" si="60"/>
        <v>-28771.955999999995</v>
      </c>
      <c r="T408" s="66">
        <f t="shared" si="61"/>
        <v>-16.079641509433959</v>
      </c>
      <c r="U408" s="70">
        <f t="shared" si="62"/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3">
        <f t="shared" si="54"/>
        <v>405</v>
      </c>
      <c r="N409" s="64">
        <f t="shared" si="55"/>
        <v>31434.560327198364</v>
      </c>
      <c r="O409" s="65">
        <f t="shared" si="56"/>
        <v>2693.0608365019011</v>
      </c>
      <c r="P409" s="65">
        <f t="shared" si="57"/>
        <v>31419.346000000001</v>
      </c>
      <c r="Q409" s="66">
        <f t="shared" si="58"/>
        <v>2.2000000000000044E-2</v>
      </c>
      <c r="R409" s="75">
        <f t="shared" si="59"/>
        <v>24878.1</v>
      </c>
      <c r="S409" s="65">
        <f t="shared" si="60"/>
        <v>6541.2460000000028</v>
      </c>
      <c r="T409" s="66">
        <f t="shared" si="61"/>
        <v>1.308865200663585</v>
      </c>
      <c r="U409" s="70">
        <f t="shared" si="62"/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3">
        <f t="shared" si="54"/>
        <v>406</v>
      </c>
      <c r="N410" s="64">
        <f t="shared" si="55"/>
        <v>28895.197740112995</v>
      </c>
      <c r="O410" s="65">
        <f t="shared" si="56"/>
        <v>3838.8414055080725</v>
      </c>
      <c r="P410" s="65">
        <f t="shared" si="57"/>
        <v>31361.807400000002</v>
      </c>
      <c r="Q410" s="66">
        <f t="shared" si="58"/>
        <v>2.2000000000000026E-2</v>
      </c>
      <c r="R410" s="75">
        <f t="shared" si="59"/>
        <v>42968.6</v>
      </c>
      <c r="S410" s="65">
        <f t="shared" si="60"/>
        <v>-11606.792599999997</v>
      </c>
      <c r="T410" s="66">
        <f t="shared" si="61"/>
        <v>-3.8713337951166404</v>
      </c>
      <c r="U410" s="70">
        <f t="shared" si="62"/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3">
        <f t="shared" si="54"/>
        <v>407</v>
      </c>
      <c r="N411" s="64">
        <f t="shared" si="55"/>
        <v>28314.35185185185</v>
      </c>
      <c r="O411" s="65">
        <f t="shared" si="56"/>
        <v>452.75109170305672</v>
      </c>
      <c r="P411" s="65">
        <f t="shared" si="57"/>
        <v>31252.249</v>
      </c>
      <c r="Q411" s="66">
        <f t="shared" si="58"/>
        <v>2.1999999999999992E-2</v>
      </c>
      <c r="R411" s="75">
        <f t="shared" si="59"/>
        <v>67173</v>
      </c>
      <c r="S411" s="65">
        <f t="shared" si="60"/>
        <v>-35920.751000000004</v>
      </c>
      <c r="T411" s="66">
        <f t="shared" si="61"/>
        <v>-70.291572145061735</v>
      </c>
      <c r="U411" s="70">
        <f t="shared" si="62"/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3">
        <f t="shared" si="54"/>
        <v>408</v>
      </c>
      <c r="N412" s="64">
        <f t="shared" si="55"/>
        <v>27399.641577060931</v>
      </c>
      <c r="O412" s="65">
        <f t="shared" si="56"/>
        <v>477.03464947622882</v>
      </c>
      <c r="P412" s="65">
        <f t="shared" si="57"/>
        <v>31250.716</v>
      </c>
      <c r="Q412" s="66">
        <f t="shared" si="58"/>
        <v>2.2000000000000013E-2</v>
      </c>
      <c r="R412" s="75">
        <f t="shared" si="59"/>
        <v>43376</v>
      </c>
      <c r="S412" s="65">
        <f t="shared" si="60"/>
        <v>-12125.284</v>
      </c>
      <c r="T412" s="66">
        <f t="shared" si="61"/>
        <v>-6.1204746621621622</v>
      </c>
      <c r="U412" s="70">
        <f t="shared" si="62"/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3">
        <f t="shared" si="54"/>
        <v>409</v>
      </c>
      <c r="N413" s="64">
        <f t="shared" si="55"/>
        <v>20328.428093645485</v>
      </c>
      <c r="O413" s="65">
        <f t="shared" si="56"/>
        <v>5088.1929445644346</v>
      </c>
      <c r="P413" s="65">
        <f t="shared" si="57"/>
        <v>31059.601999999999</v>
      </c>
      <c r="Q413" s="66">
        <f t="shared" si="58"/>
        <v>2.1999999999999964E-2</v>
      </c>
      <c r="R413" s="75">
        <f t="shared" si="59"/>
        <v>17079.2</v>
      </c>
      <c r="S413" s="65">
        <f t="shared" si="60"/>
        <v>13980.401999999998</v>
      </c>
      <c r="T413" s="66">
        <f t="shared" si="61"/>
        <v>-1.0937247966041865E-2</v>
      </c>
      <c r="U413" s="70">
        <f t="shared" si="62"/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3">
        <f t="shared" si="54"/>
        <v>410</v>
      </c>
      <c r="N414" s="64">
        <f t="shared" si="55"/>
        <v>25261.76226101413</v>
      </c>
      <c r="O414" s="65">
        <f t="shared" si="56"/>
        <v>1763.0011454753721</v>
      </c>
      <c r="P414" s="65">
        <f t="shared" si="57"/>
        <v>31058.477800000001</v>
      </c>
      <c r="Q414" s="66">
        <f t="shared" si="58"/>
        <v>2.1999999999999971E-2</v>
      </c>
      <c r="R414" s="75">
        <f t="shared" si="59"/>
        <v>48302</v>
      </c>
      <c r="S414" s="65">
        <f t="shared" si="60"/>
        <v>-17243.522199999999</v>
      </c>
      <c r="T414" s="66">
        <f t="shared" si="61"/>
        <v>-12.203639919433435</v>
      </c>
      <c r="U414" s="70">
        <f t="shared" si="62"/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3">
        <f t="shared" si="54"/>
        <v>411</v>
      </c>
      <c r="N415" s="64">
        <f t="shared" si="55"/>
        <v>27898.805147058822</v>
      </c>
      <c r="O415" s="65">
        <f t="shared" si="56"/>
        <v>2422.6033421284083</v>
      </c>
      <c r="P415" s="65">
        <f t="shared" si="57"/>
        <v>31021.685800000003</v>
      </c>
      <c r="Q415" s="66">
        <f t="shared" si="58"/>
        <v>2.2000000000000047E-2</v>
      </c>
      <c r="R415" s="75">
        <f t="shared" si="59"/>
        <v>9599.5</v>
      </c>
      <c r="S415" s="65">
        <f t="shared" si="60"/>
        <v>21422.185800000003</v>
      </c>
      <c r="T415" s="66">
        <f t="shared" si="61"/>
        <v>6.7771594844799425</v>
      </c>
      <c r="U415" s="70">
        <f t="shared" si="62"/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3">
        <f t="shared" si="54"/>
        <v>412</v>
      </c>
      <c r="N416" s="64">
        <f t="shared" si="55"/>
        <v>28393.626991565136</v>
      </c>
      <c r="O416" s="65">
        <f t="shared" si="56"/>
        <v>184.26610348468847</v>
      </c>
      <c r="P416" s="65">
        <f t="shared" si="57"/>
        <v>30962.511999999999</v>
      </c>
      <c r="Q416" s="66">
        <f t="shared" si="58"/>
        <v>2.1999999999999961E-2</v>
      </c>
      <c r="R416" s="75">
        <f t="shared" si="59"/>
        <v>104233</v>
      </c>
      <c r="S416" s="65">
        <f t="shared" si="60"/>
        <v>-73270.487999999998</v>
      </c>
      <c r="T416" s="66">
        <f t="shared" si="61"/>
        <v>418.88818338108882</v>
      </c>
      <c r="U416" s="70">
        <f t="shared" si="62"/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3">
        <f t="shared" si="54"/>
        <v>413</v>
      </c>
      <c r="N417" s="64">
        <f t="shared" si="55"/>
        <v>28895.038167938928</v>
      </c>
      <c r="O417" s="65">
        <f t="shared" si="56"/>
        <v>2056.2347188264057</v>
      </c>
      <c r="P417" s="65">
        <f t="shared" si="57"/>
        <v>30948.204000000002</v>
      </c>
      <c r="Q417" s="66">
        <f t="shared" si="58"/>
        <v>2.2000000000000051E-2</v>
      </c>
      <c r="R417" s="75">
        <f t="shared" si="59"/>
        <v>36592.699999999997</v>
      </c>
      <c r="S417" s="65">
        <f t="shared" si="60"/>
        <v>-5644.4959999999955</v>
      </c>
      <c r="T417" s="66">
        <f t="shared" si="61"/>
        <v>-3.2372160126833118</v>
      </c>
      <c r="U417" s="70">
        <f t="shared" si="62"/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3">
        <f t="shared" si="54"/>
        <v>414</v>
      </c>
      <c r="N418" s="64">
        <f t="shared" si="55"/>
        <v>22202.202643171804</v>
      </c>
      <c r="O418" s="65">
        <f t="shared" si="56"/>
        <v>3314.8953974895398</v>
      </c>
      <c r="P418" s="65">
        <f t="shared" si="57"/>
        <v>30904.666800000003</v>
      </c>
      <c r="Q418" s="66">
        <f t="shared" si="58"/>
        <v>2.200000000000004E-2</v>
      </c>
      <c r="R418" s="75">
        <f t="shared" si="59"/>
        <v>20665.7</v>
      </c>
      <c r="S418" s="65">
        <f t="shared" si="60"/>
        <v>10238.966800000002</v>
      </c>
      <c r="T418" s="66">
        <f t="shared" si="61"/>
        <v>1.5847491480069678</v>
      </c>
      <c r="U418" s="70">
        <f t="shared" si="62"/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3">
        <f t="shared" si="54"/>
        <v>415</v>
      </c>
      <c r="N419" s="64">
        <f t="shared" si="55"/>
        <v>28604.919583727533</v>
      </c>
      <c r="O419" s="65">
        <f t="shared" si="56"/>
        <v>492.56619144602848</v>
      </c>
      <c r="P419" s="65">
        <f t="shared" si="57"/>
        <v>30900.578800000003</v>
      </c>
      <c r="Q419" s="66">
        <f t="shared" si="58"/>
        <v>2.2000000000000047E-2</v>
      </c>
      <c r="R419" s="75">
        <f t="shared" si="59"/>
        <v>37653</v>
      </c>
      <c r="S419" s="65">
        <f t="shared" si="60"/>
        <v>-6752.421199999997</v>
      </c>
      <c r="T419" s="66">
        <f t="shared" si="61"/>
        <v>-14.959936324167867</v>
      </c>
      <c r="U419" s="70">
        <f t="shared" si="62"/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3">
        <f t="shared" si="54"/>
        <v>416</v>
      </c>
      <c r="N420" s="64">
        <f t="shared" si="55"/>
        <v>25810.46312178388</v>
      </c>
      <c r="O420" s="65">
        <f t="shared" si="56"/>
        <v>2015.6054931335832</v>
      </c>
      <c r="P420" s="65">
        <f t="shared" si="57"/>
        <v>30757.09</v>
      </c>
      <c r="Q420" s="66">
        <f t="shared" si="58"/>
        <v>2.2000000000000006E-2</v>
      </c>
      <c r="R420" s="75">
        <f t="shared" si="59"/>
        <v>65596.800000000003</v>
      </c>
      <c r="S420" s="65">
        <f t="shared" si="60"/>
        <v>-34839.710000000006</v>
      </c>
      <c r="T420" s="66">
        <f t="shared" si="61"/>
        <v>-11.789628367915766</v>
      </c>
      <c r="U420" s="70">
        <f t="shared" si="62"/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3">
        <f t="shared" si="54"/>
        <v>417</v>
      </c>
      <c r="N421" s="64">
        <f t="shared" si="55"/>
        <v>24799.175597691672</v>
      </c>
      <c r="O421" s="65">
        <f t="shared" si="56"/>
        <v>3433.6486486486488</v>
      </c>
      <c r="P421" s="65">
        <f t="shared" si="57"/>
        <v>30743.1908</v>
      </c>
      <c r="Q421" s="66">
        <f t="shared" si="58"/>
        <v>2.1999999999999961E-2</v>
      </c>
      <c r="R421" s="75">
        <f t="shared" si="59"/>
        <v>549407.6</v>
      </c>
      <c r="S421" s="65">
        <f t="shared" si="60"/>
        <v>-518664.40919999999</v>
      </c>
      <c r="T421" s="66">
        <f t="shared" si="61"/>
        <v>-205.1262580975245</v>
      </c>
      <c r="U421" s="70">
        <f t="shared" si="62"/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3">
        <f t="shared" si="54"/>
        <v>418</v>
      </c>
      <c r="N422" s="64">
        <f t="shared" si="55"/>
        <v>44948.579970104627</v>
      </c>
      <c r="O422" s="65">
        <f t="shared" si="56"/>
        <v>1621.584938704028</v>
      </c>
      <c r="P422" s="65">
        <f t="shared" si="57"/>
        <v>30732.153200000001</v>
      </c>
      <c r="Q422" s="66">
        <f t="shared" si="58"/>
        <v>2.2000000000000072E-2</v>
      </c>
      <c r="R422" s="75">
        <f t="shared" si="59"/>
        <v>91393</v>
      </c>
      <c r="S422" s="65">
        <f t="shared" si="60"/>
        <v>-60660.846799999999</v>
      </c>
      <c r="T422" s="66">
        <f t="shared" si="61"/>
        <v>-17.378445014445013</v>
      </c>
      <c r="U422" s="70">
        <f t="shared" si="62"/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3">
        <f t="shared" si="54"/>
        <v>419</v>
      </c>
      <c r="N423" s="64">
        <f t="shared" si="55"/>
        <v>29715.277777777777</v>
      </c>
      <c r="O423" s="65">
        <f t="shared" si="56"/>
        <v>4025.9403372243837</v>
      </c>
      <c r="P423" s="65">
        <f t="shared" si="57"/>
        <v>30611.966</v>
      </c>
      <c r="Q423" s="66">
        <f t="shared" si="58"/>
        <v>2.2000000000000013E-2</v>
      </c>
      <c r="R423" s="75">
        <f t="shared" si="59"/>
        <v>65576.600000000006</v>
      </c>
      <c r="S423" s="65">
        <f t="shared" si="60"/>
        <v>-34964.634000000005</v>
      </c>
      <c r="T423" s="66">
        <f t="shared" si="61"/>
        <v>-12.264379510309281</v>
      </c>
      <c r="U423" s="70">
        <f t="shared" si="62"/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3">
        <f t="shared" si="54"/>
        <v>420</v>
      </c>
      <c r="N424" s="64">
        <f t="shared" si="55"/>
        <v>28277.251184834124</v>
      </c>
      <c r="O424" s="65">
        <f t="shared" si="56"/>
        <v>1371.0700132100396</v>
      </c>
      <c r="P424" s="65">
        <f t="shared" si="57"/>
        <v>30488.815000000002</v>
      </c>
      <c r="Q424" s="66">
        <f t="shared" si="58"/>
        <v>2.2000000000000079E-2</v>
      </c>
      <c r="R424" s="75">
        <f t="shared" si="59"/>
        <v>17784.400000000001</v>
      </c>
      <c r="S424" s="65">
        <f t="shared" si="60"/>
        <v>12704.415000000001</v>
      </c>
      <c r="T424" s="66">
        <f t="shared" si="61"/>
        <v>11.240500048174198</v>
      </c>
      <c r="U424" s="70">
        <f t="shared" si="62"/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3">
        <f t="shared" si="54"/>
        <v>421</v>
      </c>
      <c r="N425" s="64">
        <f t="shared" si="55"/>
        <v>26808.310749774166</v>
      </c>
      <c r="O425" s="65">
        <f t="shared" si="56"/>
        <v>401.90796857463528</v>
      </c>
      <c r="P425" s="65">
        <f t="shared" si="57"/>
        <v>30329.689600000002</v>
      </c>
      <c r="Q425" s="66">
        <f t="shared" si="58"/>
        <v>2.2000000000000075E-2</v>
      </c>
      <c r="R425" s="75">
        <f t="shared" si="59"/>
        <v>39801</v>
      </c>
      <c r="S425" s="65">
        <f t="shared" si="60"/>
        <v>-9471.3103999999985</v>
      </c>
      <c r="T425" s="66">
        <f t="shared" si="61"/>
        <v>-14.224393186260819</v>
      </c>
      <c r="U425" s="70">
        <f t="shared" si="62"/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3">
        <f t="shared" si="54"/>
        <v>422</v>
      </c>
      <c r="N426" s="64">
        <f t="shared" si="55"/>
        <v>28734.23860329777</v>
      </c>
      <c r="O426" s="65">
        <f t="shared" si="56"/>
        <v>6034.3249427917626</v>
      </c>
      <c r="P426" s="65">
        <f t="shared" si="57"/>
        <v>30276.75</v>
      </c>
      <c r="Q426" s="66">
        <f t="shared" si="58"/>
        <v>2.1999999999999999E-2</v>
      </c>
      <c r="R426" s="75">
        <f t="shared" si="59"/>
        <v>23570.7</v>
      </c>
      <c r="S426" s="65">
        <f t="shared" si="60"/>
        <v>6706.0499999999993</v>
      </c>
      <c r="T426" s="66">
        <f t="shared" si="61"/>
        <v>-0.15231323473644301</v>
      </c>
      <c r="U426" s="70">
        <f t="shared" si="62"/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3">
        <f t="shared" si="54"/>
        <v>423</v>
      </c>
      <c r="N427" s="64">
        <f t="shared" si="55"/>
        <v>27099.175824175822</v>
      </c>
      <c r="O427" s="65">
        <f t="shared" si="56"/>
        <v>1345.6470588235295</v>
      </c>
      <c r="P427" s="65">
        <f t="shared" si="57"/>
        <v>30243.330600000001</v>
      </c>
      <c r="Q427" s="66">
        <f t="shared" si="58"/>
        <v>2.2000000000000065E-2</v>
      </c>
      <c r="R427" s="75">
        <f t="shared" si="59"/>
        <v>11032.7</v>
      </c>
      <c r="S427" s="65">
        <f t="shared" si="60"/>
        <v>19210.6306</v>
      </c>
      <c r="T427" s="66">
        <f t="shared" si="61"/>
        <v>15.795445532435743</v>
      </c>
      <c r="U427" s="70">
        <f t="shared" si="62"/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3">
        <f t="shared" si="54"/>
        <v>424</v>
      </c>
      <c r="N428" s="64">
        <f t="shared" si="55"/>
        <v>27476.256983240222</v>
      </c>
      <c r="O428" s="65">
        <f t="shared" si="56"/>
        <v>127.68627450980394</v>
      </c>
      <c r="P428" s="65">
        <f t="shared" si="57"/>
        <v>30158.708999999999</v>
      </c>
      <c r="Q428" s="66">
        <f t="shared" si="58"/>
        <v>2.1999999999999964E-2</v>
      </c>
      <c r="R428" s="75">
        <f t="shared" si="59"/>
        <v>950368.8</v>
      </c>
      <c r="S428" s="65">
        <f t="shared" si="60"/>
        <v>-920210.09100000001</v>
      </c>
      <c r="T428" s="66">
        <f t="shared" si="61"/>
        <v>-5653.3961363636363</v>
      </c>
      <c r="U428" s="70">
        <f t="shared" si="62"/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3">
        <f t="shared" si="54"/>
        <v>425</v>
      </c>
      <c r="N429" s="64">
        <f t="shared" si="55"/>
        <v>29244.566301096711</v>
      </c>
      <c r="O429" s="65">
        <f t="shared" si="56"/>
        <v>6166.040268456376</v>
      </c>
      <c r="P429" s="65">
        <f t="shared" si="57"/>
        <v>29977.6106</v>
      </c>
      <c r="Q429" s="66">
        <f t="shared" si="58"/>
        <v>2.2000000000000023E-2</v>
      </c>
      <c r="R429" s="75">
        <f t="shared" si="59"/>
        <v>259413.5</v>
      </c>
      <c r="S429" s="65">
        <f t="shared" si="60"/>
        <v>-229435.88939999999</v>
      </c>
      <c r="T429" s="66">
        <f t="shared" si="61"/>
        <v>-50.945771251931994</v>
      </c>
      <c r="U429" s="70">
        <f t="shared" si="62"/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3">
        <f t="shared" si="54"/>
        <v>426</v>
      </c>
      <c r="N430" s="64">
        <f t="shared" si="55"/>
        <v>28260.173577627775</v>
      </c>
      <c r="O430" s="65">
        <f t="shared" si="56"/>
        <v>1031.2883435582821</v>
      </c>
      <c r="P430" s="65">
        <f t="shared" si="57"/>
        <v>29950.527600000001</v>
      </c>
      <c r="Q430" s="66">
        <f t="shared" si="58"/>
        <v>2.2000000000000068E-2</v>
      </c>
      <c r="R430" s="75">
        <f t="shared" si="59"/>
        <v>58854.2</v>
      </c>
      <c r="S430" s="65">
        <f t="shared" si="60"/>
        <v>-28903.672399999996</v>
      </c>
      <c r="T430" s="66">
        <f t="shared" si="61"/>
        <v>-20.104813536915852</v>
      </c>
      <c r="U430" s="70">
        <f t="shared" si="62"/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3">
        <f t="shared" si="54"/>
        <v>427</v>
      </c>
      <c r="N431" s="64">
        <f t="shared" si="55"/>
        <v>26436.627379873073</v>
      </c>
      <c r="O431" s="65">
        <f t="shared" si="56"/>
        <v>4528.7593984962405</v>
      </c>
      <c r="P431" s="65">
        <f t="shared" si="57"/>
        <v>29801.111199999999</v>
      </c>
      <c r="Q431" s="66">
        <f t="shared" si="58"/>
        <v>2.200000000000003E-2</v>
      </c>
      <c r="R431" s="75">
        <f t="shared" si="59"/>
        <v>298904.8</v>
      </c>
      <c r="S431" s="65">
        <f t="shared" si="60"/>
        <v>-269103.6888</v>
      </c>
      <c r="T431" s="66">
        <f t="shared" si="61"/>
        <v>-56.846861910098362</v>
      </c>
      <c r="U431" s="70">
        <f t="shared" si="62"/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3">
        <f t="shared" si="54"/>
        <v>428</v>
      </c>
      <c r="N432" s="64">
        <f t="shared" si="55"/>
        <v>27165.890027958994</v>
      </c>
      <c r="O432" s="65">
        <f t="shared" si="56"/>
        <v>959.06313645621174</v>
      </c>
      <c r="P432" s="65">
        <f t="shared" si="57"/>
        <v>29790.278000000002</v>
      </c>
      <c r="Q432" s="66">
        <f t="shared" si="58"/>
        <v>2.2000000000000072E-2</v>
      </c>
      <c r="R432" s="75">
        <f t="shared" si="59"/>
        <v>272167</v>
      </c>
      <c r="S432" s="65">
        <f t="shared" si="60"/>
        <v>-242376.72200000001</v>
      </c>
      <c r="T432" s="66">
        <f t="shared" si="61"/>
        <v>-258.35476959014653</v>
      </c>
      <c r="U432" s="70">
        <f t="shared" si="62"/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3">
        <f t="shared" si="54"/>
        <v>429</v>
      </c>
      <c r="N433" s="64">
        <f t="shared" si="55"/>
        <v>29329.305135951661</v>
      </c>
      <c r="O433" s="65">
        <f t="shared" si="56"/>
        <v>1016.8831168831168</v>
      </c>
      <c r="P433" s="65">
        <f t="shared" si="57"/>
        <v>29764.727999999999</v>
      </c>
      <c r="Q433" s="66">
        <f t="shared" si="58"/>
        <v>2.1999999999999971E-2</v>
      </c>
      <c r="R433" s="75">
        <f t="shared" si="59"/>
        <v>46441.2</v>
      </c>
      <c r="S433" s="65">
        <f t="shared" si="60"/>
        <v>-16676.471999999998</v>
      </c>
      <c r="T433" s="66">
        <f t="shared" si="61"/>
        <v>-22.298176245210726</v>
      </c>
      <c r="U433" s="70">
        <f t="shared" si="62"/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3">
        <f t="shared" si="54"/>
        <v>430</v>
      </c>
      <c r="N434" s="64">
        <f t="shared" si="55"/>
        <v>27657.169990503324</v>
      </c>
      <c r="O434" s="65">
        <f t="shared" si="56"/>
        <v>1533.3333333333333</v>
      </c>
      <c r="P434" s="65">
        <f t="shared" si="57"/>
        <v>29763.706000000002</v>
      </c>
      <c r="Q434" s="66">
        <f t="shared" si="58"/>
        <v>2.2000000000000068E-2</v>
      </c>
      <c r="R434" s="75">
        <f t="shared" si="59"/>
        <v>67587.8</v>
      </c>
      <c r="S434" s="65">
        <f t="shared" si="60"/>
        <v>-37824.093999999997</v>
      </c>
      <c r="T434" s="66">
        <f t="shared" si="61"/>
        <v>10.357222555849146</v>
      </c>
      <c r="U434" s="70">
        <f t="shared" si="62"/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3">
        <f t="shared" si="54"/>
        <v>431</v>
      </c>
      <c r="N435" s="64">
        <f t="shared" si="55"/>
        <v>28527.647058823528</v>
      </c>
      <c r="O435" s="65">
        <f t="shared" si="56"/>
        <v>524.41025641025647</v>
      </c>
      <c r="P435" s="65">
        <f t="shared" si="57"/>
        <v>29738.360400000001</v>
      </c>
      <c r="Q435" s="66">
        <f t="shared" si="58"/>
        <v>2.2000000000000023E-2</v>
      </c>
      <c r="R435" s="75">
        <f t="shared" si="59"/>
        <v>50494.3</v>
      </c>
      <c r="S435" s="65">
        <f t="shared" si="60"/>
        <v>-20755.939600000002</v>
      </c>
      <c r="T435" s="66">
        <f t="shared" si="61"/>
        <v>-41.594444748679834</v>
      </c>
      <c r="U435" s="70">
        <f t="shared" si="62"/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3">
        <f t="shared" si="54"/>
        <v>432</v>
      </c>
      <c r="N436" s="64">
        <f t="shared" si="55"/>
        <v>27812.906309751434</v>
      </c>
      <c r="O436" s="65">
        <f t="shared" si="56"/>
        <v>2763.9082751744768</v>
      </c>
      <c r="P436" s="65">
        <f t="shared" si="57"/>
        <v>29732.330600000001</v>
      </c>
      <c r="Q436" s="66">
        <f t="shared" si="58"/>
        <v>2.2000000000000065E-2</v>
      </c>
      <c r="R436" s="75">
        <f t="shared" si="59"/>
        <v>636296.9</v>
      </c>
      <c r="S436" s="65">
        <f t="shared" si="60"/>
        <v>-606564.56940000004</v>
      </c>
      <c r="T436" s="66">
        <f t="shared" si="61"/>
        <v>-219.80260060601688</v>
      </c>
      <c r="U436" s="70">
        <f t="shared" si="62"/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3">
        <f t="shared" si="54"/>
        <v>433</v>
      </c>
      <c r="N437" s="64">
        <f t="shared" si="55"/>
        <v>28570.767716535433</v>
      </c>
      <c r="O437" s="65">
        <f t="shared" si="56"/>
        <v>6084.5697329376862</v>
      </c>
      <c r="P437" s="65">
        <f t="shared" si="57"/>
        <v>29666.513800000001</v>
      </c>
      <c r="Q437" s="66">
        <f t="shared" si="58"/>
        <v>2.1999999999999971E-2</v>
      </c>
      <c r="R437" s="75">
        <f t="shared" si="59"/>
        <v>429854.2</v>
      </c>
      <c r="S437" s="65">
        <f t="shared" si="60"/>
        <v>-400187.6862</v>
      </c>
      <c r="T437" s="66">
        <f t="shared" si="61"/>
        <v>-66.055301341136314</v>
      </c>
      <c r="U437" s="70">
        <f t="shared" si="62"/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3">
        <f t="shared" si="54"/>
        <v>434</v>
      </c>
      <c r="N438" s="64">
        <f t="shared" si="55"/>
        <v>25043.955094991368</v>
      </c>
      <c r="O438" s="65">
        <f t="shared" si="56"/>
        <v>2928.9473684210529</v>
      </c>
      <c r="P438" s="65">
        <f t="shared" si="57"/>
        <v>29638.919800000003</v>
      </c>
      <c r="Q438" s="66">
        <f t="shared" si="58"/>
        <v>2.2000000000000061E-2</v>
      </c>
      <c r="R438" s="75">
        <f t="shared" si="59"/>
        <v>32042.9</v>
      </c>
      <c r="S438" s="65">
        <f t="shared" si="60"/>
        <v>-2403.9801999999981</v>
      </c>
      <c r="T438" s="66">
        <f t="shared" si="61"/>
        <v>-1.8639641329739436</v>
      </c>
      <c r="U438" s="70">
        <f t="shared" si="62"/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3">
        <f t="shared" si="54"/>
        <v>435</v>
      </c>
      <c r="N439" s="64">
        <f t="shared" si="55"/>
        <v>25902.158273381294</v>
      </c>
      <c r="O439" s="65">
        <f t="shared" si="56"/>
        <v>2254.8344370860927</v>
      </c>
      <c r="P439" s="65">
        <f t="shared" si="57"/>
        <v>29436.8704</v>
      </c>
      <c r="Q439" s="66">
        <f t="shared" si="58"/>
        <v>2.1999999999999967E-2</v>
      </c>
      <c r="R439" s="75">
        <f t="shared" si="59"/>
        <v>14619.2</v>
      </c>
      <c r="S439" s="65">
        <f t="shared" si="60"/>
        <v>14817.670399999999</v>
      </c>
      <c r="T439" s="66">
        <f t="shared" si="61"/>
        <v>3.3519943609022556</v>
      </c>
      <c r="U439" s="70">
        <f t="shared" si="62"/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3">
        <f t="shared" si="54"/>
        <v>436</v>
      </c>
      <c r="N440" s="64">
        <f t="shared" si="55"/>
        <v>28386.251236399607</v>
      </c>
      <c r="O440" s="65">
        <f t="shared" si="56"/>
        <v>313.98176291793311</v>
      </c>
      <c r="P440" s="65">
        <f t="shared" si="57"/>
        <v>29329.867000000002</v>
      </c>
      <c r="Q440" s="66">
        <f t="shared" si="58"/>
        <v>2.2000000000000072E-2</v>
      </c>
      <c r="R440" s="75">
        <f t="shared" si="59"/>
        <v>27588.9</v>
      </c>
      <c r="S440" s="65">
        <f t="shared" si="60"/>
        <v>1740.9670000000006</v>
      </c>
      <c r="T440" s="66">
        <f t="shared" si="61"/>
        <v>4.6178347854146518</v>
      </c>
      <c r="U440" s="70">
        <f t="shared" si="62"/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3">
        <f t="shared" si="54"/>
        <v>437</v>
      </c>
      <c r="N441" s="64">
        <f t="shared" si="55"/>
        <v>27828.058252427185</v>
      </c>
      <c r="O441" s="65">
        <f t="shared" si="56"/>
        <v>1086.5306122448978</v>
      </c>
      <c r="P441" s="65">
        <f t="shared" si="57"/>
        <v>29293.483800000002</v>
      </c>
      <c r="Q441" s="66">
        <f t="shared" si="58"/>
        <v>2.2000000000000009E-2</v>
      </c>
      <c r="R441" s="75">
        <f t="shared" si="59"/>
        <v>108633.2</v>
      </c>
      <c r="S441" s="65">
        <f t="shared" si="60"/>
        <v>-79339.716199999995</v>
      </c>
      <c r="T441" s="66">
        <f t="shared" si="61"/>
        <v>-75.511378850488356</v>
      </c>
      <c r="U441" s="70">
        <f t="shared" si="62"/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3">
        <f t="shared" si="54"/>
        <v>438</v>
      </c>
      <c r="N442" s="64">
        <f t="shared" si="55"/>
        <v>25291.173874669021</v>
      </c>
      <c r="O442" s="65">
        <f t="shared" si="56"/>
        <v>341.86046511627904</v>
      </c>
      <c r="P442" s="65">
        <f t="shared" si="57"/>
        <v>29285.307800000002</v>
      </c>
      <c r="Q442" s="66">
        <f t="shared" si="58"/>
        <v>2.200000000000003E-2</v>
      </c>
      <c r="R442" s="75">
        <f t="shared" si="59"/>
        <v>38415.199999999997</v>
      </c>
      <c r="S442" s="65">
        <f t="shared" si="60"/>
        <v>-9129.8921999999948</v>
      </c>
      <c r="T442" s="66">
        <f t="shared" si="61"/>
        <v>-29.230959183673455</v>
      </c>
      <c r="U442" s="70">
        <f t="shared" si="62"/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3">
        <f t="shared" si="54"/>
        <v>439</v>
      </c>
      <c r="N443" s="64">
        <f t="shared" si="55"/>
        <v>26109.689213893966</v>
      </c>
      <c r="O443" s="65">
        <f t="shared" si="56"/>
        <v>32.479848269321955</v>
      </c>
      <c r="P443" s="65">
        <f t="shared" si="57"/>
        <v>29192.407999999999</v>
      </c>
      <c r="Q443" s="66">
        <f t="shared" si="58"/>
        <v>2.1999999999999981E-2</v>
      </c>
      <c r="R443" s="75">
        <f t="shared" si="59"/>
        <v>26951.5</v>
      </c>
      <c r="S443" s="65">
        <f t="shared" si="60"/>
        <v>2240.9079999999994</v>
      </c>
      <c r="T443" s="66">
        <f t="shared" si="61"/>
        <v>15.356992700729924</v>
      </c>
      <c r="U443" s="70">
        <f t="shared" si="62"/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3">
        <f t="shared" si="54"/>
        <v>440</v>
      </c>
      <c r="N444" s="64">
        <f t="shared" si="55"/>
        <v>30750.161812297734</v>
      </c>
      <c r="O444" s="65">
        <f t="shared" si="56"/>
        <v>1989.7014925373135</v>
      </c>
      <c r="P444" s="65">
        <f t="shared" si="57"/>
        <v>29132.518800000002</v>
      </c>
      <c r="Q444" s="66">
        <f t="shared" si="58"/>
        <v>2.2000000000000006E-2</v>
      </c>
      <c r="R444" s="75">
        <f t="shared" si="59"/>
        <v>27967.9</v>
      </c>
      <c r="S444" s="65">
        <f t="shared" si="60"/>
        <v>1164.6188000000002</v>
      </c>
      <c r="T444" s="66">
        <f t="shared" si="61"/>
        <v>-0.12638301702797969</v>
      </c>
      <c r="U444" s="70">
        <f t="shared" si="62"/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3">
        <f t="shared" si="54"/>
        <v>441</v>
      </c>
      <c r="N445" s="64">
        <f t="shared" si="55"/>
        <v>11675.133142154855</v>
      </c>
      <c r="O445" s="65">
        <f t="shared" si="56"/>
        <v>847.94377928162419</v>
      </c>
      <c r="P445" s="65">
        <f t="shared" si="57"/>
        <v>29125.977999999999</v>
      </c>
      <c r="Q445" s="66">
        <f t="shared" si="58"/>
        <v>2.1999999999999971E-2</v>
      </c>
      <c r="R445" s="75">
        <f t="shared" si="59"/>
        <v>74401.5</v>
      </c>
      <c r="S445" s="65">
        <f t="shared" si="60"/>
        <v>-45275.521999999997</v>
      </c>
      <c r="T445" s="66">
        <f t="shared" si="61"/>
        <v>-28.795151329117807</v>
      </c>
      <c r="U445" s="70">
        <f t="shared" si="62"/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3">
        <f t="shared" si="54"/>
        <v>442</v>
      </c>
      <c r="N446" s="64">
        <f t="shared" si="55"/>
        <v>15204.268943436498</v>
      </c>
      <c r="O446" s="65">
        <f t="shared" si="56"/>
        <v>603.32829046898632</v>
      </c>
      <c r="P446" s="65">
        <f t="shared" si="57"/>
        <v>29119.641599999999</v>
      </c>
      <c r="Q446" s="66">
        <f t="shared" si="58"/>
        <v>2.1999999999999992E-2</v>
      </c>
      <c r="R446" s="75">
        <f t="shared" si="59"/>
        <v>84234.7</v>
      </c>
      <c r="S446" s="65">
        <f t="shared" si="60"/>
        <v>-55115.058399999994</v>
      </c>
      <c r="T446" s="66">
        <f t="shared" si="61"/>
        <v>-139.20225275827482</v>
      </c>
      <c r="U446" s="70">
        <f t="shared" si="62"/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3">
        <f t="shared" si="54"/>
        <v>443</v>
      </c>
      <c r="N447" s="64">
        <f t="shared" si="55"/>
        <v>26107.431192660548</v>
      </c>
      <c r="O447" s="65">
        <f t="shared" si="56"/>
        <v>5705.8968058968057</v>
      </c>
      <c r="P447" s="65">
        <f t="shared" si="57"/>
        <v>29083.156199999998</v>
      </c>
      <c r="Q447" s="66">
        <f t="shared" si="58"/>
        <v>2.1999999999999967E-2</v>
      </c>
      <c r="R447" s="75">
        <f t="shared" si="59"/>
        <v>38009</v>
      </c>
      <c r="S447" s="65">
        <f t="shared" si="60"/>
        <v>-8925.8438000000024</v>
      </c>
      <c r="T447" s="66">
        <f t="shared" si="61"/>
        <v>-4.8435360633854367</v>
      </c>
      <c r="U447" s="70">
        <f t="shared" si="62"/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3">
        <f t="shared" si="54"/>
        <v>444</v>
      </c>
      <c r="N448" s="64">
        <f t="shared" si="55"/>
        <v>25909.789569990851</v>
      </c>
      <c r="O448" s="65">
        <f t="shared" si="56"/>
        <v>565.93965830607056</v>
      </c>
      <c r="P448" s="65">
        <f t="shared" si="57"/>
        <v>28942.426800000001</v>
      </c>
      <c r="Q448" s="66">
        <f t="shared" si="58"/>
        <v>2.1999999999999985E-2</v>
      </c>
      <c r="R448" s="75">
        <f t="shared" si="59"/>
        <v>11107.7</v>
      </c>
      <c r="S448" s="65">
        <f t="shared" si="60"/>
        <v>17834.7268</v>
      </c>
      <c r="T448" s="66">
        <f t="shared" si="61"/>
        <v>10.45528087866915</v>
      </c>
      <c r="U448" s="70">
        <f t="shared" si="62"/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3">
        <f t="shared" si="54"/>
        <v>445</v>
      </c>
      <c r="N449" s="64">
        <f t="shared" si="55"/>
        <v>26673.390151515148</v>
      </c>
      <c r="O449" s="65">
        <f t="shared" si="56"/>
        <v>887.52052545155993</v>
      </c>
      <c r="P449" s="65">
        <f t="shared" si="57"/>
        <v>28786.7762</v>
      </c>
      <c r="Q449" s="66">
        <f t="shared" si="58"/>
        <v>2.2000000000000061E-2</v>
      </c>
      <c r="R449" s="75">
        <f t="shared" si="59"/>
        <v>11359.1</v>
      </c>
      <c r="S449" s="65">
        <f t="shared" si="60"/>
        <v>17427.676200000002</v>
      </c>
      <c r="T449" s="66">
        <f t="shared" si="61"/>
        <v>31.24361924144311</v>
      </c>
      <c r="U449" s="70">
        <f t="shared" si="62"/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3">
        <f t="shared" si="54"/>
        <v>446</v>
      </c>
      <c r="N450" s="64">
        <f t="shared" si="55"/>
        <v>26239.215686274511</v>
      </c>
      <c r="O450" s="65">
        <f t="shared" si="56"/>
        <v>711.91088260496997</v>
      </c>
      <c r="P450" s="65">
        <f t="shared" si="57"/>
        <v>28720.448400000001</v>
      </c>
      <c r="Q450" s="66">
        <f t="shared" si="58"/>
        <v>2.2000000000000013E-2</v>
      </c>
      <c r="R450" s="75">
        <f t="shared" si="59"/>
        <v>60579.5</v>
      </c>
      <c r="S450" s="65">
        <f t="shared" si="60"/>
        <v>-31859.051599999999</v>
      </c>
      <c r="T450" s="66">
        <f t="shared" si="61"/>
        <v>-39.347438131921038</v>
      </c>
      <c r="U450" s="70">
        <f t="shared" si="62"/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3">
        <f t="shared" si="54"/>
        <v>447</v>
      </c>
      <c r="N451" s="64">
        <f t="shared" si="55"/>
        <v>26548.960302457464</v>
      </c>
      <c r="O451" s="65" t="e">
        <f t="shared" si="56"/>
        <v>#VALUE!</v>
      </c>
      <c r="P451" s="65">
        <f t="shared" si="57"/>
        <v>28706.7536</v>
      </c>
      <c r="Q451" s="66">
        <f t="shared" si="58"/>
        <v>2.2000000000000026E-2</v>
      </c>
      <c r="R451" s="75">
        <f t="shared" si="59"/>
        <v>24280.1</v>
      </c>
      <c r="S451" s="65">
        <f t="shared" si="60"/>
        <v>4426.6536000000015</v>
      </c>
      <c r="T451" s="66">
        <f t="shared" si="61"/>
        <v>1.8817483236768451</v>
      </c>
      <c r="U451" s="70">
        <f t="shared" si="62"/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3">
        <f t="shared" si="54"/>
        <v>448</v>
      </c>
      <c r="N452" s="64">
        <f t="shared" si="55"/>
        <v>23565.986394557822</v>
      </c>
      <c r="O452" s="65">
        <f t="shared" si="56"/>
        <v>1024.4080145719488</v>
      </c>
      <c r="P452" s="65">
        <f t="shared" si="57"/>
        <v>28323.299199999998</v>
      </c>
      <c r="Q452" s="66">
        <f t="shared" si="58"/>
        <v>2.1999999999999967E-2</v>
      </c>
      <c r="R452" s="75">
        <f t="shared" si="59"/>
        <v>7824.7</v>
      </c>
      <c r="S452" s="65">
        <f t="shared" si="60"/>
        <v>20498.599199999997</v>
      </c>
      <c r="T452" s="66">
        <f t="shared" si="61"/>
        <v>17.224216927453767</v>
      </c>
      <c r="U452" s="70">
        <f t="shared" si="62"/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3">
        <f t="shared" si="54"/>
        <v>449</v>
      </c>
      <c r="N453" s="64">
        <f t="shared" si="55"/>
        <v>29417.145899893501</v>
      </c>
      <c r="O453" s="65">
        <f t="shared" si="56"/>
        <v>6.3999077490774905</v>
      </c>
      <c r="P453" s="65">
        <f t="shared" si="57"/>
        <v>28230.399400000002</v>
      </c>
      <c r="Q453" s="66">
        <f t="shared" si="58"/>
        <v>2.2000000000000047E-2</v>
      </c>
      <c r="R453" s="75">
        <f t="shared" si="59"/>
        <v>52196</v>
      </c>
      <c r="S453" s="65">
        <f t="shared" si="60"/>
        <v>-23965.600599999998</v>
      </c>
      <c r="T453" s="66">
        <f t="shared" si="61"/>
        <v>-432.81262342342336</v>
      </c>
      <c r="U453" s="70">
        <f t="shared" si="62"/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3">
        <f t="shared" ref="M454:M504" si="63">_xlfn.RANK.EQ(H454,$H$5:$H$504,0)</f>
        <v>450</v>
      </c>
      <c r="N454" s="64">
        <f t="shared" ref="N454:N504" si="64">H454/(1+I454)</f>
        <v>26245.24714828897</v>
      </c>
      <c r="O454" s="65">
        <f t="shared" ref="O454:O504" si="65">J454/(1+K454)</f>
        <v>3165.9232827832293</v>
      </c>
      <c r="P454" s="65">
        <f t="shared" ref="P454:P504" si="66">$H454*(1+0.022)</f>
        <v>28217.420000000002</v>
      </c>
      <c r="Q454" s="66">
        <f t="shared" ref="Q454:Q504" si="67">($P454-$H454)/$H454</f>
        <v>2.2000000000000068E-2</v>
      </c>
      <c r="R454" s="75">
        <f t="shared" ref="R454:R504" si="68">IF($H455&gt;166000,$L455*(1-0.04),$L455)</f>
        <v>96189.1</v>
      </c>
      <c r="S454" s="65">
        <f t="shared" ref="S454:S504" si="69">P454-R454</f>
        <v>-67971.680000000008</v>
      </c>
      <c r="T454" s="66">
        <f t="shared" ref="T454:T504" si="70">($S454-$J454)/$J454</f>
        <v>-20.152347140039449</v>
      </c>
      <c r="U454" s="70">
        <f t="shared" ref="U454:U504" si="71">_xlfn.RANK.EQ($P454,$P$5:$P$504)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3">
        <f t="shared" si="63"/>
        <v>451</v>
      </c>
      <c r="N455" s="64">
        <f t="shared" si="64"/>
        <v>25591.992551210427</v>
      </c>
      <c r="O455" s="65">
        <f t="shared" si="65"/>
        <v>449.27536231884062</v>
      </c>
      <c r="P455" s="65">
        <f t="shared" si="66"/>
        <v>28090.4876</v>
      </c>
      <c r="Q455" s="66">
        <f t="shared" si="67"/>
        <v>2.200000000000004E-2</v>
      </c>
      <c r="R455" s="75">
        <f t="shared" si="68"/>
        <v>76913.399999999994</v>
      </c>
      <c r="S455" s="65">
        <f t="shared" si="69"/>
        <v>-48822.912399999994</v>
      </c>
      <c r="T455" s="66">
        <f t="shared" si="70"/>
        <v>-113.49518986175114</v>
      </c>
      <c r="U455" s="70">
        <f t="shared" si="71"/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3">
        <f t="shared" si="63"/>
        <v>452</v>
      </c>
      <c r="N456" s="64">
        <f t="shared" si="64"/>
        <v>26806.940371456501</v>
      </c>
      <c r="O456" s="65">
        <f t="shared" si="65"/>
        <v>790</v>
      </c>
      <c r="P456" s="65">
        <f t="shared" si="66"/>
        <v>28026.816999999999</v>
      </c>
      <c r="Q456" s="66">
        <f t="shared" si="67"/>
        <v>2.1999999999999967E-2</v>
      </c>
      <c r="R456" s="75">
        <f t="shared" si="68"/>
        <v>54102.5</v>
      </c>
      <c r="S456" s="65">
        <f t="shared" si="69"/>
        <v>-26075.683000000001</v>
      </c>
      <c r="T456" s="66">
        <f t="shared" si="70"/>
        <v>-42.781257811248196</v>
      </c>
      <c r="U456" s="70">
        <f t="shared" si="71"/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3">
        <f t="shared" si="63"/>
        <v>453</v>
      </c>
      <c r="N457" s="64">
        <f t="shared" si="64"/>
        <v>25751.740357478833</v>
      </c>
      <c r="O457" s="65">
        <f t="shared" si="65"/>
        <v>671.32146204311152</v>
      </c>
      <c r="P457" s="65">
        <f t="shared" si="66"/>
        <v>27976.3302</v>
      </c>
      <c r="Q457" s="66">
        <f t="shared" si="67"/>
        <v>2.2000000000000068E-2</v>
      </c>
      <c r="R457" s="75">
        <f t="shared" si="68"/>
        <v>8005.4</v>
      </c>
      <c r="S457" s="65">
        <f t="shared" si="69"/>
        <v>19970.930200000003</v>
      </c>
      <c r="T457" s="66">
        <f t="shared" si="70"/>
        <v>26.880678765880223</v>
      </c>
      <c r="U457" s="70">
        <f t="shared" si="71"/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3">
        <f t="shared" si="63"/>
        <v>454</v>
      </c>
      <c r="N458" s="64">
        <f t="shared" si="64"/>
        <v>21783.733974358973</v>
      </c>
      <c r="O458" s="65">
        <f t="shared" si="65"/>
        <v>415.21035598705498</v>
      </c>
      <c r="P458" s="65">
        <f t="shared" si="66"/>
        <v>27784.194199999998</v>
      </c>
      <c r="Q458" s="66">
        <f t="shared" si="67"/>
        <v>2.1999999999999985E-2</v>
      </c>
      <c r="R458" s="75">
        <f t="shared" si="68"/>
        <v>207944.9</v>
      </c>
      <c r="S458" s="65">
        <f t="shared" si="69"/>
        <v>-180160.7058</v>
      </c>
      <c r="T458" s="66">
        <f t="shared" si="70"/>
        <v>-1405.2143865939202</v>
      </c>
      <c r="U458" s="70">
        <f t="shared" si="71"/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3">
        <f t="shared" si="63"/>
        <v>455</v>
      </c>
      <c r="N459" s="64">
        <f t="shared" si="64"/>
        <v>28795.97457627119</v>
      </c>
      <c r="O459" s="65">
        <f t="shared" si="65"/>
        <v>1192.2619047619048</v>
      </c>
      <c r="P459" s="65">
        <f t="shared" si="66"/>
        <v>27781.434800000003</v>
      </c>
      <c r="Q459" s="66">
        <f t="shared" si="67"/>
        <v>2.2000000000000044E-2</v>
      </c>
      <c r="R459" s="75">
        <f t="shared" si="68"/>
        <v>61194.7</v>
      </c>
      <c r="S459" s="65">
        <f t="shared" si="69"/>
        <v>-33413.265199999994</v>
      </c>
      <c r="T459" s="66">
        <f t="shared" si="70"/>
        <v>-34.363220369445827</v>
      </c>
      <c r="U459" s="70">
        <f t="shared" si="71"/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3">
        <f t="shared" si="63"/>
        <v>456</v>
      </c>
      <c r="N460" s="64">
        <f t="shared" si="64"/>
        <v>20663.650190114069</v>
      </c>
      <c r="O460" s="65">
        <f t="shared" si="65"/>
        <v>416.47398843930637</v>
      </c>
      <c r="P460" s="65">
        <f t="shared" si="66"/>
        <v>27770.499400000001</v>
      </c>
      <c r="Q460" s="66">
        <f t="shared" si="67"/>
        <v>2.1999999999999995E-2</v>
      </c>
      <c r="R460" s="75">
        <f t="shared" si="68"/>
        <v>681894.2</v>
      </c>
      <c r="S460" s="65">
        <f t="shared" si="69"/>
        <v>-654123.70059999998</v>
      </c>
      <c r="T460" s="66">
        <f t="shared" si="70"/>
        <v>-4540.3733560027758</v>
      </c>
      <c r="U460" s="70">
        <f t="shared" si="71"/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3">
        <f t="shared" si="63"/>
        <v>457</v>
      </c>
      <c r="N461" s="64">
        <f t="shared" si="64"/>
        <v>26280.638915779287</v>
      </c>
      <c r="O461" s="65">
        <f t="shared" si="65"/>
        <v>4878.0341023069204</v>
      </c>
      <c r="P461" s="65">
        <f t="shared" si="66"/>
        <v>27745.153800000004</v>
      </c>
      <c r="Q461" s="66">
        <f t="shared" si="67"/>
        <v>2.2000000000000082E-2</v>
      </c>
      <c r="R461" s="75">
        <f t="shared" si="68"/>
        <v>75537</v>
      </c>
      <c r="S461" s="65">
        <f t="shared" si="69"/>
        <v>-47791.8462</v>
      </c>
      <c r="T461" s="66">
        <f t="shared" si="70"/>
        <v>-10.826838466916151</v>
      </c>
      <c r="U461" s="70">
        <f t="shared" si="71"/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3">
        <f t="shared" si="63"/>
        <v>458</v>
      </c>
      <c r="N462" s="64">
        <f t="shared" si="64"/>
        <v>26623.500491642084</v>
      </c>
      <c r="O462" s="65">
        <f t="shared" si="65"/>
        <v>2607.8354554358475</v>
      </c>
      <c r="P462" s="65">
        <f t="shared" si="66"/>
        <v>27671.7742</v>
      </c>
      <c r="Q462" s="66">
        <f t="shared" si="67"/>
        <v>2.2000000000000047E-2</v>
      </c>
      <c r="R462" s="75">
        <f t="shared" si="68"/>
        <v>42246.400000000001</v>
      </c>
      <c r="S462" s="65">
        <f t="shared" si="69"/>
        <v>-14574.625800000002</v>
      </c>
      <c r="T462" s="66">
        <f t="shared" si="70"/>
        <v>-6.4738322692105461</v>
      </c>
      <c r="U462" s="70">
        <f t="shared" si="71"/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3">
        <f t="shared" si="63"/>
        <v>459</v>
      </c>
      <c r="N463" s="64">
        <f t="shared" si="64"/>
        <v>22798.062342038753</v>
      </c>
      <c r="O463" s="65">
        <f t="shared" si="65"/>
        <v>606.47457627118638</v>
      </c>
      <c r="P463" s="65">
        <f t="shared" si="66"/>
        <v>27656.6486</v>
      </c>
      <c r="Q463" s="66">
        <f t="shared" si="67"/>
        <v>2.2000000000000044E-2</v>
      </c>
      <c r="R463" s="75">
        <f t="shared" si="68"/>
        <v>31864</v>
      </c>
      <c r="S463" s="65">
        <f t="shared" si="69"/>
        <v>-4207.3513999999996</v>
      </c>
      <c r="T463" s="66">
        <f t="shared" si="70"/>
        <v>-3.3516580403554861</v>
      </c>
      <c r="U463" s="70">
        <f t="shared" si="71"/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3">
        <f t="shared" si="63"/>
        <v>460</v>
      </c>
      <c r="N464" s="64">
        <f t="shared" si="64"/>
        <v>25358.950328022493</v>
      </c>
      <c r="O464" s="65">
        <f t="shared" si="65"/>
        <v>2024.3562978427278</v>
      </c>
      <c r="P464" s="65">
        <f t="shared" si="66"/>
        <v>27653.276000000002</v>
      </c>
      <c r="Q464" s="66">
        <f t="shared" si="67"/>
        <v>2.2000000000000061E-2</v>
      </c>
      <c r="R464" s="75">
        <f t="shared" si="68"/>
        <v>12668.5</v>
      </c>
      <c r="S464" s="65">
        <f t="shared" si="69"/>
        <v>14984.776000000002</v>
      </c>
      <c r="T464" s="66">
        <f t="shared" si="70"/>
        <v>4.151177724303885</v>
      </c>
      <c r="U464" s="70">
        <f t="shared" si="71"/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3">
        <f t="shared" si="63"/>
        <v>461</v>
      </c>
      <c r="N465" s="64">
        <f t="shared" si="64"/>
        <v>23284.215091066784</v>
      </c>
      <c r="O465" s="65" t="e">
        <f t="shared" si="65"/>
        <v>#VALUE!</v>
      </c>
      <c r="P465" s="65">
        <f t="shared" si="66"/>
        <v>27437.327400000002</v>
      </c>
      <c r="Q465" s="66">
        <f t="shared" si="67"/>
        <v>2.2000000000000044E-2</v>
      </c>
      <c r="R465" s="75">
        <f t="shared" si="68"/>
        <v>35084.400000000001</v>
      </c>
      <c r="S465" s="65">
        <f t="shared" si="69"/>
        <v>-7647.0725999999995</v>
      </c>
      <c r="T465" s="66">
        <f t="shared" si="70"/>
        <v>107.93265811965811</v>
      </c>
      <c r="U465" s="70">
        <f t="shared" si="71"/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3">
        <f t="shared" si="63"/>
        <v>462</v>
      </c>
      <c r="N466" s="64">
        <f t="shared" si="64"/>
        <v>23794.769503546097</v>
      </c>
      <c r="O466" s="65">
        <f t="shared" si="65"/>
        <v>0.50209205020920511</v>
      </c>
      <c r="P466" s="65">
        <f t="shared" si="66"/>
        <v>27430.991000000002</v>
      </c>
      <c r="Q466" s="66">
        <f t="shared" si="67"/>
        <v>2.2000000000000068E-2</v>
      </c>
      <c r="R466" s="75">
        <f t="shared" si="68"/>
        <v>28439.1</v>
      </c>
      <c r="S466" s="65">
        <f t="shared" si="69"/>
        <v>-1008.1089999999967</v>
      </c>
      <c r="T466" s="66">
        <f t="shared" si="70"/>
        <v>-841.09083333333069</v>
      </c>
      <c r="U466" s="70">
        <f t="shared" si="71"/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3">
        <f t="shared" si="63"/>
        <v>463</v>
      </c>
      <c r="N467" s="64">
        <f t="shared" si="64"/>
        <v>23790.514184397161</v>
      </c>
      <c r="O467" s="65">
        <f t="shared" si="65"/>
        <v>409.96732026143792</v>
      </c>
      <c r="P467" s="65">
        <f t="shared" si="66"/>
        <v>27426.0854</v>
      </c>
      <c r="Q467" s="66">
        <f t="shared" si="67"/>
        <v>2.1999999999999971E-2</v>
      </c>
      <c r="R467" s="75">
        <f t="shared" si="68"/>
        <v>49898.2</v>
      </c>
      <c r="S467" s="65">
        <f t="shared" si="69"/>
        <v>-22472.114599999997</v>
      </c>
      <c r="T467" s="66">
        <f t="shared" si="70"/>
        <v>-90.566020725388597</v>
      </c>
      <c r="U467" s="70">
        <f t="shared" si="71"/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3">
        <f t="shared" si="63"/>
        <v>464</v>
      </c>
      <c r="N468" s="64">
        <f t="shared" si="64"/>
        <v>23689.086069210291</v>
      </c>
      <c r="O468" s="65">
        <f t="shared" si="65"/>
        <v>66.838235294117652</v>
      </c>
      <c r="P468" s="65">
        <f t="shared" si="66"/>
        <v>27284.947199999999</v>
      </c>
      <c r="Q468" s="66">
        <f t="shared" si="67"/>
        <v>2.2000000000000006E-2</v>
      </c>
      <c r="R468" s="75">
        <f t="shared" si="68"/>
        <v>49288</v>
      </c>
      <c r="S468" s="65">
        <f t="shared" si="69"/>
        <v>-22003.052800000001</v>
      </c>
      <c r="T468" s="66">
        <f t="shared" si="70"/>
        <v>120.02889328932893</v>
      </c>
      <c r="U468" s="70">
        <f t="shared" si="71"/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3">
        <f t="shared" si="63"/>
        <v>465</v>
      </c>
      <c r="N469" s="64">
        <f t="shared" si="64"/>
        <v>22582.741116751269</v>
      </c>
      <c r="O469" s="65">
        <f t="shared" si="65"/>
        <v>118.69237217099747</v>
      </c>
      <c r="P469" s="65">
        <f t="shared" si="66"/>
        <v>27280.0416</v>
      </c>
      <c r="Q469" s="66">
        <f t="shared" si="67"/>
        <v>2.2000000000000044E-2</v>
      </c>
      <c r="R469" s="75">
        <f t="shared" si="68"/>
        <v>45167.9</v>
      </c>
      <c r="S469" s="65">
        <f t="shared" si="69"/>
        <v>-17887.858400000001</v>
      </c>
      <c r="T469" s="66">
        <f t="shared" si="70"/>
        <v>-127.32668361581921</v>
      </c>
      <c r="U469" s="70">
        <f t="shared" si="71"/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3">
        <f t="shared" si="63"/>
        <v>466</v>
      </c>
      <c r="N470" s="64">
        <f t="shared" si="64"/>
        <v>26080.411361410384</v>
      </c>
      <c r="O470" s="65" t="e">
        <f t="shared" si="65"/>
        <v>#VALUE!</v>
      </c>
      <c r="P470" s="65">
        <f t="shared" si="66"/>
        <v>27213.9182</v>
      </c>
      <c r="Q470" s="66">
        <f t="shared" si="67"/>
        <v>2.2000000000000058E-2</v>
      </c>
      <c r="R470" s="75">
        <f t="shared" si="68"/>
        <v>47955.7</v>
      </c>
      <c r="S470" s="65">
        <f t="shared" si="69"/>
        <v>-20741.781799999997</v>
      </c>
      <c r="T470" s="66">
        <f t="shared" si="70"/>
        <v>50.686473461250927</v>
      </c>
      <c r="U470" s="70">
        <f t="shared" si="71"/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3">
        <f t="shared" si="63"/>
        <v>467</v>
      </c>
      <c r="N471" s="64">
        <f t="shared" si="64"/>
        <v>24820.988805970148</v>
      </c>
      <c r="O471" s="65">
        <f t="shared" si="65"/>
        <v>1101.0679611650485</v>
      </c>
      <c r="P471" s="65">
        <f t="shared" si="66"/>
        <v>27193.478199999998</v>
      </c>
      <c r="Q471" s="66">
        <f t="shared" si="67"/>
        <v>2.1999999999999971E-2</v>
      </c>
      <c r="R471" s="75">
        <f t="shared" si="68"/>
        <v>21152.7</v>
      </c>
      <c r="S471" s="65">
        <f t="shared" si="69"/>
        <v>6040.778199999997</v>
      </c>
      <c r="T471" s="66">
        <f t="shared" si="70"/>
        <v>4.3264951944272969</v>
      </c>
      <c r="U471" s="70">
        <f t="shared" si="71"/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3">
        <f t="shared" si="63"/>
        <v>468</v>
      </c>
      <c r="N472" s="64">
        <f t="shared" si="64"/>
        <v>16961.834509300832</v>
      </c>
      <c r="O472" s="65" t="e">
        <f t="shared" si="65"/>
        <v>#VALUE!</v>
      </c>
      <c r="P472" s="65">
        <f t="shared" si="66"/>
        <v>27025.257000000001</v>
      </c>
      <c r="Q472" s="66">
        <f t="shared" si="67"/>
        <v>2.2000000000000054E-2</v>
      </c>
      <c r="R472" s="75">
        <f t="shared" si="68"/>
        <v>34909.5</v>
      </c>
      <c r="S472" s="65">
        <f t="shared" si="69"/>
        <v>-7884.2429999999986</v>
      </c>
      <c r="T472" s="66">
        <f t="shared" si="70"/>
        <v>-4.8476614123273629</v>
      </c>
      <c r="U472" s="70">
        <f t="shared" si="71"/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3">
        <f t="shared" si="63"/>
        <v>469</v>
      </c>
      <c r="N473" s="64">
        <f t="shared" si="64"/>
        <v>23791.945701357465</v>
      </c>
      <c r="O473" s="65" t="e">
        <f t="shared" si="65"/>
        <v>#VALUE!</v>
      </c>
      <c r="P473" s="65">
        <f t="shared" si="66"/>
        <v>26868.482199999999</v>
      </c>
      <c r="Q473" s="66">
        <f t="shared" si="67"/>
        <v>2.2000000000000002E-2</v>
      </c>
      <c r="R473" s="75">
        <f t="shared" si="68"/>
        <v>26661.599999999999</v>
      </c>
      <c r="S473" s="65">
        <f t="shared" si="69"/>
        <v>206.88220000000001</v>
      </c>
      <c r="T473" s="66">
        <f t="shared" si="70"/>
        <v>-2.5780488176964154</v>
      </c>
      <c r="U473" s="70">
        <f t="shared" si="71"/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3">
        <f t="shared" si="63"/>
        <v>470</v>
      </c>
      <c r="N474" s="64">
        <f t="shared" si="64"/>
        <v>25661.1328125</v>
      </c>
      <c r="O474" s="65">
        <f t="shared" si="65"/>
        <v>413.81278538812785</v>
      </c>
      <c r="P474" s="65">
        <f t="shared" si="66"/>
        <v>26855.094000000001</v>
      </c>
      <c r="Q474" s="66">
        <f t="shared" si="67"/>
        <v>2.2000000000000037E-2</v>
      </c>
      <c r="R474" s="75">
        <f t="shared" si="68"/>
        <v>251010.5</v>
      </c>
      <c r="S474" s="65">
        <f t="shared" si="69"/>
        <v>-224155.40599999999</v>
      </c>
      <c r="T474" s="66">
        <f t="shared" si="70"/>
        <v>-619.35974068965515</v>
      </c>
      <c r="U474" s="70">
        <f t="shared" si="71"/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3">
        <f t="shared" si="63"/>
        <v>471</v>
      </c>
      <c r="N475" s="64">
        <f t="shared" si="64"/>
        <v>24695.958646616538</v>
      </c>
      <c r="O475" s="65">
        <f t="shared" si="65"/>
        <v>1779.1011235955057</v>
      </c>
      <c r="P475" s="65">
        <f t="shared" si="66"/>
        <v>26854.582999999999</v>
      </c>
      <c r="Q475" s="66">
        <f t="shared" si="67"/>
        <v>2.199999999999995E-2</v>
      </c>
      <c r="R475" s="75">
        <f t="shared" si="68"/>
        <v>103461</v>
      </c>
      <c r="S475" s="65">
        <f t="shared" si="69"/>
        <v>-76606.417000000001</v>
      </c>
      <c r="T475" s="66">
        <f t="shared" si="70"/>
        <v>-49.380963117342425</v>
      </c>
      <c r="U475" s="70">
        <f t="shared" si="71"/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3">
        <f t="shared" si="63"/>
        <v>472</v>
      </c>
      <c r="N476" s="64">
        <f t="shared" si="64"/>
        <v>26085.402184707054</v>
      </c>
      <c r="O476" s="65">
        <f t="shared" si="65"/>
        <v>10935.622317596568</v>
      </c>
      <c r="P476" s="65">
        <f t="shared" si="66"/>
        <v>26845.896000000001</v>
      </c>
      <c r="Q476" s="66">
        <f t="shared" si="67"/>
        <v>2.2000000000000023E-2</v>
      </c>
      <c r="R476" s="75">
        <f t="shared" si="68"/>
        <v>8036.4</v>
      </c>
      <c r="S476" s="65">
        <f t="shared" si="69"/>
        <v>18809.495999999999</v>
      </c>
      <c r="T476" s="66">
        <f t="shared" si="70"/>
        <v>-2.8455156985871271</v>
      </c>
      <c r="U476" s="70">
        <f t="shared" si="71"/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3">
        <f t="shared" si="63"/>
        <v>473</v>
      </c>
      <c r="N477" s="64">
        <f t="shared" si="64"/>
        <v>24061.411549037581</v>
      </c>
      <c r="O477" s="65">
        <f t="shared" si="65"/>
        <v>268.47457627118644</v>
      </c>
      <c r="P477" s="65">
        <f t="shared" si="66"/>
        <v>26828.522000000001</v>
      </c>
      <c r="Q477" s="66">
        <f t="shared" si="67"/>
        <v>2.2000000000000033E-2</v>
      </c>
      <c r="R477" s="75">
        <f t="shared" si="68"/>
        <v>13499.4</v>
      </c>
      <c r="S477" s="65">
        <f t="shared" si="69"/>
        <v>13329.122000000001</v>
      </c>
      <c r="T477" s="66">
        <f t="shared" si="70"/>
        <v>55.098998316498324</v>
      </c>
      <c r="U477" s="70">
        <f t="shared" si="71"/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3">
        <f t="shared" si="63"/>
        <v>474</v>
      </c>
      <c r="N478" s="64">
        <f t="shared" si="64"/>
        <v>25447.087378640776</v>
      </c>
      <c r="O478" s="65">
        <f t="shared" si="65"/>
        <v>428.44036697247714</v>
      </c>
      <c r="P478" s="65">
        <f t="shared" si="66"/>
        <v>26787.131000000001</v>
      </c>
      <c r="Q478" s="66">
        <f t="shared" si="67"/>
        <v>2.2000000000000047E-2</v>
      </c>
      <c r="R478" s="75">
        <f t="shared" si="68"/>
        <v>20671.3</v>
      </c>
      <c r="S478" s="65">
        <f t="shared" si="69"/>
        <v>6115.8310000000019</v>
      </c>
      <c r="T478" s="66">
        <f t="shared" si="70"/>
        <v>64.479989293361911</v>
      </c>
      <c r="U478" s="70">
        <f t="shared" si="71"/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3">
        <f t="shared" si="63"/>
        <v>475</v>
      </c>
      <c r="N479" s="64">
        <f t="shared" si="64"/>
        <v>31088.849347568212</v>
      </c>
      <c r="O479" s="65">
        <f t="shared" si="65"/>
        <v>438.9830508474576</v>
      </c>
      <c r="P479" s="65">
        <f t="shared" si="66"/>
        <v>26784.473800000003</v>
      </c>
      <c r="Q479" s="66">
        <f t="shared" si="67"/>
        <v>2.2000000000000072E-2</v>
      </c>
      <c r="R479" s="75">
        <f t="shared" si="68"/>
        <v>34687.800000000003</v>
      </c>
      <c r="S479" s="65">
        <f t="shared" si="69"/>
        <v>-7903.3261999999995</v>
      </c>
      <c r="T479" s="66">
        <f t="shared" si="70"/>
        <v>-77.286932432432437</v>
      </c>
      <c r="U479" s="70">
        <f t="shared" si="71"/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3">
        <f t="shared" si="63"/>
        <v>476</v>
      </c>
      <c r="N480" s="64">
        <f t="shared" si="64"/>
        <v>24831.623931623933</v>
      </c>
      <c r="O480" s="65">
        <f t="shared" si="65"/>
        <v>759.93589743589723</v>
      </c>
      <c r="P480" s="65">
        <f t="shared" si="66"/>
        <v>26722.949400000001</v>
      </c>
      <c r="Q480" s="66">
        <f t="shared" si="67"/>
        <v>2.2000000000000023E-2</v>
      </c>
      <c r="R480" s="75">
        <f t="shared" si="68"/>
        <v>9842.9</v>
      </c>
      <c r="S480" s="65">
        <f t="shared" si="69"/>
        <v>16880.049400000004</v>
      </c>
      <c r="T480" s="66">
        <f t="shared" si="70"/>
        <v>70.1937975537748</v>
      </c>
      <c r="U480" s="70">
        <f t="shared" si="71"/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3">
        <f t="shared" si="63"/>
        <v>477</v>
      </c>
      <c r="N481" s="64">
        <f t="shared" si="64"/>
        <v>24442.843779232931</v>
      </c>
      <c r="O481" s="65">
        <f t="shared" si="65"/>
        <v>1212.5000000000002</v>
      </c>
      <c r="P481" s="65">
        <f t="shared" si="66"/>
        <v>26704.246800000001</v>
      </c>
      <c r="Q481" s="66">
        <f t="shared" si="67"/>
        <v>2.1999999999999974E-2</v>
      </c>
      <c r="R481" s="75">
        <f t="shared" si="68"/>
        <v>33659.1</v>
      </c>
      <c r="S481" s="65">
        <f t="shared" si="69"/>
        <v>-6954.8531999999977</v>
      </c>
      <c r="T481" s="66">
        <f t="shared" si="70"/>
        <v>26.576737509912761</v>
      </c>
      <c r="U481" s="70">
        <f t="shared" si="71"/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3">
        <f t="shared" si="63"/>
        <v>478</v>
      </c>
      <c r="N482" s="64">
        <f t="shared" si="64"/>
        <v>24758.761904761905</v>
      </c>
      <c r="O482" s="65">
        <f t="shared" si="65"/>
        <v>1915.8760890609874</v>
      </c>
      <c r="P482" s="65">
        <f t="shared" si="66"/>
        <v>26568.627400000001</v>
      </c>
      <c r="Q482" s="66">
        <f t="shared" si="67"/>
        <v>2.200000000000002E-2</v>
      </c>
      <c r="R482" s="75">
        <f t="shared" si="68"/>
        <v>583429.30000000005</v>
      </c>
      <c r="S482" s="65">
        <f t="shared" si="69"/>
        <v>-556860.67260000005</v>
      </c>
      <c r="T482" s="66">
        <f t="shared" si="70"/>
        <v>-282.37065969380023</v>
      </c>
      <c r="U482" s="70">
        <f t="shared" si="71"/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3">
        <f t="shared" si="63"/>
        <v>479</v>
      </c>
      <c r="N483" s="64">
        <f t="shared" si="64"/>
        <v>24543.708609271525</v>
      </c>
      <c r="O483" s="65">
        <f t="shared" si="65"/>
        <v>4023.4509056244046</v>
      </c>
      <c r="P483" s="65">
        <f t="shared" si="66"/>
        <v>26513.439400000003</v>
      </c>
      <c r="Q483" s="66">
        <f t="shared" si="67"/>
        <v>2.2000000000000085E-2</v>
      </c>
      <c r="R483" s="75">
        <f t="shared" si="68"/>
        <v>62729</v>
      </c>
      <c r="S483" s="65">
        <f t="shared" si="69"/>
        <v>-36215.560599999997</v>
      </c>
      <c r="T483" s="66">
        <f t="shared" si="70"/>
        <v>-9.5806663981424425</v>
      </c>
      <c r="U483" s="70">
        <f t="shared" si="71"/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3">
        <f t="shared" si="63"/>
        <v>480</v>
      </c>
      <c r="N484" s="64">
        <f t="shared" si="64"/>
        <v>25886.22754491018</v>
      </c>
      <c r="O484" s="65">
        <f t="shared" si="65"/>
        <v>2922.2126188418324</v>
      </c>
      <c r="P484" s="65">
        <f t="shared" si="66"/>
        <v>26508.636000000002</v>
      </c>
      <c r="Q484" s="66">
        <f t="shared" si="67"/>
        <v>2.2000000000000085E-2</v>
      </c>
      <c r="R484" s="75">
        <f t="shared" si="68"/>
        <v>17844.5</v>
      </c>
      <c r="S484" s="65">
        <f t="shared" si="69"/>
        <v>8664.1360000000022</v>
      </c>
      <c r="T484" s="66">
        <f t="shared" si="70"/>
        <v>1.5625956817509619</v>
      </c>
      <c r="U484" s="70">
        <f t="shared" si="71"/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3">
        <f t="shared" si="63"/>
        <v>481</v>
      </c>
      <c r="N485" s="64">
        <f t="shared" si="64"/>
        <v>24662.226450999049</v>
      </c>
      <c r="O485" s="65">
        <f t="shared" si="65"/>
        <v>1236.822660098522</v>
      </c>
      <c r="P485" s="65">
        <f t="shared" si="66"/>
        <v>26490.240000000002</v>
      </c>
      <c r="Q485" s="66">
        <f t="shared" si="67"/>
        <v>2.2000000000000061E-2</v>
      </c>
      <c r="R485" s="75">
        <f t="shared" si="68"/>
        <v>40137.800000000003</v>
      </c>
      <c r="S485" s="65">
        <f t="shared" si="69"/>
        <v>-13647.560000000001</v>
      </c>
      <c r="T485" s="66">
        <f t="shared" si="70"/>
        <v>-7.7945633774768508</v>
      </c>
      <c r="U485" s="70">
        <f t="shared" si="71"/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3">
        <f t="shared" si="63"/>
        <v>482</v>
      </c>
      <c r="N486" s="64">
        <f t="shared" si="64"/>
        <v>24660.973282442748</v>
      </c>
      <c r="O486" s="65">
        <f t="shared" si="65"/>
        <v>57.298474945533769</v>
      </c>
      <c r="P486" s="65">
        <f t="shared" si="66"/>
        <v>26413.2834</v>
      </c>
      <c r="Q486" s="66">
        <f t="shared" si="67"/>
        <v>2.1999999999999981E-2</v>
      </c>
      <c r="R486" s="75">
        <f t="shared" si="68"/>
        <v>674869.5</v>
      </c>
      <c r="S486" s="65">
        <f t="shared" si="69"/>
        <v>-648456.21660000004</v>
      </c>
      <c r="T486" s="66">
        <f t="shared" si="70"/>
        <v>-12329.064954372623</v>
      </c>
      <c r="U486" s="70">
        <f t="shared" si="71"/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3">
        <f t="shared" si="63"/>
        <v>483</v>
      </c>
      <c r="N487" s="64">
        <f t="shared" si="64"/>
        <v>23822.232472324722</v>
      </c>
      <c r="O487" s="65">
        <f t="shared" si="65"/>
        <v>1701.0654490106542</v>
      </c>
      <c r="P487" s="65">
        <f t="shared" si="66"/>
        <v>26391.4126</v>
      </c>
      <c r="Q487" s="66">
        <f t="shared" si="67"/>
        <v>2.2000000000000016E-2</v>
      </c>
      <c r="R487" s="75">
        <f t="shared" si="68"/>
        <v>39328.400000000001</v>
      </c>
      <c r="S487" s="65">
        <f t="shared" si="69"/>
        <v>-12936.987400000002</v>
      </c>
      <c r="T487" s="66">
        <f t="shared" si="70"/>
        <v>-6.7878433249821066</v>
      </c>
      <c r="U487" s="70">
        <f t="shared" si="71"/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3">
        <f t="shared" si="63"/>
        <v>484</v>
      </c>
      <c r="N488" s="64">
        <f t="shared" si="64"/>
        <v>23696.599264705881</v>
      </c>
      <c r="O488" s="65" t="e">
        <f t="shared" si="65"/>
        <v>#VALUE!</v>
      </c>
      <c r="P488" s="65">
        <f t="shared" si="66"/>
        <v>26349.1018</v>
      </c>
      <c r="Q488" s="66">
        <f t="shared" si="67"/>
        <v>2.1999999999999957E-2</v>
      </c>
      <c r="R488" s="75">
        <f t="shared" si="68"/>
        <v>25230.799999999999</v>
      </c>
      <c r="S488" s="65">
        <f t="shared" si="69"/>
        <v>1118.3018000000011</v>
      </c>
      <c r="T488" s="66">
        <f t="shared" si="70"/>
        <v>-9.3893608402100597</v>
      </c>
      <c r="U488" s="70">
        <f t="shared" si="71"/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3">
        <f t="shared" si="63"/>
        <v>485</v>
      </c>
      <c r="N489" s="64">
        <f t="shared" si="64"/>
        <v>23224.414414414412</v>
      </c>
      <c r="O489" s="65">
        <f t="shared" si="65"/>
        <v>410.66790352504637</v>
      </c>
      <c r="P489" s="65">
        <f t="shared" si="66"/>
        <v>26346.2402</v>
      </c>
      <c r="Q489" s="66">
        <f t="shared" si="67"/>
        <v>2.2000000000000065E-2</v>
      </c>
      <c r="R489" s="75">
        <f t="shared" si="68"/>
        <v>467374</v>
      </c>
      <c r="S489" s="65">
        <f t="shared" si="69"/>
        <v>-441027.7598</v>
      </c>
      <c r="T489" s="66">
        <f t="shared" si="70"/>
        <v>-997.22263338604023</v>
      </c>
      <c r="U489" s="70">
        <f t="shared" si="71"/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3">
        <f t="shared" si="63"/>
        <v>486</v>
      </c>
      <c r="N490" s="64">
        <f t="shared" si="64"/>
        <v>23999.068901303537</v>
      </c>
      <c r="O490" s="65">
        <f t="shared" si="65"/>
        <v>6219.1060473269063</v>
      </c>
      <c r="P490" s="65">
        <f t="shared" si="66"/>
        <v>26342.05</v>
      </c>
      <c r="Q490" s="66">
        <f t="shared" si="67"/>
        <v>2.1999999999999971E-2</v>
      </c>
      <c r="R490" s="75">
        <f t="shared" si="68"/>
        <v>19194</v>
      </c>
      <c r="S490" s="65">
        <f t="shared" si="69"/>
        <v>7148.0499999999993</v>
      </c>
      <c r="T490" s="66">
        <f t="shared" si="70"/>
        <v>7.3351183765500661E-3</v>
      </c>
      <c r="U490" s="70">
        <f t="shared" si="71"/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3">
        <f t="shared" si="63"/>
        <v>487</v>
      </c>
      <c r="N491" s="64">
        <f t="shared" si="64"/>
        <v>24844.594594594593</v>
      </c>
      <c r="O491" s="65">
        <f t="shared" si="65"/>
        <v>1547.4860335195531</v>
      </c>
      <c r="P491" s="65">
        <f t="shared" si="66"/>
        <v>26305.258000000002</v>
      </c>
      <c r="Q491" s="66">
        <f t="shared" si="67"/>
        <v>2.2000000000000065E-2</v>
      </c>
      <c r="R491" s="75">
        <f t="shared" si="68"/>
        <v>29270.3</v>
      </c>
      <c r="S491" s="65">
        <f t="shared" si="69"/>
        <v>-2965.0419999999976</v>
      </c>
      <c r="T491" s="66">
        <f t="shared" si="70"/>
        <v>-3.6760306859205754</v>
      </c>
      <c r="U491" s="70">
        <f t="shared" si="71"/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3">
        <f t="shared" si="63"/>
        <v>488</v>
      </c>
      <c r="N492" s="64">
        <f t="shared" si="64"/>
        <v>24340.284360189577</v>
      </c>
      <c r="O492" s="65">
        <f t="shared" si="65"/>
        <v>2243.3453237410067</v>
      </c>
      <c r="P492" s="65">
        <f t="shared" si="66"/>
        <v>26243.938000000002</v>
      </c>
      <c r="Q492" s="66">
        <f t="shared" si="67"/>
        <v>2.2000000000000075E-2</v>
      </c>
      <c r="R492" s="75">
        <f t="shared" si="68"/>
        <v>13204</v>
      </c>
      <c r="S492" s="65">
        <f t="shared" si="69"/>
        <v>13039.938000000002</v>
      </c>
      <c r="T492" s="66">
        <f t="shared" si="70"/>
        <v>9.4545321895293863</v>
      </c>
      <c r="U492" s="70">
        <f t="shared" si="71"/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3">
        <f t="shared" si="63"/>
        <v>489</v>
      </c>
      <c r="N493" s="64">
        <f t="shared" si="64"/>
        <v>23466.117216117214</v>
      </c>
      <c r="O493" s="65">
        <f t="shared" si="65"/>
        <v>1538.7221684414328</v>
      </c>
      <c r="P493" s="65">
        <f t="shared" si="66"/>
        <v>26188.75</v>
      </c>
      <c r="Q493" s="66">
        <f t="shared" si="67"/>
        <v>2.1999999999999999E-2</v>
      </c>
      <c r="R493" s="75">
        <f t="shared" si="68"/>
        <v>25942.6</v>
      </c>
      <c r="S493" s="65">
        <f t="shared" si="69"/>
        <v>246.15000000000146</v>
      </c>
      <c r="T493" s="66">
        <f t="shared" si="70"/>
        <v>-0.84513998112613942</v>
      </c>
      <c r="U493" s="70">
        <f t="shared" si="71"/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3">
        <f t="shared" si="63"/>
        <v>490</v>
      </c>
      <c r="N494" s="64">
        <f t="shared" si="64"/>
        <v>22730.523513753327</v>
      </c>
      <c r="O494" s="65">
        <f t="shared" si="65"/>
        <v>1720.4370179948585</v>
      </c>
      <c r="P494" s="65">
        <f t="shared" si="66"/>
        <v>26180.8806</v>
      </c>
      <c r="Q494" s="66">
        <f t="shared" si="67"/>
        <v>2.2000000000000044E-2</v>
      </c>
      <c r="R494" s="75">
        <f t="shared" si="68"/>
        <v>45417</v>
      </c>
      <c r="S494" s="65">
        <f t="shared" si="69"/>
        <v>-19236.1194</v>
      </c>
      <c r="T494" s="66">
        <f t="shared" si="70"/>
        <v>-15.371400373552484</v>
      </c>
      <c r="U494" s="70">
        <f t="shared" si="71"/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3">
        <f t="shared" si="63"/>
        <v>491</v>
      </c>
      <c r="N495" s="64">
        <f t="shared" si="64"/>
        <v>26289.527720739221</v>
      </c>
      <c r="O495" s="65">
        <f t="shared" si="65"/>
        <v>2393.5018050541526</v>
      </c>
      <c r="P495" s="65">
        <f t="shared" si="66"/>
        <v>26169.332000000002</v>
      </c>
      <c r="Q495" s="66">
        <f t="shared" si="67"/>
        <v>2.2000000000000085E-2</v>
      </c>
      <c r="R495" s="75">
        <f t="shared" si="68"/>
        <v>13201.8</v>
      </c>
      <c r="S495" s="65">
        <f t="shared" si="69"/>
        <v>12967.532000000003</v>
      </c>
      <c r="T495" s="66">
        <f t="shared" si="70"/>
        <v>-20.558871794871798</v>
      </c>
      <c r="U495" s="70">
        <f t="shared" si="71"/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3">
        <f t="shared" si="63"/>
        <v>492</v>
      </c>
      <c r="N496" s="64">
        <f t="shared" si="64"/>
        <v>20517.969379532631</v>
      </c>
      <c r="O496" s="65">
        <f t="shared" si="65"/>
        <v>2633.2892998678999</v>
      </c>
      <c r="P496" s="65">
        <f t="shared" si="66"/>
        <v>26022.981599999999</v>
      </c>
      <c r="Q496" s="66">
        <f t="shared" si="67"/>
        <v>2.1999999999999995E-2</v>
      </c>
      <c r="R496" s="75">
        <f t="shared" si="68"/>
        <v>46428.7</v>
      </c>
      <c r="S496" s="65">
        <f t="shared" si="69"/>
        <v>-20405.718399999998</v>
      </c>
      <c r="T496" s="66">
        <f t="shared" si="70"/>
        <v>-11.236640112370823</v>
      </c>
      <c r="U496" s="70">
        <f t="shared" si="71"/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3">
        <f t="shared" si="63"/>
        <v>493</v>
      </c>
      <c r="N497" s="64">
        <f t="shared" si="64"/>
        <v>20250.723472668811</v>
      </c>
      <c r="O497" s="65">
        <f t="shared" si="65"/>
        <v>5407.8571428571422</v>
      </c>
      <c r="P497" s="65">
        <f t="shared" si="66"/>
        <v>25746.121800000001</v>
      </c>
      <c r="Q497" s="66">
        <f t="shared" si="67"/>
        <v>2.1999999999999974E-2</v>
      </c>
      <c r="R497" s="75">
        <f t="shared" si="68"/>
        <v>93515.7</v>
      </c>
      <c r="S497" s="65">
        <f t="shared" si="69"/>
        <v>-67769.578199999989</v>
      </c>
      <c r="T497" s="66">
        <f t="shared" si="70"/>
        <v>-45.75602839783383</v>
      </c>
      <c r="U497" s="70">
        <f t="shared" si="71"/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3">
        <f t="shared" si="63"/>
        <v>494</v>
      </c>
      <c r="N498" s="64">
        <f t="shared" si="64"/>
        <v>24881.521739130432</v>
      </c>
      <c r="O498" s="65">
        <f t="shared" si="65"/>
        <v>242.38064094179205</v>
      </c>
      <c r="P498" s="65">
        <f t="shared" si="66"/>
        <v>25734.0622</v>
      </c>
      <c r="Q498" s="66">
        <f t="shared" si="67"/>
        <v>2.2000000000000072E-2</v>
      </c>
      <c r="R498" s="75">
        <f t="shared" si="68"/>
        <v>4163.8</v>
      </c>
      <c r="S498" s="65">
        <f t="shared" si="69"/>
        <v>21570.262200000001</v>
      </c>
      <c r="T498" s="66">
        <f t="shared" si="70"/>
        <v>57.203621694549383</v>
      </c>
      <c r="U498" s="70">
        <f t="shared" si="71"/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3">
        <f t="shared" si="63"/>
        <v>495</v>
      </c>
      <c r="N499" s="64">
        <f t="shared" si="64"/>
        <v>29133.951332560831</v>
      </c>
      <c r="O499" s="65">
        <f t="shared" si="65"/>
        <v>196.38682252922422</v>
      </c>
      <c r="P499" s="65">
        <f t="shared" si="66"/>
        <v>25695.7372</v>
      </c>
      <c r="Q499" s="66">
        <f t="shared" si="67"/>
        <v>2.2000000000000044E-2</v>
      </c>
      <c r="R499" s="75">
        <f t="shared" si="68"/>
        <v>17920.599999999999</v>
      </c>
      <c r="S499" s="65">
        <f t="shared" si="69"/>
        <v>7775.137200000001</v>
      </c>
      <c r="T499" s="66">
        <f t="shared" si="70"/>
        <v>41.073253246753247</v>
      </c>
      <c r="U499" s="70">
        <f t="shared" si="71"/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3">
        <f t="shared" si="63"/>
        <v>496</v>
      </c>
      <c r="N500" s="64">
        <f t="shared" si="64"/>
        <v>20248.222940226169</v>
      </c>
      <c r="O500" s="65">
        <f t="shared" si="65"/>
        <v>1318.8826815642458</v>
      </c>
      <c r="P500" s="65">
        <f t="shared" si="66"/>
        <v>25618.780599999998</v>
      </c>
      <c r="Q500" s="66">
        <f t="shared" si="67"/>
        <v>2.1999999999999961E-2</v>
      </c>
      <c r="R500" s="75">
        <f t="shared" si="68"/>
        <v>589481.4</v>
      </c>
      <c r="S500" s="65">
        <f t="shared" si="69"/>
        <v>-563862.61939999997</v>
      </c>
      <c r="T500" s="66">
        <f t="shared" si="70"/>
        <v>-239.84387470349034</v>
      </c>
      <c r="U500" s="70">
        <f t="shared" si="71"/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3">
        <f t="shared" si="63"/>
        <v>497</v>
      </c>
      <c r="N501" s="64">
        <f t="shared" si="64"/>
        <v>21461.545064377682</v>
      </c>
      <c r="O501" s="65">
        <f t="shared" si="65"/>
        <v>4087.934362934363</v>
      </c>
      <c r="P501" s="65">
        <f t="shared" si="66"/>
        <v>25552.759400000003</v>
      </c>
      <c r="Q501" s="66">
        <f t="shared" si="67"/>
        <v>2.2000000000000075E-2</v>
      </c>
      <c r="R501" s="75">
        <f t="shared" si="68"/>
        <v>117398.3</v>
      </c>
      <c r="S501" s="65">
        <f t="shared" si="69"/>
        <v>-91845.540600000008</v>
      </c>
      <c r="T501" s="66">
        <f t="shared" si="70"/>
        <v>-22.686746617553307</v>
      </c>
      <c r="U501" s="70">
        <f t="shared" si="71"/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3">
        <f t="shared" si="63"/>
        <v>498</v>
      </c>
      <c r="N502" s="64">
        <f t="shared" si="64"/>
        <v>24065.347490347489</v>
      </c>
      <c r="O502" s="65">
        <f t="shared" si="65"/>
        <v>1683.4896810506564</v>
      </c>
      <c r="P502" s="65">
        <f t="shared" si="66"/>
        <v>25480.197400000001</v>
      </c>
      <c r="Q502" s="66">
        <f t="shared" si="67"/>
        <v>2.2000000000000006E-2</v>
      </c>
      <c r="R502" s="75">
        <f t="shared" si="68"/>
        <v>7870.2</v>
      </c>
      <c r="S502" s="65">
        <f t="shared" si="69"/>
        <v>17609.9974</v>
      </c>
      <c r="T502" s="66">
        <f t="shared" si="70"/>
        <v>8.8127701994873515</v>
      </c>
      <c r="U502" s="70">
        <f t="shared" si="71"/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3">
        <f t="shared" si="63"/>
        <v>499</v>
      </c>
      <c r="N503" s="64">
        <f t="shared" si="64"/>
        <v>25066.666666666668</v>
      </c>
      <c r="O503" s="65">
        <f t="shared" si="65"/>
        <v>493.41692789968653</v>
      </c>
      <c r="P503" s="65">
        <f t="shared" si="66"/>
        <v>25361.952000000001</v>
      </c>
      <c r="Q503" s="66">
        <f t="shared" si="67"/>
        <v>2.2000000000000047E-2</v>
      </c>
      <c r="R503" s="75">
        <f t="shared" si="68"/>
        <v>47983.8</v>
      </c>
      <c r="S503" s="65">
        <f t="shared" si="69"/>
        <v>-22621.848000000002</v>
      </c>
      <c r="T503" s="66">
        <f t="shared" si="70"/>
        <v>-72.861016518424393</v>
      </c>
      <c r="U503" s="70">
        <f t="shared" si="71"/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63">
        <f t="shared" si="63"/>
        <v>500</v>
      </c>
      <c r="N504" s="64">
        <f t="shared" si="64"/>
        <v>23152.754435107378</v>
      </c>
      <c r="O504" s="65">
        <f t="shared" si="65"/>
        <v>2479.3240556660039</v>
      </c>
      <c r="P504" s="65">
        <f t="shared" si="66"/>
        <v>25342.125199999999</v>
      </c>
      <c r="Q504" s="66">
        <f t="shared" si="67"/>
        <v>2.2000000000000002E-2</v>
      </c>
      <c r="R504" s="75">
        <f t="shared" si="68"/>
        <v>0</v>
      </c>
      <c r="S504" s="65">
        <f t="shared" si="69"/>
        <v>25342.125199999999</v>
      </c>
      <c r="T504" s="66">
        <f t="shared" si="70"/>
        <v>9.1604222596423703</v>
      </c>
      <c r="U504" s="70">
        <f t="shared" si="71"/>
        <v>500</v>
      </c>
    </row>
  </sheetData>
  <mergeCells count="2">
    <mergeCell ref="M3:O3"/>
    <mergeCell ref="Q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U35"/>
  <sheetViews>
    <sheetView topLeftCell="A9" zoomScale="125" zoomScaleNormal="125" workbookViewId="0">
      <selection activeCell="G22" sqref="G22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21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6" spans="2:21" ht="19" x14ac:dyDescent="0.25"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2:21" ht="19" x14ac:dyDescent="0.25">
      <c r="B7" s="45" t="s">
        <v>571</v>
      </c>
      <c r="C7" s="45" t="s">
        <v>572</v>
      </c>
      <c r="D7" s="45" t="s">
        <v>573</v>
      </c>
      <c r="E7" s="45" t="s">
        <v>574</v>
      </c>
      <c r="F7" s="56"/>
      <c r="K7" s="58"/>
      <c r="L7" s="58"/>
      <c r="M7" s="58"/>
      <c r="N7" s="58"/>
      <c r="O7" s="58"/>
      <c r="P7" s="58"/>
      <c r="Q7" s="58"/>
      <c r="R7" s="59"/>
      <c r="S7" s="59"/>
      <c r="T7" s="59"/>
      <c r="U7" s="59"/>
    </row>
    <row r="8" spans="2:21" ht="19" x14ac:dyDescent="0.25">
      <c r="B8" s="46">
        <v>40308</v>
      </c>
      <c r="C8" s="47" t="s">
        <v>575</v>
      </c>
      <c r="D8" s="47">
        <v>73</v>
      </c>
      <c r="E8" s="71">
        <f>VLOOKUP(D8,$I$18:$J$21,2,1)</f>
        <v>40</v>
      </c>
      <c r="F8" s="5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</row>
    <row r="9" spans="2:21" ht="19" x14ac:dyDescent="0.25">
      <c r="B9" s="46">
        <v>40308</v>
      </c>
      <c r="C9" s="47" t="s">
        <v>576</v>
      </c>
      <c r="D9" s="47">
        <v>220</v>
      </c>
      <c r="E9" s="71">
        <f t="shared" ref="E9:E32" si="0">VLOOKUP(D9,$I$18:$J$21,2,1)</f>
        <v>100</v>
      </c>
      <c r="F9" s="5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2:21" x14ac:dyDescent="0.2">
      <c r="B10" s="46">
        <v>40308</v>
      </c>
      <c r="C10" s="47" t="s">
        <v>577</v>
      </c>
      <c r="D10" s="47">
        <v>92</v>
      </c>
      <c r="E10" s="71">
        <f t="shared" si="0"/>
        <v>75</v>
      </c>
      <c r="F10" s="57"/>
    </row>
    <row r="11" spans="2:21" x14ac:dyDescent="0.2">
      <c r="B11" s="46">
        <v>40308</v>
      </c>
      <c r="C11" s="47" t="s">
        <v>578</v>
      </c>
      <c r="D11" s="47">
        <v>77</v>
      </c>
      <c r="E11" s="71">
        <f t="shared" si="0"/>
        <v>40</v>
      </c>
      <c r="F11" s="57"/>
    </row>
    <row r="12" spans="2:21" x14ac:dyDescent="0.2">
      <c r="B12" s="46">
        <v>40308</v>
      </c>
      <c r="C12" s="47" t="s">
        <v>579</v>
      </c>
      <c r="D12" s="47">
        <v>20</v>
      </c>
      <c r="E12" s="71">
        <f t="shared" si="0"/>
        <v>0</v>
      </c>
      <c r="F12" s="57"/>
    </row>
    <row r="13" spans="2:21" x14ac:dyDescent="0.2">
      <c r="B13" s="46">
        <v>40308</v>
      </c>
      <c r="C13" s="47" t="s">
        <v>580</v>
      </c>
      <c r="D13" s="47">
        <v>93</v>
      </c>
      <c r="E13" s="71">
        <f t="shared" si="0"/>
        <v>75</v>
      </c>
      <c r="F13" s="57"/>
    </row>
    <row r="14" spans="2:21" x14ac:dyDescent="0.2">
      <c r="B14" s="46">
        <v>40308</v>
      </c>
      <c r="C14" s="47" t="s">
        <v>581</v>
      </c>
      <c r="D14" s="47">
        <v>90</v>
      </c>
      <c r="E14" s="71">
        <f t="shared" si="0"/>
        <v>75</v>
      </c>
      <c r="F14" s="57"/>
    </row>
    <row r="15" spans="2:21" x14ac:dyDescent="0.2">
      <c r="B15" s="46">
        <v>40308</v>
      </c>
      <c r="C15" s="47" t="s">
        <v>582</v>
      </c>
      <c r="D15" s="47">
        <v>88</v>
      </c>
      <c r="E15" s="71">
        <f t="shared" si="0"/>
        <v>40</v>
      </c>
      <c r="F15" s="57"/>
    </row>
    <row r="16" spans="2:21" x14ac:dyDescent="0.2">
      <c r="B16" s="46">
        <v>40308</v>
      </c>
      <c r="C16" s="47" t="s">
        <v>583</v>
      </c>
      <c r="D16" s="47">
        <v>77</v>
      </c>
      <c r="E16" s="71">
        <f t="shared" si="0"/>
        <v>40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71">
        <f t="shared" si="0"/>
        <v>40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71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71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71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71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71">
        <f t="shared" si="0"/>
        <v>40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71">
        <f t="shared" si="0"/>
        <v>40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71">
        <f t="shared" si="0"/>
        <v>40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71">
        <f t="shared" si="0"/>
        <v>75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71">
        <f t="shared" si="0"/>
        <v>40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71">
        <f t="shared" si="0"/>
        <v>0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71">
        <f t="shared" si="0"/>
        <v>0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71">
        <f t="shared" si="0"/>
        <v>40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71">
        <f t="shared" si="0"/>
        <v>75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71">
        <f t="shared" si="0"/>
        <v>40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71">
        <f t="shared" si="0"/>
        <v>40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H1" workbookViewId="0">
      <selection activeCell="M12" sqref="M12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str">
        <f>INDEX($D$7:$J$7,MATCH(K8,$D8:$J8,0))</f>
        <v>Supplier 1</v>
      </c>
      <c r="M8" s="54">
        <f>MAX(D8:J8)</f>
        <v>72.819999999999993</v>
      </c>
      <c r="N8" s="48" t="str">
        <f>INDEX($D$7:$J$7,MATCH(M8,$D8:$J8,0))</f>
        <v>Supplier 6</v>
      </c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 t="str">
        <f t="shared" ref="L9:L24" si="1">INDEX($D$7:$J$7,MATCH(K9,$D9:$J9,0))</f>
        <v>Supplier 3</v>
      </c>
      <c r="M9" s="54">
        <f>MAX(D9:J9)</f>
        <v>52.58</v>
      </c>
      <c r="N9" s="48" t="str">
        <f t="shared" ref="N9:N24" si="2">INDEX($D$7:$J$7,MATCH(M9,$D9:$J9,0))</f>
        <v>Supplier 6</v>
      </c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>MAX(D10:J10)</f>
        <v>74.77</v>
      </c>
      <c r="N10" s="48" t="str">
        <f t="shared" si="2"/>
        <v>Supplier 6</v>
      </c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>MAX(D11:J11)</f>
        <v>200</v>
      </c>
      <c r="N11" s="48" t="str">
        <f t="shared" si="2"/>
        <v>Supplier 3</v>
      </c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ref="M12:M24" si="3">MAX(D12:J12)</f>
        <v>72.36</v>
      </c>
      <c r="N12" s="48" t="str">
        <f t="shared" si="2"/>
        <v>Supplier 1</v>
      </c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3"/>
        <v>73.069999999999993</v>
      </c>
      <c r="N13" s="48" t="str">
        <f t="shared" si="2"/>
        <v>Supplier 7</v>
      </c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3"/>
        <v>68.8</v>
      </c>
      <c r="N14" s="48" t="str">
        <f t="shared" si="2"/>
        <v>Supplier 2</v>
      </c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3"/>
        <v>74.569999999999993</v>
      </c>
      <c r="N15" s="48" t="str">
        <f t="shared" si="2"/>
        <v>Supplier 1</v>
      </c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3"/>
        <v>72.78</v>
      </c>
      <c r="N16" s="48" t="str">
        <f t="shared" si="2"/>
        <v>Supplier 6</v>
      </c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3"/>
        <v>70.11</v>
      </c>
      <c r="N17" s="48" t="str">
        <f t="shared" si="2"/>
        <v>Supplier 2</v>
      </c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3"/>
        <v>71.14</v>
      </c>
      <c r="N18" s="48" t="str">
        <f t="shared" si="2"/>
        <v>Supplier 3</v>
      </c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3"/>
        <v>62.71</v>
      </c>
      <c r="N19" s="48" t="str">
        <f t="shared" si="2"/>
        <v>Supplier 5</v>
      </c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3"/>
        <v>72.040000000000006</v>
      </c>
      <c r="N20" s="48" t="str">
        <f t="shared" si="2"/>
        <v>Supplier 4</v>
      </c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3"/>
        <v>62.3</v>
      </c>
      <c r="N21" s="48" t="str">
        <f t="shared" si="2"/>
        <v>Supplier 3</v>
      </c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3"/>
        <v>73.59</v>
      </c>
      <c r="N22" s="48" t="str">
        <f t="shared" si="2"/>
        <v>Supplier 1</v>
      </c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3"/>
        <v>62.93</v>
      </c>
      <c r="N23" s="48" t="str">
        <f t="shared" si="2"/>
        <v>Supplier 2</v>
      </c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3"/>
        <v>62.1</v>
      </c>
      <c r="N24" s="48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  <ignoredErrors>
    <ignoredError sqref="M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R44"/>
  <sheetViews>
    <sheetView topLeftCell="C24" workbookViewId="0">
      <selection activeCell="M10" sqref="M10:X21"/>
    </sheetView>
  </sheetViews>
  <sheetFormatPr baseColWidth="10" defaultRowHeight="16" x14ac:dyDescent="0.2"/>
  <sheetData>
    <row r="1" spans="1:1" ht="19" x14ac:dyDescent="0.25">
      <c r="A1" s="42" t="s">
        <v>548</v>
      </c>
    </row>
    <row r="34" spans="8:18" x14ac:dyDescent="0.2">
      <c r="H34" s="47"/>
      <c r="I34" s="47">
        <v>1</v>
      </c>
      <c r="J34" s="47">
        <v>2</v>
      </c>
      <c r="K34" s="47">
        <v>3</v>
      </c>
      <c r="L34" s="47">
        <v>4</v>
      </c>
      <c r="M34" s="47">
        <v>5</v>
      </c>
      <c r="N34" s="47">
        <v>6</v>
      </c>
      <c r="O34" s="47">
        <v>7</v>
      </c>
      <c r="P34" s="47">
        <v>8</v>
      </c>
      <c r="Q34" s="47">
        <v>9</v>
      </c>
      <c r="R34" s="47">
        <v>10</v>
      </c>
    </row>
    <row r="35" spans="8:18" x14ac:dyDescent="0.2">
      <c r="H35" s="47">
        <v>1</v>
      </c>
      <c r="I35" s="47">
        <f>$H35*I$34</f>
        <v>1</v>
      </c>
      <c r="J35" s="47">
        <f t="shared" ref="J35:R44" si="0">$H35*J$34</f>
        <v>2</v>
      </c>
      <c r="K35" s="47">
        <f t="shared" si="0"/>
        <v>3</v>
      </c>
      <c r="L35" s="47">
        <f t="shared" si="0"/>
        <v>4</v>
      </c>
      <c r="M35" s="47">
        <f t="shared" si="0"/>
        <v>5</v>
      </c>
      <c r="N35" s="47">
        <f t="shared" si="0"/>
        <v>6</v>
      </c>
      <c r="O35" s="47">
        <f t="shared" si="0"/>
        <v>7</v>
      </c>
      <c r="P35" s="47">
        <f t="shared" si="0"/>
        <v>8</v>
      </c>
      <c r="Q35" s="47">
        <f t="shared" si="0"/>
        <v>9</v>
      </c>
      <c r="R35" s="47">
        <f t="shared" si="0"/>
        <v>10</v>
      </c>
    </row>
    <row r="36" spans="8:18" x14ac:dyDescent="0.2">
      <c r="H36" s="47">
        <v>2</v>
      </c>
      <c r="I36" s="47">
        <f t="shared" ref="I36:I44" si="1">$H36*$I$34</f>
        <v>2</v>
      </c>
      <c r="J36" s="47">
        <f t="shared" si="0"/>
        <v>4</v>
      </c>
      <c r="K36" s="47">
        <f t="shared" si="0"/>
        <v>6</v>
      </c>
      <c r="L36" s="47">
        <f t="shared" si="0"/>
        <v>8</v>
      </c>
      <c r="M36" s="47">
        <f t="shared" si="0"/>
        <v>10</v>
      </c>
      <c r="N36" s="47">
        <f t="shared" si="0"/>
        <v>12</v>
      </c>
      <c r="O36" s="47">
        <f t="shared" si="0"/>
        <v>14</v>
      </c>
      <c r="P36" s="47">
        <f t="shared" si="0"/>
        <v>16</v>
      </c>
      <c r="Q36" s="47">
        <f t="shared" si="0"/>
        <v>18</v>
      </c>
      <c r="R36" s="47">
        <f t="shared" si="0"/>
        <v>20</v>
      </c>
    </row>
    <row r="37" spans="8:18" x14ac:dyDescent="0.2">
      <c r="H37" s="47">
        <v>3</v>
      </c>
      <c r="I37" s="47">
        <f t="shared" si="1"/>
        <v>3</v>
      </c>
      <c r="J37" s="47">
        <f t="shared" si="0"/>
        <v>6</v>
      </c>
      <c r="K37" s="47">
        <f t="shared" si="0"/>
        <v>9</v>
      </c>
      <c r="L37" s="47">
        <f t="shared" si="0"/>
        <v>12</v>
      </c>
      <c r="M37" s="47">
        <f t="shared" si="0"/>
        <v>15</v>
      </c>
      <c r="N37" s="47">
        <f t="shared" si="0"/>
        <v>18</v>
      </c>
      <c r="O37" s="47">
        <f t="shared" si="0"/>
        <v>21</v>
      </c>
      <c r="P37" s="47">
        <f t="shared" si="0"/>
        <v>24</v>
      </c>
      <c r="Q37" s="47">
        <f t="shared" si="0"/>
        <v>27</v>
      </c>
      <c r="R37" s="47">
        <f t="shared" si="0"/>
        <v>30</v>
      </c>
    </row>
    <row r="38" spans="8:18" x14ac:dyDescent="0.2">
      <c r="H38" s="47">
        <v>4</v>
      </c>
      <c r="I38" s="47">
        <f t="shared" si="1"/>
        <v>4</v>
      </c>
      <c r="J38" s="47">
        <f t="shared" si="0"/>
        <v>8</v>
      </c>
      <c r="K38" s="47">
        <f t="shared" si="0"/>
        <v>12</v>
      </c>
      <c r="L38" s="47">
        <f t="shared" si="0"/>
        <v>16</v>
      </c>
      <c r="M38" s="47">
        <f t="shared" si="0"/>
        <v>20</v>
      </c>
      <c r="N38" s="47">
        <f t="shared" si="0"/>
        <v>24</v>
      </c>
      <c r="O38" s="47">
        <f t="shared" si="0"/>
        <v>28</v>
      </c>
      <c r="P38" s="47">
        <f t="shared" si="0"/>
        <v>32</v>
      </c>
      <c r="Q38" s="47">
        <f t="shared" si="0"/>
        <v>36</v>
      </c>
      <c r="R38" s="47">
        <f t="shared" si="0"/>
        <v>40</v>
      </c>
    </row>
    <row r="39" spans="8:18" x14ac:dyDescent="0.2">
      <c r="H39" s="47">
        <v>5</v>
      </c>
      <c r="I39" s="47">
        <f t="shared" si="1"/>
        <v>5</v>
      </c>
      <c r="J39" s="47">
        <f t="shared" si="0"/>
        <v>10</v>
      </c>
      <c r="K39" s="47">
        <f t="shared" si="0"/>
        <v>15</v>
      </c>
      <c r="L39" s="47">
        <f t="shared" si="0"/>
        <v>20</v>
      </c>
      <c r="M39" s="47">
        <f t="shared" si="0"/>
        <v>25</v>
      </c>
      <c r="N39" s="47">
        <f t="shared" si="0"/>
        <v>30</v>
      </c>
      <c r="O39" s="47">
        <f t="shared" si="0"/>
        <v>35</v>
      </c>
      <c r="P39" s="47">
        <f t="shared" si="0"/>
        <v>40</v>
      </c>
      <c r="Q39" s="47">
        <f t="shared" si="0"/>
        <v>45</v>
      </c>
      <c r="R39" s="47">
        <f t="shared" si="0"/>
        <v>50</v>
      </c>
    </row>
    <row r="40" spans="8:18" x14ac:dyDescent="0.2">
      <c r="H40" s="47">
        <v>6</v>
      </c>
      <c r="I40" s="47">
        <f t="shared" si="1"/>
        <v>6</v>
      </c>
      <c r="J40" s="47">
        <f t="shared" si="0"/>
        <v>12</v>
      </c>
      <c r="K40" s="47">
        <f t="shared" si="0"/>
        <v>18</v>
      </c>
      <c r="L40" s="47">
        <f t="shared" si="0"/>
        <v>24</v>
      </c>
      <c r="M40" s="47">
        <f t="shared" si="0"/>
        <v>30</v>
      </c>
      <c r="N40" s="47">
        <f t="shared" si="0"/>
        <v>36</v>
      </c>
      <c r="O40" s="47">
        <f t="shared" si="0"/>
        <v>42</v>
      </c>
      <c r="P40" s="47">
        <f t="shared" si="0"/>
        <v>48</v>
      </c>
      <c r="Q40" s="47">
        <f t="shared" si="0"/>
        <v>54</v>
      </c>
      <c r="R40" s="47">
        <f t="shared" si="0"/>
        <v>60</v>
      </c>
    </row>
    <row r="41" spans="8:18" x14ac:dyDescent="0.2">
      <c r="H41" s="47">
        <v>7</v>
      </c>
      <c r="I41" s="47">
        <f t="shared" si="1"/>
        <v>7</v>
      </c>
      <c r="J41" s="47">
        <f t="shared" si="0"/>
        <v>14</v>
      </c>
      <c r="K41" s="47">
        <f t="shared" si="0"/>
        <v>21</v>
      </c>
      <c r="L41" s="47">
        <f t="shared" si="0"/>
        <v>28</v>
      </c>
      <c r="M41" s="47">
        <f t="shared" si="0"/>
        <v>35</v>
      </c>
      <c r="N41" s="47">
        <f t="shared" si="0"/>
        <v>42</v>
      </c>
      <c r="O41" s="47">
        <f t="shared" si="0"/>
        <v>49</v>
      </c>
      <c r="P41" s="47">
        <f t="shared" si="0"/>
        <v>56</v>
      </c>
      <c r="Q41" s="47">
        <f t="shared" si="0"/>
        <v>63</v>
      </c>
      <c r="R41" s="47">
        <f t="shared" si="0"/>
        <v>70</v>
      </c>
    </row>
    <row r="42" spans="8:18" x14ac:dyDescent="0.2">
      <c r="H42" s="47">
        <v>8</v>
      </c>
      <c r="I42" s="47">
        <f t="shared" si="1"/>
        <v>8</v>
      </c>
      <c r="J42" s="47">
        <f t="shared" si="0"/>
        <v>16</v>
      </c>
      <c r="K42" s="47">
        <f t="shared" si="0"/>
        <v>24</v>
      </c>
      <c r="L42" s="47">
        <f t="shared" si="0"/>
        <v>32</v>
      </c>
      <c r="M42" s="47">
        <f t="shared" si="0"/>
        <v>40</v>
      </c>
      <c r="N42" s="47">
        <f t="shared" si="0"/>
        <v>48</v>
      </c>
      <c r="O42" s="47">
        <f t="shared" si="0"/>
        <v>56</v>
      </c>
      <c r="P42" s="47">
        <f t="shared" si="0"/>
        <v>64</v>
      </c>
      <c r="Q42" s="47">
        <f t="shared" si="0"/>
        <v>72</v>
      </c>
      <c r="R42" s="47">
        <f t="shared" si="0"/>
        <v>80</v>
      </c>
    </row>
    <row r="43" spans="8:18" x14ac:dyDescent="0.2">
      <c r="H43" s="47">
        <v>9</v>
      </c>
      <c r="I43" s="47">
        <f t="shared" si="1"/>
        <v>9</v>
      </c>
      <c r="J43" s="47">
        <f t="shared" si="0"/>
        <v>18</v>
      </c>
      <c r="K43" s="47">
        <f t="shared" si="0"/>
        <v>27</v>
      </c>
      <c r="L43" s="47">
        <f t="shared" si="0"/>
        <v>36</v>
      </c>
      <c r="M43" s="47">
        <f t="shared" si="0"/>
        <v>45</v>
      </c>
      <c r="N43" s="47">
        <f t="shared" si="0"/>
        <v>54</v>
      </c>
      <c r="O43" s="47">
        <f t="shared" si="0"/>
        <v>63</v>
      </c>
      <c r="P43" s="47">
        <f t="shared" si="0"/>
        <v>72</v>
      </c>
      <c r="Q43" s="47">
        <f t="shared" si="0"/>
        <v>81</v>
      </c>
      <c r="R43" s="47">
        <f t="shared" si="0"/>
        <v>90</v>
      </c>
    </row>
    <row r="44" spans="8:18" x14ac:dyDescent="0.2">
      <c r="H44" s="47">
        <v>10</v>
      </c>
      <c r="I44" s="47">
        <f t="shared" si="1"/>
        <v>10</v>
      </c>
      <c r="J44" s="47">
        <f t="shared" si="0"/>
        <v>20</v>
      </c>
      <c r="K44" s="47">
        <f t="shared" si="0"/>
        <v>30</v>
      </c>
      <c r="L44" s="47">
        <f t="shared" si="0"/>
        <v>40</v>
      </c>
      <c r="M44" s="47">
        <f t="shared" si="0"/>
        <v>50</v>
      </c>
      <c r="N44" s="47">
        <f t="shared" si="0"/>
        <v>60</v>
      </c>
      <c r="O44" s="47">
        <f t="shared" si="0"/>
        <v>70</v>
      </c>
      <c r="P44" s="47">
        <f t="shared" si="0"/>
        <v>80</v>
      </c>
      <c r="Q44" s="47">
        <f t="shared" si="0"/>
        <v>90</v>
      </c>
      <c r="R44" s="47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7"/>
  <sheetViews>
    <sheetView tabSelected="1" topLeftCell="A3" workbookViewId="0">
      <selection activeCell="C17" sqref="C17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5" x14ac:dyDescent="0.25">
      <c r="A1" s="42" t="s">
        <v>549</v>
      </c>
    </row>
    <row r="3" spans="1:5" x14ac:dyDescent="0.25">
      <c r="A3" s="76" t="s">
        <v>550</v>
      </c>
      <c r="B3" s="76"/>
      <c r="C3" s="76" t="s">
        <v>551</v>
      </c>
    </row>
    <row r="4" spans="1:5" x14ac:dyDescent="0.25">
      <c r="A4" s="76" t="s">
        <v>552</v>
      </c>
      <c r="B4" s="76"/>
      <c r="C4" s="76" t="s">
        <v>553</v>
      </c>
    </row>
    <row r="5" spans="1:5" x14ac:dyDescent="0.25">
      <c r="A5" s="76" t="s">
        <v>554</v>
      </c>
      <c r="B5" s="76"/>
      <c r="C5" s="76" t="s">
        <v>555</v>
      </c>
    </row>
    <row r="7" spans="1:5" x14ac:dyDescent="0.25">
      <c r="A7" s="42" t="s">
        <v>556</v>
      </c>
    </row>
    <row r="8" spans="1:5" x14ac:dyDescent="0.25">
      <c r="A8" s="42" t="s">
        <v>557</v>
      </c>
    </row>
    <row r="10" spans="1:5" x14ac:dyDescent="0.25">
      <c r="A10" s="76" t="s">
        <v>648</v>
      </c>
      <c r="B10" s="80">
        <v>10000</v>
      </c>
    </row>
    <row r="11" spans="1:5" x14ac:dyDescent="0.25">
      <c r="A11" s="76" t="s">
        <v>647</v>
      </c>
      <c r="B11" s="78">
        <f>IF($A$14&gt;=1000,$A$14*$B$14,IF($A$15&lt;=1000,$A$15*$B$15,IF(A16&gt;1000,$A$16*$B$16)))</f>
        <v>530000</v>
      </c>
      <c r="E11" s="72"/>
    </row>
    <row r="12" spans="1:5" x14ac:dyDescent="0.25">
      <c r="E12" s="72"/>
    </row>
    <row r="13" spans="1:5" x14ac:dyDescent="0.25">
      <c r="A13" s="76" t="s">
        <v>645</v>
      </c>
      <c r="B13" s="76" t="s">
        <v>646</v>
      </c>
      <c r="E13" s="72"/>
    </row>
    <row r="14" spans="1:5" x14ac:dyDescent="0.25">
      <c r="A14" s="76">
        <v>10000</v>
      </c>
      <c r="B14" s="77">
        <v>53</v>
      </c>
    </row>
    <row r="15" spans="1:5" x14ac:dyDescent="0.25">
      <c r="A15" s="76">
        <v>1000</v>
      </c>
      <c r="B15" s="77">
        <v>52</v>
      </c>
    </row>
    <row r="16" spans="1:5" x14ac:dyDescent="0.25">
      <c r="A16" s="76">
        <v>2000</v>
      </c>
      <c r="B16" s="77">
        <v>51</v>
      </c>
    </row>
    <row r="17" spans="2:2" x14ac:dyDescent="0.25">
      <c r="B17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Yamrot Negusu</cp:lastModifiedBy>
  <dcterms:created xsi:type="dcterms:W3CDTF">2019-10-10T12:41:36Z</dcterms:created>
  <dcterms:modified xsi:type="dcterms:W3CDTF">2019-10-23T02:10:43Z</dcterms:modified>
</cp:coreProperties>
</file>