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as Bahia Matriz\Documents\FATEQUE\6º semestre\Gestão de Projetos (Banin)\"/>
    </mc:Choice>
  </mc:AlternateContent>
  <bookViews>
    <workbookView xWindow="0" yWindow="0" windowWidth="20400" windowHeight="7530" firstSheet="2" activeTab="10"/>
  </bookViews>
  <sheets>
    <sheet name="Modelo" sheetId="1" r:id="rId1"/>
    <sheet name="Ex1" sheetId="2" r:id="rId2"/>
    <sheet name="Ex2 - A" sheetId="11" r:id="rId3"/>
    <sheet name="Ex2 - B" sheetId="12" r:id="rId4"/>
    <sheet name="Ex2 - C" sheetId="9" r:id="rId5"/>
    <sheet name="Ex3 - A" sheetId="13" r:id="rId6"/>
    <sheet name="Ex4 - A" sheetId="15" r:id="rId7"/>
    <sheet name="Ex4 - B" sheetId="16" r:id="rId8"/>
    <sheet name="Ex5 - A" sheetId="17" r:id="rId9"/>
    <sheet name="Ex5 - B" sheetId="18" r:id="rId10"/>
    <sheet name="Ex5 - C" sheetId="19" r:id="rId11"/>
    <sheet name="Ex14-1" sheetId="3" r:id="rId12"/>
    <sheet name="Ex14-1 (2)" sheetId="4" r:id="rId13"/>
    <sheet name="Ex14-2 (Projeto A)" sheetId="6" r:id="rId14"/>
    <sheet name="Ex14-2 (Projeto B)" sheetId="8" r:id="rId1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9" l="1"/>
  <c r="C16" i="19"/>
  <c r="C17" i="19"/>
  <c r="C18" i="19"/>
  <c r="C19" i="19"/>
  <c r="C20" i="19"/>
  <c r="C21" i="19"/>
  <c r="C22" i="19"/>
  <c r="D22" i="19" s="1"/>
  <c r="C23" i="19"/>
  <c r="C24" i="19"/>
  <c r="C25" i="19"/>
  <c r="C26" i="19"/>
  <c r="F26" i="19" s="1"/>
  <c r="C27" i="19"/>
  <c r="C14" i="19"/>
  <c r="G25" i="19"/>
  <c r="H22" i="19"/>
  <c r="D23" i="19"/>
  <c r="E23" i="19"/>
  <c r="F23" i="19"/>
  <c r="G23" i="19"/>
  <c r="H23" i="19"/>
  <c r="I23" i="19"/>
  <c r="J23" i="19"/>
  <c r="D24" i="19"/>
  <c r="E24" i="19"/>
  <c r="F24" i="19"/>
  <c r="G24" i="19"/>
  <c r="H24" i="19"/>
  <c r="I24" i="19"/>
  <c r="J24" i="19"/>
  <c r="D25" i="19"/>
  <c r="E25" i="19"/>
  <c r="F25" i="19"/>
  <c r="H25" i="19"/>
  <c r="I25" i="19"/>
  <c r="J25" i="19"/>
  <c r="E26" i="19"/>
  <c r="I26" i="19"/>
  <c r="D27" i="19"/>
  <c r="E27" i="19"/>
  <c r="F27" i="19"/>
  <c r="G27" i="19"/>
  <c r="H27" i="19"/>
  <c r="I27" i="19"/>
  <c r="J27" i="19"/>
  <c r="G4" i="19"/>
  <c r="G6" i="19" s="1"/>
  <c r="H3" i="19"/>
  <c r="H4" i="19" s="1"/>
  <c r="H6" i="19" s="1"/>
  <c r="F3" i="19"/>
  <c r="E3" i="19" s="1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8" i="18"/>
  <c r="G4" i="18"/>
  <c r="G19" i="18" s="1"/>
  <c r="H3" i="18"/>
  <c r="H4" i="18" s="1"/>
  <c r="F3" i="18"/>
  <c r="F4" i="18" s="1"/>
  <c r="F18" i="18" s="1"/>
  <c r="F3" i="17"/>
  <c r="F4" i="17" s="1"/>
  <c r="H3" i="17"/>
  <c r="I3" i="17" s="1"/>
  <c r="G4" i="17"/>
  <c r="G21" i="17" s="1"/>
  <c r="D3" i="3"/>
  <c r="G19" i="17"/>
  <c r="G26" i="16"/>
  <c r="G27" i="16"/>
  <c r="G28" i="16"/>
  <c r="G29" i="16"/>
  <c r="G30" i="16"/>
  <c r="G31" i="16"/>
  <c r="G32" i="16"/>
  <c r="G33" i="16"/>
  <c r="G34" i="16"/>
  <c r="G35" i="16"/>
  <c r="G36" i="16"/>
  <c r="G37" i="16"/>
  <c r="G25" i="16"/>
  <c r="C35" i="16"/>
  <c r="H23" i="16"/>
  <c r="I23" i="16" s="1"/>
  <c r="J23" i="16" s="1"/>
  <c r="J27" i="16" s="1"/>
  <c r="F23" i="16"/>
  <c r="E23" i="16" s="1"/>
  <c r="D23" i="16" s="1"/>
  <c r="D29" i="16" s="1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H3" i="16"/>
  <c r="H16" i="16" s="1"/>
  <c r="F3" i="16"/>
  <c r="F14" i="16" s="1"/>
  <c r="G14" i="15"/>
  <c r="G13" i="15"/>
  <c r="G12" i="15"/>
  <c r="G11" i="15"/>
  <c r="H3" i="15"/>
  <c r="I3" i="15" s="1"/>
  <c r="I6" i="15" s="1"/>
  <c r="F3" i="15"/>
  <c r="E3" i="15" s="1"/>
  <c r="C12" i="13"/>
  <c r="C13" i="13"/>
  <c r="C14" i="13"/>
  <c r="J14" i="13" s="1"/>
  <c r="C15" i="13"/>
  <c r="G15" i="13" s="1"/>
  <c r="C16" i="13"/>
  <c r="C17" i="13"/>
  <c r="C18" i="13"/>
  <c r="J18" i="13" s="1"/>
  <c r="C19" i="13"/>
  <c r="I19" i="13" s="1"/>
  <c r="C20" i="13"/>
  <c r="C21" i="13"/>
  <c r="C22" i="13"/>
  <c r="J22" i="13" s="1"/>
  <c r="C23" i="13"/>
  <c r="I23" i="13" s="1"/>
  <c r="C11" i="13"/>
  <c r="J11" i="13" s="1"/>
  <c r="C9" i="13"/>
  <c r="C10" i="13"/>
  <c r="J10" i="13" s="1"/>
  <c r="C8" i="13"/>
  <c r="J8" i="13" s="1"/>
  <c r="C7" i="13"/>
  <c r="C6" i="13"/>
  <c r="J6" i="13" s="1"/>
  <c r="C5" i="13"/>
  <c r="J5" i="13" s="1"/>
  <c r="J23" i="13"/>
  <c r="I22" i="13"/>
  <c r="J21" i="13"/>
  <c r="I21" i="13"/>
  <c r="J20" i="13"/>
  <c r="I20" i="13"/>
  <c r="J19" i="13"/>
  <c r="I18" i="13"/>
  <c r="J17" i="13"/>
  <c r="H17" i="13"/>
  <c r="J16" i="13"/>
  <c r="H16" i="13"/>
  <c r="J15" i="13"/>
  <c r="G14" i="13"/>
  <c r="J13" i="13"/>
  <c r="G13" i="13"/>
  <c r="J12" i="13"/>
  <c r="G12" i="13"/>
  <c r="G11" i="13"/>
  <c r="J9" i="13"/>
  <c r="J7" i="13"/>
  <c r="J3" i="13"/>
  <c r="I3" i="13"/>
  <c r="I17" i="13" s="1"/>
  <c r="H3" i="13"/>
  <c r="F3" i="13"/>
  <c r="E3" i="13" s="1"/>
  <c r="C12" i="12"/>
  <c r="C13" i="12"/>
  <c r="C14" i="12"/>
  <c r="C15" i="12"/>
  <c r="C16" i="12"/>
  <c r="C17" i="12"/>
  <c r="C18" i="12"/>
  <c r="C19" i="12"/>
  <c r="C20" i="12"/>
  <c r="C21" i="12"/>
  <c r="C22" i="12"/>
  <c r="C23" i="12"/>
  <c r="C11" i="12"/>
  <c r="C23" i="11"/>
  <c r="C12" i="11"/>
  <c r="C13" i="11"/>
  <c r="C14" i="11"/>
  <c r="C15" i="11"/>
  <c r="C16" i="11"/>
  <c r="C17" i="11"/>
  <c r="C18" i="11"/>
  <c r="C19" i="11"/>
  <c r="C20" i="11"/>
  <c r="C21" i="11"/>
  <c r="C22" i="11"/>
  <c r="C11" i="11"/>
  <c r="C10" i="12"/>
  <c r="G10" i="12" s="1"/>
  <c r="O9" i="12"/>
  <c r="C9" i="12"/>
  <c r="C8" i="12"/>
  <c r="C7" i="12"/>
  <c r="C6" i="12"/>
  <c r="C5" i="12"/>
  <c r="H3" i="12"/>
  <c r="I3" i="12" s="1"/>
  <c r="F3" i="12"/>
  <c r="E3" i="12" s="1"/>
  <c r="G11" i="11"/>
  <c r="C10" i="11"/>
  <c r="G10" i="11" s="1"/>
  <c r="O9" i="11"/>
  <c r="C9" i="11"/>
  <c r="C8" i="11"/>
  <c r="C7" i="11"/>
  <c r="C6" i="11"/>
  <c r="C5" i="11"/>
  <c r="H3" i="11"/>
  <c r="H17" i="11" s="1"/>
  <c r="F3" i="11"/>
  <c r="E3" i="11" s="1"/>
  <c r="O9" i="9"/>
  <c r="F3" i="9"/>
  <c r="H3" i="9"/>
  <c r="H7" i="9" s="1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6" i="9"/>
  <c r="C12" i="9"/>
  <c r="C13" i="9"/>
  <c r="C14" i="9"/>
  <c r="C15" i="9"/>
  <c r="C16" i="9"/>
  <c r="C17" i="9"/>
  <c r="C18" i="9"/>
  <c r="C19" i="9"/>
  <c r="C20" i="9"/>
  <c r="C21" i="9"/>
  <c r="C22" i="9"/>
  <c r="C23" i="9"/>
  <c r="C11" i="9"/>
  <c r="C7" i="9"/>
  <c r="C8" i="9"/>
  <c r="C9" i="9"/>
  <c r="C10" i="9"/>
  <c r="C6" i="9"/>
  <c r="C5" i="9"/>
  <c r="G5" i="9"/>
  <c r="H26" i="19" l="1"/>
  <c r="D26" i="19"/>
  <c r="F22" i="19"/>
  <c r="G22" i="19"/>
  <c r="G26" i="19"/>
  <c r="J22" i="19"/>
  <c r="E22" i="19"/>
  <c r="J26" i="19"/>
  <c r="I22" i="19"/>
  <c r="I3" i="19"/>
  <c r="I4" i="19" s="1"/>
  <c r="I18" i="19" s="1"/>
  <c r="G10" i="19"/>
  <c r="G14" i="19"/>
  <c r="G11" i="19"/>
  <c r="G15" i="19"/>
  <c r="G12" i="19"/>
  <c r="G8" i="19"/>
  <c r="G9" i="19"/>
  <c r="G13" i="19"/>
  <c r="I15" i="19"/>
  <c r="I14" i="19"/>
  <c r="I11" i="19"/>
  <c r="I10" i="19"/>
  <c r="I7" i="19"/>
  <c r="I6" i="19"/>
  <c r="D3" i="19"/>
  <c r="D4" i="19" s="1"/>
  <c r="D17" i="19" s="1"/>
  <c r="E4" i="19"/>
  <c r="E18" i="19" s="1"/>
  <c r="G7" i="19"/>
  <c r="G16" i="19"/>
  <c r="G17" i="19"/>
  <c r="G18" i="19"/>
  <c r="G19" i="19"/>
  <c r="G20" i="19"/>
  <c r="G21" i="19"/>
  <c r="F4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E17" i="19"/>
  <c r="I3" i="18"/>
  <c r="I4" i="18" s="1"/>
  <c r="I21" i="18" s="1"/>
  <c r="E3" i="18"/>
  <c r="G14" i="18"/>
  <c r="G18" i="18"/>
  <c r="G6" i="18"/>
  <c r="G10" i="18"/>
  <c r="H20" i="18"/>
  <c r="H16" i="18"/>
  <c r="H12" i="18"/>
  <c r="H8" i="18"/>
  <c r="H15" i="18"/>
  <c r="H21" i="18"/>
  <c r="H17" i="18"/>
  <c r="H13" i="18"/>
  <c r="H9" i="18"/>
  <c r="H19" i="18"/>
  <c r="H18" i="18"/>
  <c r="H14" i="18"/>
  <c r="H10" i="18"/>
  <c r="H6" i="18"/>
  <c r="H11" i="18"/>
  <c r="H7" i="18"/>
  <c r="F13" i="18"/>
  <c r="F17" i="18"/>
  <c r="F8" i="18"/>
  <c r="G9" i="18"/>
  <c r="F12" i="18"/>
  <c r="G13" i="18"/>
  <c r="F16" i="18"/>
  <c r="G17" i="18"/>
  <c r="F20" i="18"/>
  <c r="G21" i="18"/>
  <c r="F21" i="18"/>
  <c r="F7" i="18"/>
  <c r="G8" i="18"/>
  <c r="F11" i="18"/>
  <c r="G12" i="18"/>
  <c r="F15" i="18"/>
  <c r="G16" i="18"/>
  <c r="F19" i="18"/>
  <c r="G20" i="18"/>
  <c r="F9" i="18"/>
  <c r="F6" i="18"/>
  <c r="G7" i="18"/>
  <c r="F10" i="18"/>
  <c r="G11" i="18"/>
  <c r="F14" i="18"/>
  <c r="G15" i="18"/>
  <c r="H4" i="17"/>
  <c r="H11" i="17" s="1"/>
  <c r="J3" i="17"/>
  <c r="J4" i="17" s="1"/>
  <c r="J21" i="17" s="1"/>
  <c r="I4" i="17"/>
  <c r="I21" i="17" s="1"/>
  <c r="E3" i="17"/>
  <c r="D3" i="17" s="1"/>
  <c r="D4" i="17" s="1"/>
  <c r="D20" i="17" s="1"/>
  <c r="J19" i="17"/>
  <c r="F21" i="17"/>
  <c r="F13" i="17"/>
  <c r="F9" i="17"/>
  <c r="F19" i="17"/>
  <c r="F7" i="17"/>
  <c r="F20" i="17"/>
  <c r="F17" i="17"/>
  <c r="F18" i="17"/>
  <c r="G7" i="17"/>
  <c r="G13" i="17"/>
  <c r="G10" i="17"/>
  <c r="G9" i="17"/>
  <c r="G16" i="17"/>
  <c r="G20" i="17"/>
  <c r="G8" i="17"/>
  <c r="G11" i="17"/>
  <c r="G14" i="17"/>
  <c r="G17" i="17"/>
  <c r="G6" i="17"/>
  <c r="G12" i="17"/>
  <c r="G15" i="17"/>
  <c r="G18" i="17"/>
  <c r="H15" i="17"/>
  <c r="F8" i="17"/>
  <c r="F12" i="17"/>
  <c r="F16" i="17"/>
  <c r="H18" i="17"/>
  <c r="F11" i="17"/>
  <c r="H13" i="17"/>
  <c r="F15" i="17"/>
  <c r="F6" i="17"/>
  <c r="F10" i="17"/>
  <c r="F14" i="17"/>
  <c r="D25" i="16"/>
  <c r="D36" i="16"/>
  <c r="E33" i="16"/>
  <c r="F30" i="16"/>
  <c r="D28" i="16"/>
  <c r="E25" i="16"/>
  <c r="E35" i="16"/>
  <c r="F32" i="16"/>
  <c r="D30" i="16"/>
  <c r="E27" i="16"/>
  <c r="E37" i="16"/>
  <c r="F34" i="16"/>
  <c r="D32" i="16"/>
  <c r="E29" i="16"/>
  <c r="F26" i="16"/>
  <c r="F36" i="16"/>
  <c r="D34" i="16"/>
  <c r="E31" i="16"/>
  <c r="F28" i="16"/>
  <c r="D26" i="16"/>
  <c r="H37" i="16"/>
  <c r="J35" i="16"/>
  <c r="H33" i="16"/>
  <c r="J31" i="16"/>
  <c r="I30" i="16"/>
  <c r="H29" i="16"/>
  <c r="I26" i="16"/>
  <c r="I25" i="16"/>
  <c r="J36" i="16"/>
  <c r="I35" i="16"/>
  <c r="H34" i="16"/>
  <c r="J32" i="16"/>
  <c r="I31" i="16"/>
  <c r="H30" i="16"/>
  <c r="J28" i="16"/>
  <c r="I27" i="16"/>
  <c r="H26" i="16"/>
  <c r="F37" i="16"/>
  <c r="E36" i="16"/>
  <c r="D35" i="16"/>
  <c r="F33" i="16"/>
  <c r="E32" i="16"/>
  <c r="D31" i="16"/>
  <c r="D38" i="16" s="1"/>
  <c r="F29" i="16"/>
  <c r="E28" i="16"/>
  <c r="D27" i="16"/>
  <c r="I36" i="16"/>
  <c r="J33" i="16"/>
  <c r="J29" i="16"/>
  <c r="J37" i="16"/>
  <c r="H35" i="16"/>
  <c r="I32" i="16"/>
  <c r="H31" i="16"/>
  <c r="I28" i="16"/>
  <c r="H27" i="16"/>
  <c r="H25" i="16"/>
  <c r="I37" i="16"/>
  <c r="H36" i="16"/>
  <c r="J34" i="16"/>
  <c r="I33" i="16"/>
  <c r="H32" i="16"/>
  <c r="J30" i="16"/>
  <c r="I29" i="16"/>
  <c r="H28" i="16"/>
  <c r="J26" i="16"/>
  <c r="F25" i="16"/>
  <c r="D37" i="16"/>
  <c r="F35" i="16"/>
  <c r="E34" i="16"/>
  <c r="D33" i="16"/>
  <c r="F31" i="16"/>
  <c r="E30" i="16"/>
  <c r="F27" i="16"/>
  <c r="E26" i="16"/>
  <c r="J25" i="16"/>
  <c r="I34" i="16"/>
  <c r="G38" i="16"/>
  <c r="G18" i="16"/>
  <c r="F5" i="16"/>
  <c r="F12" i="16"/>
  <c r="E3" i="16"/>
  <c r="E17" i="16" s="1"/>
  <c r="F13" i="16"/>
  <c r="E16" i="16"/>
  <c r="H7" i="16"/>
  <c r="F9" i="16"/>
  <c r="H14" i="16"/>
  <c r="F16" i="16"/>
  <c r="H11" i="16"/>
  <c r="E8" i="16"/>
  <c r="D3" i="16"/>
  <c r="D16" i="16" s="1"/>
  <c r="I3" i="16"/>
  <c r="I17" i="16" s="1"/>
  <c r="H6" i="16"/>
  <c r="F8" i="16"/>
  <c r="E12" i="16"/>
  <c r="H15" i="16"/>
  <c r="F17" i="16"/>
  <c r="H10" i="16"/>
  <c r="I8" i="16"/>
  <c r="E7" i="16"/>
  <c r="E11" i="16"/>
  <c r="E15" i="16"/>
  <c r="H5" i="16"/>
  <c r="E6" i="16"/>
  <c r="F7" i="16"/>
  <c r="H9" i="16"/>
  <c r="E10" i="16"/>
  <c r="F11" i="16"/>
  <c r="H13" i="16"/>
  <c r="E14" i="16"/>
  <c r="F15" i="16"/>
  <c r="H17" i="16"/>
  <c r="E5" i="16"/>
  <c r="F6" i="16"/>
  <c r="D8" i="16"/>
  <c r="H8" i="16"/>
  <c r="E9" i="16"/>
  <c r="I9" i="16"/>
  <c r="F10" i="16"/>
  <c r="H12" i="16"/>
  <c r="E13" i="16"/>
  <c r="I9" i="15"/>
  <c r="I5" i="15"/>
  <c r="I7" i="15"/>
  <c r="H16" i="15"/>
  <c r="I8" i="15"/>
  <c r="H10" i="15"/>
  <c r="F6" i="15"/>
  <c r="F8" i="15"/>
  <c r="F10" i="15"/>
  <c r="F12" i="15"/>
  <c r="F14" i="15"/>
  <c r="F16" i="15"/>
  <c r="H15" i="15"/>
  <c r="H17" i="15"/>
  <c r="F5" i="15"/>
  <c r="F7" i="15"/>
  <c r="F9" i="15"/>
  <c r="F11" i="15"/>
  <c r="F13" i="15"/>
  <c r="F15" i="15"/>
  <c r="F17" i="15"/>
  <c r="I17" i="15"/>
  <c r="I16" i="15"/>
  <c r="I15" i="15"/>
  <c r="I14" i="15"/>
  <c r="I13" i="15"/>
  <c r="I12" i="15"/>
  <c r="I11" i="15"/>
  <c r="I10" i="15"/>
  <c r="J3" i="15"/>
  <c r="G5" i="15"/>
  <c r="G6" i="15"/>
  <c r="G7" i="15"/>
  <c r="G8" i="15"/>
  <c r="G9" i="15"/>
  <c r="G10" i="15"/>
  <c r="G15" i="15"/>
  <c r="G16" i="15"/>
  <c r="G17" i="15"/>
  <c r="H5" i="15"/>
  <c r="H6" i="15"/>
  <c r="H7" i="15"/>
  <c r="H8" i="15"/>
  <c r="H9" i="15"/>
  <c r="H11" i="15"/>
  <c r="H12" i="15"/>
  <c r="H13" i="15"/>
  <c r="H14" i="15"/>
  <c r="D3" i="15"/>
  <c r="D7" i="15" s="1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H15" i="13"/>
  <c r="G10" i="13"/>
  <c r="E18" i="13"/>
  <c r="E17" i="13"/>
  <c r="E16" i="13"/>
  <c r="E15" i="13"/>
  <c r="E14" i="13"/>
  <c r="E13" i="13"/>
  <c r="E12" i="13"/>
  <c r="E11" i="13"/>
  <c r="E10" i="13"/>
  <c r="D3" i="13"/>
  <c r="J24" i="13"/>
  <c r="G5" i="13"/>
  <c r="G6" i="13"/>
  <c r="G7" i="13"/>
  <c r="F13" i="13"/>
  <c r="F14" i="13"/>
  <c r="F21" i="13"/>
  <c r="F22" i="13"/>
  <c r="F23" i="13"/>
  <c r="D5" i="13"/>
  <c r="H5" i="13"/>
  <c r="D6" i="13"/>
  <c r="H6" i="13"/>
  <c r="D7" i="13"/>
  <c r="H7" i="13"/>
  <c r="D8" i="13"/>
  <c r="H8" i="13"/>
  <c r="D9" i="13"/>
  <c r="H9" i="13"/>
  <c r="G16" i="13"/>
  <c r="G17" i="13"/>
  <c r="G18" i="13"/>
  <c r="G19" i="13"/>
  <c r="G20" i="13"/>
  <c r="G21" i="13"/>
  <c r="G22" i="13"/>
  <c r="G23" i="13"/>
  <c r="F17" i="13"/>
  <c r="F18" i="13"/>
  <c r="E5" i="13"/>
  <c r="I5" i="13"/>
  <c r="E6" i="13"/>
  <c r="I6" i="13"/>
  <c r="E7" i="13"/>
  <c r="I7" i="13"/>
  <c r="E8" i="13"/>
  <c r="I8" i="13"/>
  <c r="E9" i="13"/>
  <c r="I9" i="13"/>
  <c r="H10" i="13"/>
  <c r="H11" i="13"/>
  <c r="H12" i="13"/>
  <c r="H13" i="13"/>
  <c r="H14" i="13"/>
  <c r="D17" i="13"/>
  <c r="D18" i="13"/>
  <c r="H18" i="13"/>
  <c r="D19" i="13"/>
  <c r="H19" i="13"/>
  <c r="D20" i="13"/>
  <c r="H20" i="13"/>
  <c r="D21" i="13"/>
  <c r="H21" i="13"/>
  <c r="D22" i="13"/>
  <c r="H22" i="13"/>
  <c r="D23" i="13"/>
  <c r="H23" i="13"/>
  <c r="G8" i="13"/>
  <c r="G9" i="13"/>
  <c r="F10" i="13"/>
  <c r="F11" i="13"/>
  <c r="F12" i="13"/>
  <c r="F15" i="13"/>
  <c r="F16" i="13"/>
  <c r="F19" i="13"/>
  <c r="F20" i="13"/>
  <c r="F5" i="13"/>
  <c r="F6" i="13"/>
  <c r="F7" i="13"/>
  <c r="F8" i="13"/>
  <c r="F9" i="13"/>
  <c r="I10" i="13"/>
  <c r="I11" i="13"/>
  <c r="I12" i="13"/>
  <c r="I13" i="13"/>
  <c r="I14" i="13"/>
  <c r="I15" i="13"/>
  <c r="I16" i="13"/>
  <c r="E19" i="13"/>
  <c r="E20" i="13"/>
  <c r="E21" i="13"/>
  <c r="E22" i="13"/>
  <c r="E23" i="13"/>
  <c r="I10" i="12"/>
  <c r="I16" i="12"/>
  <c r="I22" i="12"/>
  <c r="I14" i="12"/>
  <c r="I20" i="12"/>
  <c r="I12" i="12"/>
  <c r="I18" i="12"/>
  <c r="I11" i="12"/>
  <c r="I23" i="12"/>
  <c r="I19" i="12"/>
  <c r="I15" i="12"/>
  <c r="I21" i="12"/>
  <c r="I17" i="12"/>
  <c r="I13" i="12"/>
  <c r="H17" i="12"/>
  <c r="I3" i="11"/>
  <c r="I11" i="11" s="1"/>
  <c r="E12" i="12"/>
  <c r="E11" i="12"/>
  <c r="E10" i="12"/>
  <c r="D3" i="12"/>
  <c r="D6" i="12" s="1"/>
  <c r="G5" i="12"/>
  <c r="G7" i="12"/>
  <c r="F10" i="12"/>
  <c r="F12" i="12"/>
  <c r="F15" i="12"/>
  <c r="F16" i="12"/>
  <c r="F23" i="12"/>
  <c r="D5" i="12"/>
  <c r="H5" i="12"/>
  <c r="H6" i="12"/>
  <c r="D7" i="12"/>
  <c r="H7" i="12"/>
  <c r="H8" i="12"/>
  <c r="D9" i="12"/>
  <c r="H9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6" i="12"/>
  <c r="G8" i="12"/>
  <c r="G9" i="12"/>
  <c r="F13" i="12"/>
  <c r="F22" i="12"/>
  <c r="E5" i="12"/>
  <c r="I5" i="12"/>
  <c r="E6" i="12"/>
  <c r="I6" i="12"/>
  <c r="E7" i="12"/>
  <c r="I7" i="12"/>
  <c r="E8" i="12"/>
  <c r="I8" i="12"/>
  <c r="E9" i="12"/>
  <c r="I9" i="12"/>
  <c r="H10" i="12"/>
  <c r="H11" i="12"/>
  <c r="H12" i="12"/>
  <c r="H13" i="12"/>
  <c r="H14" i="12"/>
  <c r="H15" i="12"/>
  <c r="H16" i="12"/>
  <c r="H18" i="12"/>
  <c r="H19" i="12"/>
  <c r="D20" i="12"/>
  <c r="H20" i="12"/>
  <c r="H21" i="12"/>
  <c r="D22" i="12"/>
  <c r="H22" i="12"/>
  <c r="H23" i="12"/>
  <c r="F11" i="12"/>
  <c r="F14" i="12"/>
  <c r="F17" i="12"/>
  <c r="F18" i="12"/>
  <c r="F19" i="12"/>
  <c r="F20" i="12"/>
  <c r="F21" i="12"/>
  <c r="J3" i="12"/>
  <c r="F5" i="12"/>
  <c r="F6" i="12"/>
  <c r="F7" i="12"/>
  <c r="F8" i="12"/>
  <c r="F9" i="12"/>
  <c r="E13" i="12"/>
  <c r="E14" i="12"/>
  <c r="E15" i="12"/>
  <c r="E16" i="12"/>
  <c r="E17" i="12"/>
  <c r="E18" i="12"/>
  <c r="E19" i="12"/>
  <c r="E20" i="12"/>
  <c r="E21" i="12"/>
  <c r="E22" i="12"/>
  <c r="E23" i="12"/>
  <c r="E12" i="11"/>
  <c r="E11" i="11"/>
  <c r="E10" i="11"/>
  <c r="D3" i="11"/>
  <c r="D6" i="11" s="1"/>
  <c r="H5" i="11"/>
  <c r="H6" i="11"/>
  <c r="H7" i="11"/>
  <c r="H8" i="11"/>
  <c r="H9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6" i="11"/>
  <c r="G7" i="11"/>
  <c r="G8" i="11"/>
  <c r="G9" i="11"/>
  <c r="F14" i="11"/>
  <c r="F15" i="11"/>
  <c r="F16" i="11"/>
  <c r="F17" i="11"/>
  <c r="F23" i="11"/>
  <c r="E5" i="11"/>
  <c r="E6" i="11"/>
  <c r="E7" i="11"/>
  <c r="E8" i="11"/>
  <c r="E9" i="11"/>
  <c r="H10" i="11"/>
  <c r="H11" i="11"/>
  <c r="H12" i="11"/>
  <c r="H13" i="11"/>
  <c r="H14" i="11"/>
  <c r="H15" i="11"/>
  <c r="H16" i="11"/>
  <c r="H18" i="11"/>
  <c r="D19" i="11"/>
  <c r="H19" i="11"/>
  <c r="D20" i="11"/>
  <c r="H20" i="11"/>
  <c r="D21" i="11"/>
  <c r="H21" i="11"/>
  <c r="D22" i="11"/>
  <c r="H22" i="11"/>
  <c r="D23" i="11"/>
  <c r="H23" i="11"/>
  <c r="G5" i="11"/>
  <c r="F10" i="11"/>
  <c r="F11" i="11"/>
  <c r="F12" i="11"/>
  <c r="F13" i="11"/>
  <c r="F18" i="11"/>
  <c r="F19" i="11"/>
  <c r="F20" i="11"/>
  <c r="F21" i="11"/>
  <c r="F22" i="11"/>
  <c r="J3" i="11"/>
  <c r="J6" i="11" s="1"/>
  <c r="F5" i="11"/>
  <c r="F6" i="11"/>
  <c r="F7" i="11"/>
  <c r="F8" i="11"/>
  <c r="F9" i="11"/>
  <c r="E13" i="11"/>
  <c r="E14" i="11"/>
  <c r="E15" i="11"/>
  <c r="E16" i="11"/>
  <c r="E17" i="11"/>
  <c r="E18" i="11"/>
  <c r="E19" i="11"/>
  <c r="E20" i="11"/>
  <c r="E21" i="11"/>
  <c r="E22" i="11"/>
  <c r="E23" i="11"/>
  <c r="H6" i="9"/>
  <c r="H16" i="9"/>
  <c r="H5" i="9"/>
  <c r="H23" i="9"/>
  <c r="H21" i="9"/>
  <c r="H12" i="9"/>
  <c r="F22" i="9"/>
  <c r="H20" i="9"/>
  <c r="H19" i="9"/>
  <c r="H18" i="9"/>
  <c r="H14" i="9"/>
  <c r="H8" i="9"/>
  <c r="H22" i="9"/>
  <c r="I3" i="9"/>
  <c r="I5" i="9" s="1"/>
  <c r="H17" i="9"/>
  <c r="H13" i="9"/>
  <c r="H9" i="9"/>
  <c r="F12" i="9"/>
  <c r="H10" i="9"/>
  <c r="H15" i="9"/>
  <c r="H11" i="9"/>
  <c r="G24" i="9"/>
  <c r="G5" i="2"/>
  <c r="G6" i="2"/>
  <c r="I5" i="2"/>
  <c r="J5" i="2"/>
  <c r="H6" i="2"/>
  <c r="I6" i="2"/>
  <c r="J6" i="2"/>
  <c r="D5" i="2"/>
  <c r="H3" i="2"/>
  <c r="F3" i="2" s="1"/>
  <c r="E3" i="2" s="1"/>
  <c r="D3" i="2" s="1"/>
  <c r="D6" i="2" s="1"/>
  <c r="I3" i="2"/>
  <c r="F3" i="8"/>
  <c r="F5" i="8" s="1"/>
  <c r="E3" i="8"/>
  <c r="E11" i="8" s="1"/>
  <c r="G3" i="8"/>
  <c r="G7" i="8" s="1"/>
  <c r="H3" i="8"/>
  <c r="H10" i="8" s="1"/>
  <c r="I3" i="8"/>
  <c r="I7" i="8" s="1"/>
  <c r="J3" i="8"/>
  <c r="J11" i="8" s="1"/>
  <c r="K3" i="8"/>
  <c r="K7" i="8" s="1"/>
  <c r="D3" i="8"/>
  <c r="D9" i="8" s="1"/>
  <c r="D6" i="8"/>
  <c r="J6" i="8"/>
  <c r="K6" i="8"/>
  <c r="E7" i="8"/>
  <c r="J7" i="8"/>
  <c r="E8" i="8"/>
  <c r="J8" i="8"/>
  <c r="E9" i="8"/>
  <c r="J9" i="8"/>
  <c r="D10" i="8"/>
  <c r="E10" i="8"/>
  <c r="G10" i="8"/>
  <c r="J10" i="8"/>
  <c r="K10" i="8"/>
  <c r="E12" i="8"/>
  <c r="J12" i="8"/>
  <c r="K12" i="8"/>
  <c r="E13" i="8"/>
  <c r="H13" i="8"/>
  <c r="J13" i="8"/>
  <c r="K13" i="8"/>
  <c r="D14" i="8"/>
  <c r="E14" i="8"/>
  <c r="J14" i="8"/>
  <c r="K14" i="8"/>
  <c r="E15" i="8"/>
  <c r="J15" i="8"/>
  <c r="K15" i="8"/>
  <c r="J16" i="8"/>
  <c r="K16" i="8"/>
  <c r="E17" i="8"/>
  <c r="J17" i="8"/>
  <c r="D18" i="8"/>
  <c r="E18" i="8"/>
  <c r="J18" i="8"/>
  <c r="H19" i="8"/>
  <c r="J19" i="8"/>
  <c r="E20" i="8"/>
  <c r="G20" i="8"/>
  <c r="J20" i="8"/>
  <c r="E21" i="8"/>
  <c r="G21" i="8"/>
  <c r="J21" i="8"/>
  <c r="D22" i="8"/>
  <c r="E22" i="8"/>
  <c r="H22" i="8"/>
  <c r="J22" i="8"/>
  <c r="K22" i="8"/>
  <c r="E23" i="8"/>
  <c r="J23" i="8"/>
  <c r="E24" i="8"/>
  <c r="J24" i="8"/>
  <c r="K24" i="8"/>
  <c r="D25" i="8"/>
  <c r="E25" i="8"/>
  <c r="H25" i="8"/>
  <c r="J25" i="8"/>
  <c r="D26" i="8"/>
  <c r="E26" i="8"/>
  <c r="G26" i="8"/>
  <c r="J26" i="8"/>
  <c r="K26" i="8"/>
  <c r="D27" i="8"/>
  <c r="E27" i="8"/>
  <c r="G27" i="8"/>
  <c r="H27" i="8"/>
  <c r="J27" i="8"/>
  <c r="K27" i="8"/>
  <c r="D28" i="8"/>
  <c r="E28" i="8"/>
  <c r="G28" i="8"/>
  <c r="J28" i="8"/>
  <c r="D29" i="8"/>
  <c r="E29" i="8"/>
  <c r="G29" i="8"/>
  <c r="J29" i="8"/>
  <c r="K29" i="8"/>
  <c r="D30" i="8"/>
  <c r="E30" i="8"/>
  <c r="G30" i="8"/>
  <c r="J30" i="8"/>
  <c r="K30" i="8"/>
  <c r="D31" i="8"/>
  <c r="E31" i="8"/>
  <c r="J31" i="8"/>
  <c r="K31" i="8"/>
  <c r="D32" i="8"/>
  <c r="E32" i="8"/>
  <c r="G32" i="8"/>
  <c r="H32" i="8"/>
  <c r="J32" i="8"/>
  <c r="D33" i="8"/>
  <c r="E33" i="8"/>
  <c r="G33" i="8"/>
  <c r="J33" i="8"/>
  <c r="K33" i="8"/>
  <c r="D34" i="8"/>
  <c r="E34" i="8"/>
  <c r="H34" i="8"/>
  <c r="J34" i="8"/>
  <c r="K34" i="8"/>
  <c r="D35" i="8"/>
  <c r="E35" i="8"/>
  <c r="G35" i="8"/>
  <c r="J35" i="8"/>
  <c r="K35" i="8"/>
  <c r="E5" i="8"/>
  <c r="G5" i="8"/>
  <c r="J5" i="8"/>
  <c r="D5" i="8"/>
  <c r="I3" i="6"/>
  <c r="I17" i="6" s="1"/>
  <c r="H2" i="6"/>
  <c r="H3" i="6" s="1"/>
  <c r="H9" i="6" s="1"/>
  <c r="F2" i="6"/>
  <c r="E2" i="6" s="1"/>
  <c r="G3" i="6"/>
  <c r="G6" i="6" s="1"/>
  <c r="D3" i="4"/>
  <c r="D18" i="4"/>
  <c r="E18" i="4"/>
  <c r="F18" i="4"/>
  <c r="G18" i="4"/>
  <c r="H18" i="4"/>
  <c r="I18" i="4"/>
  <c r="J18" i="4"/>
  <c r="K18" i="4"/>
  <c r="L18" i="4"/>
  <c r="M18" i="4"/>
  <c r="N18" i="4"/>
  <c r="O18" i="4"/>
  <c r="E19" i="4"/>
  <c r="F19" i="4"/>
  <c r="G19" i="4"/>
  <c r="H19" i="4"/>
  <c r="I19" i="4"/>
  <c r="J19" i="4"/>
  <c r="K19" i="4"/>
  <c r="L19" i="4"/>
  <c r="M19" i="4"/>
  <c r="N19" i="4"/>
  <c r="O19" i="4"/>
  <c r="D20" i="4"/>
  <c r="E20" i="4"/>
  <c r="F20" i="4"/>
  <c r="G20" i="4"/>
  <c r="H20" i="4"/>
  <c r="I20" i="4"/>
  <c r="J20" i="4"/>
  <c r="K20" i="4"/>
  <c r="L20" i="4"/>
  <c r="M20" i="4"/>
  <c r="N20" i="4"/>
  <c r="O20" i="4"/>
  <c r="D21" i="4"/>
  <c r="E21" i="4"/>
  <c r="F21" i="4"/>
  <c r="G21" i="4"/>
  <c r="H21" i="4"/>
  <c r="I21" i="4"/>
  <c r="J21" i="4"/>
  <c r="K21" i="4"/>
  <c r="L21" i="4"/>
  <c r="M21" i="4"/>
  <c r="N21" i="4"/>
  <c r="O21" i="4"/>
  <c r="D22" i="4"/>
  <c r="E22" i="4"/>
  <c r="F22" i="4"/>
  <c r="G22" i="4"/>
  <c r="H22" i="4"/>
  <c r="I22" i="4"/>
  <c r="J22" i="4"/>
  <c r="K22" i="4"/>
  <c r="L22" i="4"/>
  <c r="M22" i="4"/>
  <c r="N22" i="4"/>
  <c r="O22" i="4"/>
  <c r="D23" i="4"/>
  <c r="E23" i="4"/>
  <c r="F23" i="4"/>
  <c r="G23" i="4"/>
  <c r="H23" i="4"/>
  <c r="I23" i="4"/>
  <c r="J23" i="4"/>
  <c r="K23" i="4"/>
  <c r="L23" i="4"/>
  <c r="M23" i="4"/>
  <c r="N23" i="4"/>
  <c r="O23" i="4"/>
  <c r="D24" i="4"/>
  <c r="E24" i="4"/>
  <c r="F24" i="4"/>
  <c r="G24" i="4"/>
  <c r="H24" i="4"/>
  <c r="I24" i="4"/>
  <c r="J24" i="4"/>
  <c r="K24" i="4"/>
  <c r="L24" i="4"/>
  <c r="M24" i="4"/>
  <c r="N24" i="4"/>
  <c r="O24" i="4"/>
  <c r="D25" i="4"/>
  <c r="E25" i="4"/>
  <c r="F25" i="4"/>
  <c r="G25" i="4"/>
  <c r="H25" i="4"/>
  <c r="I25" i="4"/>
  <c r="J25" i="4"/>
  <c r="K25" i="4"/>
  <c r="L25" i="4"/>
  <c r="M25" i="4"/>
  <c r="N25" i="4"/>
  <c r="O25" i="4"/>
  <c r="D26" i="4"/>
  <c r="E26" i="4"/>
  <c r="F26" i="4"/>
  <c r="G26" i="4"/>
  <c r="H26" i="4"/>
  <c r="I26" i="4"/>
  <c r="J26" i="4"/>
  <c r="K26" i="4"/>
  <c r="L26" i="4"/>
  <c r="M26" i="4"/>
  <c r="N26" i="4"/>
  <c r="O26" i="4"/>
  <c r="D27" i="4"/>
  <c r="E27" i="4"/>
  <c r="F27" i="4"/>
  <c r="G27" i="4"/>
  <c r="H27" i="4"/>
  <c r="I27" i="4"/>
  <c r="J27" i="4"/>
  <c r="K27" i="4"/>
  <c r="L27" i="4"/>
  <c r="M27" i="4"/>
  <c r="N27" i="4"/>
  <c r="O27" i="4"/>
  <c r="D28" i="4"/>
  <c r="E28" i="4"/>
  <c r="F28" i="4"/>
  <c r="G28" i="4"/>
  <c r="H28" i="4"/>
  <c r="I28" i="4"/>
  <c r="J28" i="4"/>
  <c r="K28" i="4"/>
  <c r="L28" i="4"/>
  <c r="M28" i="4"/>
  <c r="N28" i="4"/>
  <c r="O28" i="4"/>
  <c r="D29" i="4"/>
  <c r="E29" i="4"/>
  <c r="F29" i="4"/>
  <c r="G29" i="4"/>
  <c r="H29" i="4"/>
  <c r="I29" i="4"/>
  <c r="J29" i="4"/>
  <c r="K29" i="4"/>
  <c r="L29" i="4"/>
  <c r="M29" i="4"/>
  <c r="N29" i="4"/>
  <c r="O29" i="4"/>
  <c r="F3" i="4"/>
  <c r="F5" i="4" s="1"/>
  <c r="E2" i="4"/>
  <c r="E3" i="4" s="1"/>
  <c r="G3" i="4"/>
  <c r="H2" i="4"/>
  <c r="H3" i="4" s="1"/>
  <c r="H6" i="4" s="1"/>
  <c r="E2" i="3"/>
  <c r="E3" i="3" s="1"/>
  <c r="E7" i="3" s="1"/>
  <c r="F2" i="3"/>
  <c r="G2" i="3" s="1"/>
  <c r="H2" i="3" s="1"/>
  <c r="H3" i="3" s="1"/>
  <c r="D9" i="3"/>
  <c r="G28" i="19" l="1"/>
  <c r="H28" i="19"/>
  <c r="E21" i="19"/>
  <c r="D18" i="19"/>
  <c r="I21" i="19"/>
  <c r="I20" i="19"/>
  <c r="I8" i="19"/>
  <c r="I12" i="19"/>
  <c r="I19" i="19"/>
  <c r="J3" i="19"/>
  <c r="J4" i="19" s="1"/>
  <c r="E19" i="19"/>
  <c r="D20" i="19"/>
  <c r="I17" i="19"/>
  <c r="I16" i="19"/>
  <c r="I28" i="19" s="1"/>
  <c r="I9" i="19"/>
  <c r="I13" i="19"/>
  <c r="E20" i="19"/>
  <c r="J10" i="19"/>
  <c r="J6" i="19"/>
  <c r="J17" i="19"/>
  <c r="J13" i="19"/>
  <c r="J16" i="19"/>
  <c r="J11" i="19"/>
  <c r="J21" i="19"/>
  <c r="F21" i="19"/>
  <c r="F17" i="19"/>
  <c r="F12" i="19"/>
  <c r="F10" i="19"/>
  <c r="F7" i="19"/>
  <c r="F20" i="19"/>
  <c r="F16" i="19"/>
  <c r="F13" i="19"/>
  <c r="F8" i="19"/>
  <c r="F6" i="19"/>
  <c r="F19" i="19"/>
  <c r="F18" i="19"/>
  <c r="F15" i="19"/>
  <c r="F14" i="19"/>
  <c r="F11" i="19"/>
  <c r="F9" i="19"/>
  <c r="D21" i="19"/>
  <c r="D19" i="19"/>
  <c r="D6" i="19"/>
  <c r="D16" i="19"/>
  <c r="D15" i="19"/>
  <c r="D14" i="19"/>
  <c r="D13" i="19"/>
  <c r="D12" i="19"/>
  <c r="D11" i="19"/>
  <c r="D10" i="19"/>
  <c r="D9" i="19"/>
  <c r="D8" i="19"/>
  <c r="D7" i="19"/>
  <c r="E16" i="19"/>
  <c r="E15" i="19"/>
  <c r="E14" i="19"/>
  <c r="E13" i="19"/>
  <c r="E12" i="19"/>
  <c r="E11" i="19"/>
  <c r="E10" i="19"/>
  <c r="E9" i="19"/>
  <c r="E8" i="19"/>
  <c r="E7" i="19"/>
  <c r="E6" i="19"/>
  <c r="I12" i="18"/>
  <c r="J3" i="18"/>
  <c r="J4" i="18" s="1"/>
  <c r="J6" i="18" s="1"/>
  <c r="I15" i="18"/>
  <c r="I14" i="18"/>
  <c r="I11" i="18"/>
  <c r="I9" i="18"/>
  <c r="I13" i="18"/>
  <c r="I8" i="18"/>
  <c r="I10" i="18"/>
  <c r="I20" i="18"/>
  <c r="I19" i="18"/>
  <c r="I18" i="18"/>
  <c r="I17" i="18"/>
  <c r="I7" i="18"/>
  <c r="I6" i="18"/>
  <c r="I16" i="18"/>
  <c r="E4" i="18"/>
  <c r="D3" i="18"/>
  <c r="D4" i="18" s="1"/>
  <c r="G22" i="18"/>
  <c r="F22" i="18"/>
  <c r="J10" i="18"/>
  <c r="H22" i="18"/>
  <c r="H8" i="17"/>
  <c r="H10" i="17"/>
  <c r="H19" i="17"/>
  <c r="I19" i="17"/>
  <c r="F22" i="17"/>
  <c r="H14" i="17"/>
  <c r="H6" i="17"/>
  <c r="H7" i="17"/>
  <c r="I20" i="17"/>
  <c r="H21" i="17"/>
  <c r="H12" i="17"/>
  <c r="H17" i="17"/>
  <c r="H9" i="17"/>
  <c r="H20" i="17"/>
  <c r="H16" i="17"/>
  <c r="G22" i="17"/>
  <c r="J20" i="17"/>
  <c r="D19" i="17"/>
  <c r="D21" i="17"/>
  <c r="E4" i="17"/>
  <c r="E19" i="17" s="1"/>
  <c r="E21" i="17"/>
  <c r="E20" i="17"/>
  <c r="I17" i="17"/>
  <c r="I13" i="17"/>
  <c r="I9" i="17"/>
  <c r="I16" i="17"/>
  <c r="I12" i="17"/>
  <c r="I18" i="17"/>
  <c r="I14" i="17"/>
  <c r="I10" i="17"/>
  <c r="I6" i="17"/>
  <c r="I8" i="17"/>
  <c r="I15" i="17"/>
  <c r="I11" i="17"/>
  <c r="I7" i="17"/>
  <c r="D16" i="17"/>
  <c r="D12" i="17"/>
  <c r="D8" i="17"/>
  <c r="D7" i="17"/>
  <c r="D17" i="17"/>
  <c r="D13" i="17"/>
  <c r="D9" i="17"/>
  <c r="D18" i="17"/>
  <c r="D14" i="17"/>
  <c r="D10" i="17"/>
  <c r="D6" i="17"/>
  <c r="D15" i="17"/>
  <c r="D11" i="17"/>
  <c r="J38" i="16"/>
  <c r="F38" i="16"/>
  <c r="E38" i="16"/>
  <c r="I38" i="16"/>
  <c r="H38" i="16"/>
  <c r="D10" i="16"/>
  <c r="D7" i="16"/>
  <c r="I12" i="16"/>
  <c r="I11" i="16"/>
  <c r="D6" i="16"/>
  <c r="F18" i="16"/>
  <c r="D11" i="16"/>
  <c r="D14" i="16"/>
  <c r="D12" i="16"/>
  <c r="D15" i="16"/>
  <c r="D17" i="16"/>
  <c r="D13" i="16"/>
  <c r="D9" i="16"/>
  <c r="D5" i="16"/>
  <c r="I10" i="16"/>
  <c r="I16" i="16"/>
  <c r="I13" i="16"/>
  <c r="J3" i="16"/>
  <c r="J16" i="16" s="1"/>
  <c r="I14" i="16"/>
  <c r="I7" i="16"/>
  <c r="I5" i="16"/>
  <c r="I6" i="16"/>
  <c r="I15" i="16"/>
  <c r="H18" i="16"/>
  <c r="E18" i="16"/>
  <c r="D17" i="15"/>
  <c r="I18" i="15"/>
  <c r="F18" i="15"/>
  <c r="H18" i="15"/>
  <c r="D9" i="15"/>
  <c r="J17" i="15"/>
  <c r="J16" i="15"/>
  <c r="J13" i="15"/>
  <c r="J12" i="15"/>
  <c r="J11" i="15"/>
  <c r="J10" i="15"/>
  <c r="J9" i="15"/>
  <c r="J15" i="15"/>
  <c r="J14" i="15"/>
  <c r="J8" i="15"/>
  <c r="J7" i="15"/>
  <c r="J6" i="15"/>
  <c r="J5" i="15"/>
  <c r="E18" i="15"/>
  <c r="D15" i="15"/>
  <c r="D14" i="15"/>
  <c r="D13" i="15"/>
  <c r="D12" i="15"/>
  <c r="D11" i="15"/>
  <c r="D10" i="15"/>
  <c r="D5" i="15"/>
  <c r="D16" i="15"/>
  <c r="D8" i="15"/>
  <c r="D6" i="15"/>
  <c r="G18" i="15"/>
  <c r="G24" i="13"/>
  <c r="E24" i="13"/>
  <c r="D16" i="13"/>
  <c r="D15" i="13"/>
  <c r="D14" i="13"/>
  <c r="D13" i="13"/>
  <c r="D12" i="13"/>
  <c r="D11" i="13"/>
  <c r="D10" i="13"/>
  <c r="F24" i="13"/>
  <c r="I24" i="13"/>
  <c r="H24" i="13"/>
  <c r="D23" i="12"/>
  <c r="D21" i="12"/>
  <c r="D19" i="12"/>
  <c r="D8" i="12"/>
  <c r="I8" i="11"/>
  <c r="D9" i="11"/>
  <c r="D7" i="11"/>
  <c r="D8" i="11"/>
  <c r="I14" i="11"/>
  <c r="I21" i="11"/>
  <c r="I20" i="11"/>
  <c r="I6" i="11"/>
  <c r="I23" i="11"/>
  <c r="I16" i="11"/>
  <c r="I9" i="11"/>
  <c r="I7" i="11"/>
  <c r="I5" i="11"/>
  <c r="I22" i="11"/>
  <c r="I17" i="11"/>
  <c r="I12" i="11"/>
  <c r="I10" i="11"/>
  <c r="I18" i="11"/>
  <c r="I13" i="11"/>
  <c r="I19" i="11"/>
  <c r="I15" i="11"/>
  <c r="J23" i="12"/>
  <c r="J15" i="12"/>
  <c r="J12" i="12"/>
  <c r="J16" i="12"/>
  <c r="J14" i="12"/>
  <c r="J10" i="12"/>
  <c r="J22" i="12"/>
  <c r="J21" i="12"/>
  <c r="J20" i="12"/>
  <c r="J19" i="12"/>
  <c r="J18" i="12"/>
  <c r="J17" i="12"/>
  <c r="J13" i="12"/>
  <c r="J11" i="12"/>
  <c r="J9" i="12"/>
  <c r="J7" i="12"/>
  <c r="I24" i="12"/>
  <c r="H24" i="12"/>
  <c r="G24" i="12"/>
  <c r="J6" i="12"/>
  <c r="F24" i="12"/>
  <c r="E24" i="12"/>
  <c r="J8" i="12"/>
  <c r="D18" i="12"/>
  <c r="D17" i="12"/>
  <c r="D16" i="12"/>
  <c r="D15" i="12"/>
  <c r="D14" i="12"/>
  <c r="D13" i="12"/>
  <c r="D12" i="12"/>
  <c r="D11" i="12"/>
  <c r="D10" i="12"/>
  <c r="J5" i="12"/>
  <c r="J23" i="11"/>
  <c r="J22" i="11"/>
  <c r="J21" i="11"/>
  <c r="J17" i="11"/>
  <c r="J16" i="11"/>
  <c r="J15" i="11"/>
  <c r="J14" i="11"/>
  <c r="J13" i="11"/>
  <c r="J20" i="11"/>
  <c r="J19" i="11"/>
  <c r="J18" i="11"/>
  <c r="J12" i="11"/>
  <c r="J11" i="11"/>
  <c r="J10" i="11"/>
  <c r="H24" i="11"/>
  <c r="D18" i="11"/>
  <c r="D17" i="11"/>
  <c r="D16" i="11"/>
  <c r="D15" i="11"/>
  <c r="D14" i="11"/>
  <c r="D13" i="11"/>
  <c r="D12" i="11"/>
  <c r="D11" i="11"/>
  <c r="D10" i="11"/>
  <c r="J9" i="11"/>
  <c r="D5" i="11"/>
  <c r="J5" i="11"/>
  <c r="F24" i="11"/>
  <c r="G24" i="11"/>
  <c r="E24" i="11"/>
  <c r="J8" i="11"/>
  <c r="J7" i="11"/>
  <c r="F17" i="9"/>
  <c r="F9" i="9"/>
  <c r="F18" i="9"/>
  <c r="F21" i="9"/>
  <c r="F11" i="9"/>
  <c r="F10" i="9"/>
  <c r="F13" i="9"/>
  <c r="F8" i="9"/>
  <c r="F20" i="9"/>
  <c r="F23" i="9"/>
  <c r="F5" i="9"/>
  <c r="F16" i="9"/>
  <c r="F19" i="9"/>
  <c r="F14" i="9"/>
  <c r="F7" i="9"/>
  <c r="F15" i="9"/>
  <c r="E3" i="9"/>
  <c r="F6" i="9"/>
  <c r="H24" i="9"/>
  <c r="I7" i="9"/>
  <c r="I8" i="9"/>
  <c r="I14" i="9"/>
  <c r="I20" i="9"/>
  <c r="J3" i="9"/>
  <c r="I11" i="9"/>
  <c r="I12" i="9"/>
  <c r="I21" i="9"/>
  <c r="I6" i="9"/>
  <c r="I22" i="9"/>
  <c r="I10" i="9"/>
  <c r="I9" i="9"/>
  <c r="I15" i="9"/>
  <c r="I16" i="9"/>
  <c r="I17" i="9"/>
  <c r="I23" i="9"/>
  <c r="I13" i="9"/>
  <c r="I18" i="9"/>
  <c r="I19" i="9"/>
  <c r="G7" i="2"/>
  <c r="F6" i="2"/>
  <c r="H5" i="2"/>
  <c r="E6" i="2"/>
  <c r="F5" i="2"/>
  <c r="F7" i="2" s="1"/>
  <c r="E5" i="2"/>
  <c r="D7" i="2"/>
  <c r="H7" i="2"/>
  <c r="G5" i="6"/>
  <c r="I5" i="6"/>
  <c r="H5" i="6"/>
  <c r="F3" i="6"/>
  <c r="F34" i="6" s="1"/>
  <c r="J2" i="6"/>
  <c r="K2" i="6" s="1"/>
  <c r="L2" i="6" s="1"/>
  <c r="L3" i="6" s="1"/>
  <c r="D2" i="6"/>
  <c r="D3" i="6" s="1"/>
  <c r="D5" i="6" s="1"/>
  <c r="E3" i="6"/>
  <c r="G24" i="6"/>
  <c r="G8" i="6"/>
  <c r="G29" i="6"/>
  <c r="G21" i="6"/>
  <c r="G13" i="6"/>
  <c r="G32" i="6"/>
  <c r="G16" i="6"/>
  <c r="G28" i="6"/>
  <c r="G20" i="6"/>
  <c r="G12" i="6"/>
  <c r="G33" i="6"/>
  <c r="G25" i="6"/>
  <c r="G17" i="6"/>
  <c r="G9" i="6"/>
  <c r="F20" i="8"/>
  <c r="F32" i="8"/>
  <c r="F16" i="8"/>
  <c r="F28" i="8"/>
  <c r="F12" i="8"/>
  <c r="F24" i="8"/>
  <c r="F8" i="8"/>
  <c r="F35" i="8"/>
  <c r="F31" i="8"/>
  <c r="F27" i="8"/>
  <c r="F23" i="8"/>
  <c r="F19" i="8"/>
  <c r="F15" i="8"/>
  <c r="F11" i="8"/>
  <c r="F7" i="8"/>
  <c r="F34" i="8"/>
  <c r="F30" i="8"/>
  <c r="F26" i="8"/>
  <c r="F22" i="8"/>
  <c r="F18" i="8"/>
  <c r="F14" i="8"/>
  <c r="F10" i="8"/>
  <c r="F6" i="8"/>
  <c r="F33" i="8"/>
  <c r="F29" i="8"/>
  <c r="F25" i="8"/>
  <c r="F21" i="8"/>
  <c r="F17" i="8"/>
  <c r="F13" i="8"/>
  <c r="F9" i="8"/>
  <c r="E19" i="8"/>
  <c r="E16" i="8"/>
  <c r="E6" i="8"/>
  <c r="K5" i="8"/>
  <c r="K32" i="8"/>
  <c r="K28" i="8"/>
  <c r="K25" i="8"/>
  <c r="K23" i="8"/>
  <c r="K21" i="8"/>
  <c r="K20" i="8"/>
  <c r="K19" i="8"/>
  <c r="K18" i="8"/>
  <c r="K17" i="8"/>
  <c r="K11" i="8"/>
  <c r="K8" i="8"/>
  <c r="G24" i="8"/>
  <c r="G23" i="8"/>
  <c r="G34" i="8"/>
  <c r="G31" i="8"/>
  <c r="G25" i="8"/>
  <c r="G13" i="8"/>
  <c r="G12" i="8"/>
  <c r="G17" i="8"/>
  <c r="G16" i="8"/>
  <c r="G15" i="8"/>
  <c r="G14" i="8"/>
  <c r="G22" i="8"/>
  <c r="G11" i="8"/>
  <c r="G6" i="8"/>
  <c r="G19" i="8"/>
  <c r="G18" i="8"/>
  <c r="G8" i="8"/>
  <c r="J36" i="8"/>
  <c r="I27" i="8"/>
  <c r="E36" i="8"/>
  <c r="I35" i="8"/>
  <c r="I21" i="8"/>
  <c r="H16" i="8"/>
  <c r="I12" i="8"/>
  <c r="H35" i="8"/>
  <c r="H33" i="8"/>
  <c r="I31" i="8"/>
  <c r="H26" i="8"/>
  <c r="H24" i="8"/>
  <c r="I19" i="8"/>
  <c r="H30" i="8"/>
  <c r="H28" i="8"/>
  <c r="H17" i="8"/>
  <c r="H9" i="8"/>
  <c r="H8" i="8"/>
  <c r="H7" i="8"/>
  <c r="H6" i="8"/>
  <c r="H5" i="8"/>
  <c r="H31" i="8"/>
  <c r="H29" i="8"/>
  <c r="H23" i="8"/>
  <c r="H21" i="8"/>
  <c r="H18" i="8"/>
  <c r="H15" i="8"/>
  <c r="H20" i="8"/>
  <c r="H14" i="8"/>
  <c r="H12" i="8"/>
  <c r="H11" i="8"/>
  <c r="I5" i="8"/>
  <c r="I32" i="8"/>
  <c r="I28" i="8"/>
  <c r="I24" i="8"/>
  <c r="I22" i="8"/>
  <c r="I17" i="8"/>
  <c r="I15" i="8"/>
  <c r="K9" i="8"/>
  <c r="G9" i="8"/>
  <c r="I8" i="8"/>
  <c r="I6" i="8"/>
  <c r="I10" i="8"/>
  <c r="I33" i="8"/>
  <c r="I29" i="8"/>
  <c r="I25" i="8"/>
  <c r="I20" i="8"/>
  <c r="I18" i="8"/>
  <c r="I13" i="8"/>
  <c r="I11" i="8"/>
  <c r="I34" i="8"/>
  <c r="I30" i="8"/>
  <c r="I26" i="8"/>
  <c r="I23" i="8"/>
  <c r="I16" i="8"/>
  <c r="I14" i="8"/>
  <c r="I9" i="8"/>
  <c r="D23" i="8"/>
  <c r="D19" i="8"/>
  <c r="D15" i="8"/>
  <c r="D11" i="8"/>
  <c r="D7" i="8"/>
  <c r="D24" i="8"/>
  <c r="D20" i="8"/>
  <c r="D16" i="8"/>
  <c r="D12" i="8"/>
  <c r="D8" i="8"/>
  <c r="D21" i="8"/>
  <c r="D17" i="8"/>
  <c r="D13" i="8"/>
  <c r="I33" i="6"/>
  <c r="I29" i="6"/>
  <c r="I25" i="6"/>
  <c r="I21" i="6"/>
  <c r="I13" i="6"/>
  <c r="I9" i="6"/>
  <c r="I32" i="6"/>
  <c r="I28" i="6"/>
  <c r="I24" i="6"/>
  <c r="I20" i="6"/>
  <c r="I16" i="6"/>
  <c r="I12" i="6"/>
  <c r="I8" i="6"/>
  <c r="I19" i="6"/>
  <c r="I35" i="6"/>
  <c r="I31" i="6"/>
  <c r="I27" i="6"/>
  <c r="I23" i="6"/>
  <c r="I15" i="6"/>
  <c r="I11" i="6"/>
  <c r="I7" i="6"/>
  <c r="I34" i="6"/>
  <c r="I30" i="6"/>
  <c r="I26" i="6"/>
  <c r="I22" i="6"/>
  <c r="I18" i="6"/>
  <c r="I14" i="6"/>
  <c r="I10" i="6"/>
  <c r="I6" i="6"/>
  <c r="G35" i="6"/>
  <c r="G31" i="6"/>
  <c r="G27" i="6"/>
  <c r="G23" i="6"/>
  <c r="G19" i="6"/>
  <c r="G15" i="6"/>
  <c r="G11" i="6"/>
  <c r="G7" i="6"/>
  <c r="G34" i="6"/>
  <c r="G30" i="6"/>
  <c r="G26" i="6"/>
  <c r="G22" i="6"/>
  <c r="G18" i="6"/>
  <c r="G14" i="6"/>
  <c r="G10" i="6"/>
  <c r="H28" i="6"/>
  <c r="H12" i="6"/>
  <c r="H20" i="6"/>
  <c r="H24" i="6"/>
  <c r="H8" i="6"/>
  <c r="H32" i="6"/>
  <c r="H16" i="6"/>
  <c r="H35" i="6"/>
  <c r="H31" i="6"/>
  <c r="H27" i="6"/>
  <c r="H23" i="6"/>
  <c r="H19" i="6"/>
  <c r="H15" i="6"/>
  <c r="H11" i="6"/>
  <c r="H7" i="6"/>
  <c r="H34" i="6"/>
  <c r="H30" i="6"/>
  <c r="H26" i="6"/>
  <c r="H22" i="6"/>
  <c r="H18" i="6"/>
  <c r="H14" i="6"/>
  <c r="H10" i="6"/>
  <c r="H6" i="6"/>
  <c r="H33" i="6"/>
  <c r="H29" i="6"/>
  <c r="H25" i="6"/>
  <c r="H21" i="6"/>
  <c r="H17" i="6"/>
  <c r="H13" i="6"/>
  <c r="D6" i="6"/>
  <c r="D10" i="6"/>
  <c r="D14" i="6"/>
  <c r="D18" i="6"/>
  <c r="D22" i="6"/>
  <c r="D26" i="6"/>
  <c r="D30" i="6"/>
  <c r="D34" i="6"/>
  <c r="D9" i="6"/>
  <c r="D13" i="6"/>
  <c r="D17" i="6"/>
  <c r="D21" i="6"/>
  <c r="D25" i="6"/>
  <c r="D29" i="6"/>
  <c r="D33" i="6"/>
  <c r="D8" i="6"/>
  <c r="D12" i="6"/>
  <c r="D16" i="6"/>
  <c r="D20" i="6"/>
  <c r="D24" i="6"/>
  <c r="D28" i="6"/>
  <c r="D32" i="6"/>
  <c r="D7" i="6"/>
  <c r="D11" i="6"/>
  <c r="D15" i="6"/>
  <c r="D19" i="6"/>
  <c r="D23" i="6"/>
  <c r="D27" i="6"/>
  <c r="D31" i="6"/>
  <c r="D35" i="6"/>
  <c r="E28" i="6"/>
  <c r="E12" i="6"/>
  <c r="E25" i="6"/>
  <c r="E9" i="6"/>
  <c r="E22" i="6"/>
  <c r="E6" i="6"/>
  <c r="E23" i="6"/>
  <c r="F35" i="6"/>
  <c r="F31" i="6"/>
  <c r="F27" i="6"/>
  <c r="F23" i="6"/>
  <c r="F19" i="6"/>
  <c r="F15" i="6"/>
  <c r="F11" i="6"/>
  <c r="F7" i="6"/>
  <c r="D19" i="4"/>
  <c r="D25" i="3"/>
  <c r="D21" i="3"/>
  <c r="D13" i="3"/>
  <c r="D5" i="3"/>
  <c r="D28" i="3"/>
  <c r="D24" i="3"/>
  <c r="D20" i="3"/>
  <c r="D16" i="3"/>
  <c r="D12" i="3"/>
  <c r="D8" i="3"/>
  <c r="I2" i="3"/>
  <c r="D27" i="3"/>
  <c r="D23" i="3"/>
  <c r="D19" i="3"/>
  <c r="D15" i="3"/>
  <c r="D11" i="3"/>
  <c r="D7" i="3"/>
  <c r="D26" i="3"/>
  <c r="D22" i="3"/>
  <c r="D18" i="3"/>
  <c r="D14" i="3"/>
  <c r="D10" i="3"/>
  <c r="D6" i="3"/>
  <c r="D29" i="3"/>
  <c r="D17" i="3"/>
  <c r="F16" i="4"/>
  <c r="F12" i="4"/>
  <c r="F8" i="4"/>
  <c r="G6" i="4"/>
  <c r="F15" i="4"/>
  <c r="F11" i="4"/>
  <c r="F7" i="4"/>
  <c r="F14" i="4"/>
  <c r="F10" i="4"/>
  <c r="F6" i="4"/>
  <c r="F17" i="4"/>
  <c r="F13" i="4"/>
  <c r="F9" i="4"/>
  <c r="E6" i="4"/>
  <c r="E10" i="4"/>
  <c r="E14" i="4"/>
  <c r="E7" i="4"/>
  <c r="E11" i="4"/>
  <c r="E15" i="4"/>
  <c r="E8" i="4"/>
  <c r="E12" i="4"/>
  <c r="E16" i="4"/>
  <c r="E9" i="4"/>
  <c r="E13" i="4"/>
  <c r="E17" i="4"/>
  <c r="E5" i="4"/>
  <c r="D2" i="4"/>
  <c r="G7" i="4"/>
  <c r="G11" i="4"/>
  <c r="G15" i="4"/>
  <c r="G5" i="4"/>
  <c r="H17" i="4"/>
  <c r="H13" i="4"/>
  <c r="H9" i="4"/>
  <c r="H5" i="4"/>
  <c r="H16" i="4"/>
  <c r="H12" i="4"/>
  <c r="H8" i="4"/>
  <c r="H14" i="4"/>
  <c r="H10" i="4"/>
  <c r="H15" i="4"/>
  <c r="H11" i="4"/>
  <c r="H7" i="4"/>
  <c r="G8" i="4"/>
  <c r="G12" i="4"/>
  <c r="G16" i="4"/>
  <c r="I2" i="4"/>
  <c r="G9" i="4"/>
  <c r="G13" i="4"/>
  <c r="G17" i="4"/>
  <c r="G10" i="4"/>
  <c r="G14" i="4"/>
  <c r="H6" i="3"/>
  <c r="H18" i="3"/>
  <c r="H24" i="3"/>
  <c r="H5" i="3"/>
  <c r="H7" i="3"/>
  <c r="H9" i="3"/>
  <c r="H11" i="3"/>
  <c r="H13" i="3"/>
  <c r="H17" i="3"/>
  <c r="H19" i="3"/>
  <c r="H21" i="3"/>
  <c r="H23" i="3"/>
  <c r="H25" i="3"/>
  <c r="H27" i="3"/>
  <c r="H29" i="3"/>
  <c r="H15" i="3"/>
  <c r="H8" i="3"/>
  <c r="H10" i="3"/>
  <c r="H12" i="3"/>
  <c r="H14" i="3"/>
  <c r="H16" i="3"/>
  <c r="H20" i="3"/>
  <c r="H22" i="3"/>
  <c r="H26" i="3"/>
  <c r="H28" i="3"/>
  <c r="E22" i="3"/>
  <c r="E14" i="3"/>
  <c r="G3" i="3"/>
  <c r="E24" i="3"/>
  <c r="E16" i="3"/>
  <c r="E28" i="3"/>
  <c r="E20" i="3"/>
  <c r="E10" i="3"/>
  <c r="E26" i="3"/>
  <c r="E18" i="3"/>
  <c r="F3" i="3"/>
  <c r="F25" i="3" s="1"/>
  <c r="E29" i="3"/>
  <c r="E25" i="3"/>
  <c r="E21" i="3"/>
  <c r="E17" i="3"/>
  <c r="E13" i="3"/>
  <c r="E9" i="3"/>
  <c r="E12" i="3"/>
  <c r="E8" i="3"/>
  <c r="F19" i="3"/>
  <c r="E5" i="3"/>
  <c r="E27" i="3"/>
  <c r="E23" i="3"/>
  <c r="E19" i="3"/>
  <c r="E15" i="3"/>
  <c r="E11" i="3"/>
  <c r="F18" i="3"/>
  <c r="F6" i="3"/>
  <c r="E6" i="3"/>
  <c r="D28" i="19" l="1"/>
  <c r="F28" i="19"/>
  <c r="E28" i="19"/>
  <c r="J19" i="19"/>
  <c r="J18" i="19"/>
  <c r="J12" i="19"/>
  <c r="J14" i="19"/>
  <c r="J7" i="19"/>
  <c r="J15" i="19"/>
  <c r="J9" i="19"/>
  <c r="J8" i="19"/>
  <c r="J20" i="19"/>
  <c r="J14" i="18"/>
  <c r="J20" i="18"/>
  <c r="J7" i="18"/>
  <c r="J13" i="18"/>
  <c r="J19" i="18"/>
  <c r="J8" i="18"/>
  <c r="J17" i="18"/>
  <c r="I22" i="18"/>
  <c r="J12" i="18"/>
  <c r="J11" i="18"/>
  <c r="J21" i="18"/>
  <c r="J18" i="18"/>
  <c r="J9" i="18"/>
  <c r="J16" i="18"/>
  <c r="J15" i="18"/>
  <c r="D8" i="18"/>
  <c r="D17" i="18"/>
  <c r="D14" i="18"/>
  <c r="D15" i="18"/>
  <c r="D20" i="18"/>
  <c r="D11" i="18"/>
  <c r="D13" i="18"/>
  <c r="D10" i="18"/>
  <c r="D16" i="18"/>
  <c r="D7" i="18"/>
  <c r="D9" i="18"/>
  <c r="D6" i="18"/>
  <c r="D12" i="18"/>
  <c r="D21" i="18"/>
  <c r="D18" i="18"/>
  <c r="D19" i="18"/>
  <c r="E9" i="18"/>
  <c r="E14" i="18"/>
  <c r="E19" i="18"/>
  <c r="E16" i="18"/>
  <c r="E21" i="18"/>
  <c r="E20" i="18"/>
  <c r="E10" i="18"/>
  <c r="E15" i="18"/>
  <c r="E17" i="18"/>
  <c r="E8" i="18"/>
  <c r="E6" i="18"/>
  <c r="E11" i="18"/>
  <c r="E13" i="18"/>
  <c r="E18" i="18"/>
  <c r="E12" i="18"/>
  <c r="E7" i="18"/>
  <c r="E17" i="17"/>
  <c r="I22" i="17"/>
  <c r="D22" i="17"/>
  <c r="H22" i="17"/>
  <c r="E16" i="17"/>
  <c r="E15" i="17"/>
  <c r="E14" i="17"/>
  <c r="E8" i="17"/>
  <c r="E9" i="17"/>
  <c r="E11" i="17"/>
  <c r="E10" i="17"/>
  <c r="E12" i="17"/>
  <c r="E7" i="17"/>
  <c r="E6" i="17"/>
  <c r="E18" i="17"/>
  <c r="E13" i="17"/>
  <c r="J18" i="17"/>
  <c r="J14" i="17"/>
  <c r="J10" i="17"/>
  <c r="J6" i="17"/>
  <c r="J17" i="17"/>
  <c r="J15" i="17"/>
  <c r="J11" i="17"/>
  <c r="J7" i="17"/>
  <c r="J16" i="17"/>
  <c r="J12" i="17"/>
  <c r="J8" i="17"/>
  <c r="J13" i="17"/>
  <c r="J9" i="17"/>
  <c r="J5" i="16"/>
  <c r="J17" i="16"/>
  <c r="J12" i="16"/>
  <c r="J6" i="16"/>
  <c r="D18" i="16"/>
  <c r="J11" i="16"/>
  <c r="J14" i="16"/>
  <c r="J9" i="16"/>
  <c r="J7" i="16"/>
  <c r="J8" i="16"/>
  <c r="J10" i="16"/>
  <c r="I18" i="16"/>
  <c r="J13" i="16"/>
  <c r="J15" i="16"/>
  <c r="D18" i="15"/>
  <c r="J18" i="15"/>
  <c r="D24" i="13"/>
  <c r="D24" i="12"/>
  <c r="I24" i="11"/>
  <c r="J24" i="12"/>
  <c r="J24" i="11"/>
  <c r="D24" i="11"/>
  <c r="F24" i="9"/>
  <c r="I24" i="9"/>
  <c r="E9" i="9"/>
  <c r="E21" i="9"/>
  <c r="E23" i="9"/>
  <c r="E17" i="9"/>
  <c r="E22" i="9"/>
  <c r="E10" i="9"/>
  <c r="E19" i="9"/>
  <c r="E11" i="9"/>
  <c r="E6" i="9"/>
  <c r="E16" i="9"/>
  <c r="E13" i="9"/>
  <c r="E14" i="9"/>
  <c r="E18" i="9"/>
  <c r="E15" i="9"/>
  <c r="E20" i="9"/>
  <c r="E8" i="9"/>
  <c r="D3" i="9"/>
  <c r="E7" i="9"/>
  <c r="E12" i="9"/>
  <c r="E5" i="9"/>
  <c r="J9" i="9"/>
  <c r="J17" i="9"/>
  <c r="J23" i="9"/>
  <c r="J5" i="9"/>
  <c r="J7" i="9"/>
  <c r="J8" i="9"/>
  <c r="J13" i="9"/>
  <c r="J14" i="9"/>
  <c r="J18" i="9"/>
  <c r="J19" i="9"/>
  <c r="J20" i="9"/>
  <c r="J6" i="9"/>
  <c r="J11" i="9"/>
  <c r="J21" i="9"/>
  <c r="J12" i="9"/>
  <c r="J10" i="9"/>
  <c r="J22" i="9"/>
  <c r="J15" i="9"/>
  <c r="J16" i="9"/>
  <c r="E7" i="2"/>
  <c r="I7" i="2"/>
  <c r="J7" i="2"/>
  <c r="F8" i="6"/>
  <c r="F12" i="6"/>
  <c r="F16" i="6"/>
  <c r="F20" i="6"/>
  <c r="F24" i="6"/>
  <c r="F28" i="6"/>
  <c r="F32" i="6"/>
  <c r="F9" i="6"/>
  <c r="F13" i="6"/>
  <c r="F17" i="6"/>
  <c r="F21" i="6"/>
  <c r="F25" i="6"/>
  <c r="F29" i="6"/>
  <c r="F33" i="6"/>
  <c r="F10" i="6"/>
  <c r="F14" i="6"/>
  <c r="F18" i="6"/>
  <c r="F22" i="6"/>
  <c r="F26" i="6"/>
  <c r="F30" i="6"/>
  <c r="L21" i="6"/>
  <c r="L5" i="6"/>
  <c r="L35" i="6"/>
  <c r="L31" i="6"/>
  <c r="L27" i="6"/>
  <c r="L23" i="6"/>
  <c r="L19" i="6"/>
  <c r="L15" i="6"/>
  <c r="L11" i="6"/>
  <c r="L7" i="6"/>
  <c r="L34" i="6"/>
  <c r="L30" i="6"/>
  <c r="L26" i="6"/>
  <c r="L22" i="6"/>
  <c r="L18" i="6"/>
  <c r="L14" i="6"/>
  <c r="L10" i="6"/>
  <c r="K3" i="6"/>
  <c r="F6" i="6"/>
  <c r="F5" i="6"/>
  <c r="F36" i="6" s="1"/>
  <c r="E24" i="6"/>
  <c r="E5" i="6"/>
  <c r="J3" i="6"/>
  <c r="E11" i="6"/>
  <c r="E27" i="6"/>
  <c r="E10" i="6"/>
  <c r="E26" i="6"/>
  <c r="E13" i="6"/>
  <c r="E29" i="6"/>
  <c r="E16" i="6"/>
  <c r="E32" i="6"/>
  <c r="L25" i="6"/>
  <c r="L17" i="6"/>
  <c r="E15" i="6"/>
  <c r="E31" i="6"/>
  <c r="E14" i="6"/>
  <c r="E30" i="6"/>
  <c r="E17" i="6"/>
  <c r="E33" i="6"/>
  <c r="E20" i="6"/>
  <c r="E19" i="6"/>
  <c r="E35" i="6"/>
  <c r="E18" i="6"/>
  <c r="E34" i="6"/>
  <c r="E21" i="6"/>
  <c r="E8" i="6"/>
  <c r="K14" i="6"/>
  <c r="L33" i="6"/>
  <c r="E7" i="6"/>
  <c r="K30" i="6"/>
  <c r="G36" i="6"/>
  <c r="L8" i="6"/>
  <c r="L12" i="6"/>
  <c r="L16" i="6"/>
  <c r="L20" i="6"/>
  <c r="L24" i="6"/>
  <c r="L28" i="6"/>
  <c r="L32" i="6"/>
  <c r="L9" i="6"/>
  <c r="F36" i="8"/>
  <c r="K36" i="8"/>
  <c r="G36" i="8"/>
  <c r="D36" i="8"/>
  <c r="H36" i="8"/>
  <c r="I36" i="8"/>
  <c r="I36" i="6"/>
  <c r="K7" i="6"/>
  <c r="K10" i="6"/>
  <c r="K6" i="6"/>
  <c r="K22" i="6"/>
  <c r="K26" i="6"/>
  <c r="L6" i="6"/>
  <c r="L13" i="6"/>
  <c r="L29" i="6"/>
  <c r="H36" i="6"/>
  <c r="D36" i="6"/>
  <c r="D30" i="3"/>
  <c r="J2" i="3"/>
  <c r="I3" i="3"/>
  <c r="F30" i="4"/>
  <c r="E30" i="4"/>
  <c r="D9" i="4"/>
  <c r="D13" i="4"/>
  <c r="D17" i="4"/>
  <c r="D10" i="4"/>
  <c r="D14" i="4"/>
  <c r="D6" i="4"/>
  <c r="D12" i="4"/>
  <c r="D7" i="4"/>
  <c r="D11" i="4"/>
  <c r="D15" i="4"/>
  <c r="D5" i="4"/>
  <c r="D8" i="4"/>
  <c r="D16" i="4"/>
  <c r="I3" i="4"/>
  <c r="J2" i="4"/>
  <c r="H30" i="4"/>
  <c r="G30" i="4"/>
  <c r="F5" i="3"/>
  <c r="F22" i="3"/>
  <c r="F7" i="3"/>
  <c r="F23" i="3"/>
  <c r="F8" i="3"/>
  <c r="F28" i="3"/>
  <c r="F17" i="3"/>
  <c r="F10" i="3"/>
  <c r="F26" i="3"/>
  <c r="F11" i="3"/>
  <c r="F27" i="3"/>
  <c r="F12" i="3"/>
  <c r="F21" i="3"/>
  <c r="F20" i="3"/>
  <c r="F13" i="3"/>
  <c r="F14" i="3"/>
  <c r="F15" i="3"/>
  <c r="F16" i="3"/>
  <c r="F29" i="3"/>
  <c r="G5" i="3"/>
  <c r="G7" i="3"/>
  <c r="G9" i="3"/>
  <c r="G11" i="3"/>
  <c r="G13" i="3"/>
  <c r="G15" i="3"/>
  <c r="G17" i="3"/>
  <c r="G19" i="3"/>
  <c r="G21" i="3"/>
  <c r="G23" i="3"/>
  <c r="G25" i="3"/>
  <c r="G27" i="3"/>
  <c r="G29" i="3"/>
  <c r="G6" i="3"/>
  <c r="G8" i="3"/>
  <c r="G10" i="3"/>
  <c r="G12" i="3"/>
  <c r="G14" i="3"/>
  <c r="G16" i="3"/>
  <c r="G18" i="3"/>
  <c r="G20" i="3"/>
  <c r="G22" i="3"/>
  <c r="G24" i="3"/>
  <c r="G26" i="3"/>
  <c r="G28" i="3"/>
  <c r="H30" i="3"/>
  <c r="F24" i="3"/>
  <c r="F9" i="3"/>
  <c r="E30" i="3"/>
  <c r="J28" i="19" l="1"/>
  <c r="J22" i="18"/>
  <c r="D22" i="18"/>
  <c r="E22" i="18"/>
  <c r="J22" i="17"/>
  <c r="E22" i="17"/>
  <c r="J18" i="16"/>
  <c r="E24" i="9"/>
  <c r="D16" i="9"/>
  <c r="D15" i="9"/>
  <c r="D14" i="9"/>
  <c r="D9" i="9"/>
  <c r="D20" i="9"/>
  <c r="D19" i="9"/>
  <c r="D18" i="9"/>
  <c r="D13" i="9"/>
  <c r="D8" i="9"/>
  <c r="D7" i="9"/>
  <c r="D23" i="9"/>
  <c r="D22" i="9"/>
  <c r="D17" i="9"/>
  <c r="D12" i="9"/>
  <c r="D11" i="9"/>
  <c r="D10" i="9"/>
  <c r="D6" i="9"/>
  <c r="D21" i="9"/>
  <c r="D5" i="9"/>
  <c r="J24" i="9"/>
  <c r="E36" i="6"/>
  <c r="L36" i="6"/>
  <c r="J5" i="6"/>
  <c r="J35" i="6"/>
  <c r="J30" i="6"/>
  <c r="J14" i="6"/>
  <c r="J15" i="6"/>
  <c r="J33" i="6"/>
  <c r="J29" i="6"/>
  <c r="J25" i="6"/>
  <c r="J21" i="6"/>
  <c r="J17" i="6"/>
  <c r="J13" i="6"/>
  <c r="J9" i="6"/>
  <c r="J31" i="6"/>
  <c r="J32" i="6"/>
  <c r="J28" i="6"/>
  <c r="J24" i="6"/>
  <c r="J20" i="6"/>
  <c r="J16" i="6"/>
  <c r="J12" i="6"/>
  <c r="J23" i="6"/>
  <c r="J34" i="6"/>
  <c r="J18" i="6"/>
  <c r="J11" i="6"/>
  <c r="J10" i="6"/>
  <c r="J27" i="6"/>
  <c r="J19" i="6"/>
  <c r="J22" i="6"/>
  <c r="J6" i="6"/>
  <c r="J7" i="6"/>
  <c r="J26" i="6"/>
  <c r="J8" i="6"/>
  <c r="K5" i="6"/>
  <c r="K34" i="6"/>
  <c r="K25" i="6"/>
  <c r="K9" i="6"/>
  <c r="K29" i="6"/>
  <c r="K13" i="6"/>
  <c r="K32" i="6"/>
  <c r="K28" i="6"/>
  <c r="K24" i="6"/>
  <c r="K20" i="6"/>
  <c r="K16" i="6"/>
  <c r="K12" i="6"/>
  <c r="K8" i="6"/>
  <c r="K35" i="6"/>
  <c r="K31" i="6"/>
  <c r="K27" i="6"/>
  <c r="K23" i="6"/>
  <c r="K19" i="6"/>
  <c r="K15" i="6"/>
  <c r="K11" i="6"/>
  <c r="K21" i="6"/>
  <c r="K18" i="6"/>
  <c r="K33" i="6"/>
  <c r="K17" i="6"/>
  <c r="I29" i="3"/>
  <c r="I28" i="3"/>
  <c r="I27" i="3"/>
  <c r="I26" i="3"/>
  <c r="I25" i="3"/>
  <c r="I24" i="3"/>
  <c r="I23" i="3"/>
  <c r="I22" i="3"/>
  <c r="I21" i="3"/>
  <c r="I20" i="3"/>
  <c r="I19" i="3"/>
  <c r="I17" i="3"/>
  <c r="I16" i="3"/>
  <c r="I14" i="3"/>
  <c r="I11" i="3"/>
  <c r="I9" i="3"/>
  <c r="I7" i="3"/>
  <c r="I5" i="3"/>
  <c r="I18" i="3"/>
  <c r="I15" i="3"/>
  <c r="I13" i="3"/>
  <c r="I12" i="3"/>
  <c r="I10" i="3"/>
  <c r="I8" i="3"/>
  <c r="I6" i="3"/>
  <c r="J3" i="3"/>
  <c r="K2" i="3"/>
  <c r="D30" i="4"/>
  <c r="J3" i="4"/>
  <c r="K2" i="4"/>
  <c r="I16" i="4"/>
  <c r="I12" i="4"/>
  <c r="I8" i="4"/>
  <c r="I13" i="4"/>
  <c r="I15" i="4"/>
  <c r="I11" i="4"/>
  <c r="I7" i="4"/>
  <c r="I17" i="4"/>
  <c r="I9" i="4"/>
  <c r="I5" i="4"/>
  <c r="I14" i="4"/>
  <c r="I10" i="4"/>
  <c r="I6" i="4"/>
  <c r="F30" i="3"/>
  <c r="G30" i="3"/>
  <c r="D24" i="9" l="1"/>
  <c r="K36" i="6"/>
  <c r="J36" i="6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30" i="3" s="1"/>
  <c r="I30" i="3"/>
  <c r="L2" i="3"/>
  <c r="L3" i="3" s="1"/>
  <c r="K3" i="3"/>
  <c r="L2" i="4"/>
  <c r="M2" i="4" s="1"/>
  <c r="K3" i="4"/>
  <c r="I30" i="4"/>
  <c r="J15" i="4"/>
  <c r="J11" i="4"/>
  <c r="J7" i="4"/>
  <c r="J14" i="4"/>
  <c r="J10" i="4"/>
  <c r="J6" i="4"/>
  <c r="J16" i="4"/>
  <c r="J12" i="4"/>
  <c r="J8" i="4"/>
  <c r="J17" i="4"/>
  <c r="J13" i="4"/>
  <c r="J9" i="4"/>
  <c r="J5" i="4"/>
  <c r="K15" i="3" l="1"/>
  <c r="K12" i="3"/>
  <c r="K10" i="3"/>
  <c r="K8" i="3"/>
  <c r="K6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4" i="3"/>
  <c r="K13" i="3"/>
  <c r="K11" i="3"/>
  <c r="K9" i="3"/>
  <c r="K7" i="3"/>
  <c r="K5" i="3"/>
  <c r="K30" i="3" s="1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N2" i="4"/>
  <c r="M3" i="4"/>
  <c r="J30" i="4"/>
  <c r="K14" i="4"/>
  <c r="K10" i="4"/>
  <c r="K6" i="4"/>
  <c r="K17" i="4"/>
  <c r="K13" i="4"/>
  <c r="K9" i="4"/>
  <c r="K5" i="4"/>
  <c r="K15" i="4"/>
  <c r="K16" i="4"/>
  <c r="K12" i="4"/>
  <c r="K8" i="4"/>
  <c r="K11" i="4"/>
  <c r="K7" i="4"/>
  <c r="L3" i="4"/>
  <c r="L30" i="3" l="1"/>
  <c r="M7" i="4"/>
  <c r="M5" i="4"/>
  <c r="M8" i="4"/>
  <c r="M14" i="4"/>
  <c r="M11" i="4"/>
  <c r="M17" i="4"/>
  <c r="M10" i="4"/>
  <c r="M12" i="4"/>
  <c r="M13" i="4"/>
  <c r="M16" i="4"/>
  <c r="M6" i="4"/>
  <c r="M9" i="4"/>
  <c r="M15" i="4"/>
  <c r="N3" i="4"/>
  <c r="O2" i="4"/>
  <c r="O3" i="4" s="1"/>
  <c r="K30" i="4"/>
  <c r="L17" i="4"/>
  <c r="L13" i="4"/>
  <c r="L9" i="4"/>
  <c r="L5" i="4"/>
  <c r="L6" i="4"/>
  <c r="L16" i="4"/>
  <c r="L12" i="4"/>
  <c r="L8" i="4"/>
  <c r="L14" i="4"/>
  <c r="L15" i="4"/>
  <c r="L11" i="4"/>
  <c r="L7" i="4"/>
  <c r="L10" i="4"/>
  <c r="M30" i="4" l="1"/>
  <c r="O5" i="4"/>
  <c r="O10" i="4"/>
  <c r="O12" i="4"/>
  <c r="O11" i="4"/>
  <c r="O8" i="4"/>
  <c r="O9" i="4"/>
  <c r="O14" i="4"/>
  <c r="O16" i="4"/>
  <c r="O15" i="4"/>
  <c r="O17" i="4"/>
  <c r="O7" i="4"/>
  <c r="O13" i="4"/>
  <c r="O6" i="4"/>
  <c r="N16" i="4"/>
  <c r="N9" i="4"/>
  <c r="N6" i="4"/>
  <c r="N7" i="4"/>
  <c r="N13" i="4"/>
  <c r="N10" i="4"/>
  <c r="N12" i="4"/>
  <c r="N15" i="4"/>
  <c r="N8" i="4"/>
  <c r="N11" i="4"/>
  <c r="N17" i="4"/>
  <c r="N14" i="4"/>
  <c r="N5" i="4"/>
  <c r="L30" i="4"/>
  <c r="O30" i="4" l="1"/>
  <c r="N30" i="4"/>
</calcChain>
</file>

<file path=xl/sharedStrings.xml><?xml version="1.0" encoding="utf-8"?>
<sst xmlns="http://schemas.openxmlformats.org/spreadsheetml/2006/main" count="164" uniqueCount="29">
  <si>
    <t>Taxa de Juros</t>
  </si>
  <si>
    <t>Data</t>
  </si>
  <si>
    <t>Val. Nominais</t>
  </si>
  <si>
    <t>Valores "puxados" para a Data Zero em diferentes taxas de juros</t>
  </si>
  <si>
    <t>Fórmula 1</t>
  </si>
  <si>
    <t>Fórmula 2</t>
  </si>
  <si>
    <t>Vf = Va* (i+j)^n</t>
  </si>
  <si>
    <t>Va = Vf / (i + j)^n</t>
  </si>
  <si>
    <t>Taxa de Juros a.m.</t>
  </si>
  <si>
    <t>Taxa de Juros a.a.</t>
  </si>
  <si>
    <t>Saldo</t>
  </si>
  <si>
    <t>Isso aqui tem que ser maior que 0</t>
  </si>
  <si>
    <t>Saldo:</t>
  </si>
  <si>
    <t>TIR</t>
  </si>
  <si>
    <t>Invest/Receitas</t>
  </si>
  <si>
    <t>Projeto B</t>
  </si>
  <si>
    <t>Cenário otimista</t>
  </si>
  <si>
    <t xml:space="preserve">TIR mais otimista: </t>
  </si>
  <si>
    <t>Cenário médio</t>
  </si>
  <si>
    <t xml:space="preserve">TIR média: </t>
  </si>
  <si>
    <t>Cenário A</t>
  </si>
  <si>
    <t>Gastos do 1º mês</t>
  </si>
  <si>
    <t>Sala:</t>
  </si>
  <si>
    <t>Móveis:</t>
  </si>
  <si>
    <t>Aluguel:</t>
  </si>
  <si>
    <t>Despesas:</t>
  </si>
  <si>
    <t>Cenário B1</t>
  </si>
  <si>
    <t>Cenário B2</t>
  </si>
  <si>
    <t>Cenário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</si>
</sst>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00%"/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0" fontId="0" fillId="0" borderId="0" xfId="0" applyNumberFormat="1"/>
    <xf numFmtId="1" fontId="0" fillId="0" borderId="0" xfId="0" applyNumberFormat="1" applyAlignment="1">
      <alignment vertical="center"/>
    </xf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ont="1" applyAlignment="1">
      <alignment horizontal="right" vertical="center"/>
    </xf>
    <xf numFmtId="165" fontId="0" fillId="2" borderId="0" xfId="0" applyNumberFormat="1" applyFont="1" applyFill="1" applyAlignment="1">
      <alignment horizontal="right" vertical="center"/>
    </xf>
    <xf numFmtId="10" fontId="0" fillId="2" borderId="0" xfId="1" applyNumberFormat="1" applyFont="1" applyFill="1"/>
    <xf numFmtId="1" fontId="0" fillId="2" borderId="0" xfId="0" applyNumberFormat="1" applyFill="1"/>
    <xf numFmtId="9" fontId="0" fillId="0" borderId="0" xfId="0" applyNumberFormat="1"/>
    <xf numFmtId="10" fontId="0" fillId="2" borderId="0" xfId="0" applyNumberFormat="1" applyFill="1"/>
    <xf numFmtId="0" fontId="0" fillId="2" borderId="0" xfId="0" applyFill="1" applyAlignment="1">
      <alignment vertical="center"/>
    </xf>
    <xf numFmtId="1" fontId="0" fillId="2" borderId="0" xfId="0" applyNumberFormat="1" applyFill="1" applyAlignmen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right" vertical="center"/>
    </xf>
    <xf numFmtId="165" fontId="0" fillId="0" borderId="0" xfId="0" applyNumberForma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165" fontId="2" fillId="0" borderId="0" xfId="0" applyNumberFormat="1" applyFont="1" applyAlignment="1">
      <alignment horizontal="left" vertical="center"/>
    </xf>
    <xf numFmtId="165" fontId="0" fillId="3" borderId="0" xfId="0" applyNumberFormat="1" applyFill="1"/>
    <xf numFmtId="1" fontId="0" fillId="3" borderId="0" xfId="0" applyNumberFormat="1" applyFill="1" applyAlignment="1">
      <alignment vertical="center"/>
    </xf>
    <xf numFmtId="10" fontId="0" fillId="0" borderId="0" xfId="0" applyNumberFormat="1" applyFill="1"/>
    <xf numFmtId="165" fontId="0" fillId="0" borderId="0" xfId="0" applyNumberFormat="1" applyFill="1"/>
    <xf numFmtId="0" fontId="0" fillId="0" borderId="0" xfId="0" applyFill="1"/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center"/>
    </xf>
    <xf numFmtId="165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0" fillId="0" borderId="0" xfId="0" applyNumberFormat="1" applyAlignment="1">
      <alignment vertical="center"/>
    </xf>
    <xf numFmtId="10" fontId="0" fillId="3" borderId="0" xfId="1" applyNumberFormat="1" applyFont="1" applyFill="1"/>
    <xf numFmtId="10" fontId="0" fillId="3" borderId="0" xfId="0" applyNumberFormat="1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Viabilidade do Projeto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'Ex14-1 (2)'!$D$3:$H$3</c:f>
              <c:numCache>
                <c:formatCode>0.00%</c:formatCode>
                <c:ptCount val="5"/>
                <c:pt idx="0">
                  <c:v>8.5830069477084159E-3</c:v>
                </c:pt>
                <c:pt idx="1">
                  <c:v>7.8212896567966261E-3</c:v>
                </c:pt>
                <c:pt idx="2">
                  <c:v>7.4495640221696746E-3</c:v>
                </c:pt>
                <c:pt idx="3">
                  <c:v>7.0531864113345666E-3</c:v>
                </c:pt>
                <c:pt idx="4">
                  <c:v>6.2785842352273136E-3</c:v>
                </c:pt>
              </c:numCache>
            </c:numRef>
          </c:xVal>
          <c:yVal>
            <c:numRef>
              <c:f>'Ex14-1 (2)'!$D$30:$H$30</c:f>
              <c:numCache>
                <c:formatCode>0</c:formatCode>
                <c:ptCount val="5"/>
                <c:pt idx="0">
                  <c:v>-229.87170251822886</c:v>
                </c:pt>
                <c:pt idx="1">
                  <c:v>-76.007223290425486</c:v>
                </c:pt>
                <c:pt idx="2">
                  <c:v>-0.16724602509941633</c:v>
                </c:pt>
                <c:pt idx="3">
                  <c:v>81.251655583089246</c:v>
                </c:pt>
                <c:pt idx="4">
                  <c:v>242.01439498537445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1-4B96-8E5F-8C0C26D16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207656"/>
        <c:axId val="450342784"/>
      </c:scatterChart>
      <c:valAx>
        <c:axId val="251207656"/>
        <c:scaling>
          <c:orientation val="minMax"/>
          <c:min val="6.0000000000000019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0342784"/>
        <c:crosses val="autoZero"/>
        <c:crossBetween val="midCat"/>
      </c:valAx>
      <c:valAx>
        <c:axId val="4503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5120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0</xdr:rowOff>
    </xdr:from>
    <xdr:to>
      <xdr:col>8</xdr:col>
      <xdr:colOff>238125</xdr:colOff>
      <xdr:row>43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4BBF3C8-3F66-4B5C-9396-30A044ECF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17"/>
  <sheetViews>
    <sheetView workbookViewId="0">
      <selection activeCell="C5" sqref="C5"/>
    </sheetView>
  </sheetViews>
  <sheetFormatPr defaultRowHeight="18" customHeight="1" x14ac:dyDescent="0.25"/>
  <cols>
    <col min="2" max="2" width="6.42578125" customWidth="1"/>
    <col min="3" max="3" width="13.5703125" customWidth="1"/>
  </cols>
  <sheetData>
    <row r="3" spans="2:15" ht="18" customHeight="1" x14ac:dyDescent="0.25">
      <c r="B3" s="5"/>
      <c r="C3" s="5" t="s">
        <v>0</v>
      </c>
    </row>
    <row r="4" spans="2:15" ht="18" customHeight="1" x14ac:dyDescent="0.25">
      <c r="B4" s="6" t="s">
        <v>1</v>
      </c>
      <c r="C4" s="6" t="s">
        <v>2</v>
      </c>
      <c r="D4" s="25" t="s">
        <v>3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2:15" ht="18" customHeight="1" x14ac:dyDescent="0.25">
      <c r="B5" s="1">
        <v>0</v>
      </c>
    </row>
    <row r="6" spans="2:15" ht="18" customHeight="1" x14ac:dyDescent="0.25">
      <c r="B6" s="1">
        <v>1</v>
      </c>
    </row>
    <row r="7" spans="2:15" ht="18" customHeight="1" x14ac:dyDescent="0.25">
      <c r="B7" s="1">
        <v>2</v>
      </c>
    </row>
    <row r="8" spans="2:15" ht="18" customHeight="1" x14ac:dyDescent="0.25">
      <c r="B8" s="1">
        <v>3</v>
      </c>
    </row>
    <row r="9" spans="2:15" ht="18" customHeight="1" x14ac:dyDescent="0.25">
      <c r="B9" s="1">
        <v>4</v>
      </c>
    </row>
    <row r="10" spans="2:15" ht="18" customHeight="1" x14ac:dyDescent="0.25">
      <c r="B10" s="1">
        <v>5</v>
      </c>
    </row>
    <row r="11" spans="2:15" ht="18" customHeight="1" x14ac:dyDescent="0.25">
      <c r="B11" s="1">
        <v>6</v>
      </c>
    </row>
    <row r="12" spans="2:15" ht="18" customHeight="1" x14ac:dyDescent="0.25">
      <c r="B12" s="1">
        <v>7</v>
      </c>
    </row>
    <row r="13" spans="2:15" ht="18" customHeight="1" x14ac:dyDescent="0.25">
      <c r="B13" s="1">
        <v>8</v>
      </c>
    </row>
    <row r="14" spans="2:15" ht="18" customHeight="1" x14ac:dyDescent="0.25">
      <c r="B14" s="1">
        <v>9</v>
      </c>
    </row>
    <row r="15" spans="2:15" ht="18" customHeight="1" x14ac:dyDescent="0.25">
      <c r="B15" s="1">
        <v>10</v>
      </c>
    </row>
    <row r="16" spans="2:15" ht="18" customHeight="1" x14ac:dyDescent="0.25">
      <c r="B16" s="1">
        <v>11</v>
      </c>
    </row>
    <row r="17" spans="2:2" ht="18" customHeight="1" x14ac:dyDescent="0.25">
      <c r="B17" s="1">
        <v>12</v>
      </c>
    </row>
  </sheetData>
  <mergeCells count="1">
    <mergeCell ref="D4:O4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workbookViewId="0">
      <selection activeCell="C2" sqref="C2"/>
    </sheetView>
  </sheetViews>
  <sheetFormatPr defaultRowHeight="18" customHeight="1" x14ac:dyDescent="0.25"/>
  <cols>
    <col min="1" max="1" width="9.140625" style="10"/>
    <col min="2" max="2" width="6.42578125" style="10" customWidth="1"/>
    <col min="3" max="3" width="13.5703125" style="10" customWidth="1"/>
    <col min="4" max="14" width="9.140625" style="10"/>
    <col min="15" max="16" width="9.85546875" style="10" customWidth="1"/>
    <col min="17" max="16384" width="9.140625" style="10"/>
  </cols>
  <sheetData>
    <row r="1" spans="2:18" ht="18" customHeight="1" x14ac:dyDescent="0.25">
      <c r="C1" s="33" t="s">
        <v>28</v>
      </c>
      <c r="D1" s="33"/>
    </row>
    <row r="2" spans="2:18" ht="18" customHeight="1" x14ac:dyDescent="0.25">
      <c r="C2" s="46"/>
      <c r="D2" s="46"/>
      <c r="G2" s="4" t="s">
        <v>13</v>
      </c>
    </row>
    <row r="3" spans="2:18" ht="18" customHeight="1" x14ac:dyDescent="0.25">
      <c r="B3" s="27" t="s">
        <v>9</v>
      </c>
      <c r="C3" s="27"/>
      <c r="D3" s="8">
        <f t="shared" ref="D3:E3" si="0">E3-0.01</f>
        <v>-0.11079999999999998</v>
      </c>
      <c r="E3" s="8">
        <f t="shared" si="0"/>
        <v>-0.10079999999999999</v>
      </c>
      <c r="F3" s="8">
        <f>G3-0.01</f>
        <v>-9.0799999999999992E-2</v>
      </c>
      <c r="G3" s="48">
        <v>-8.0799999999999997E-2</v>
      </c>
      <c r="H3" s="8">
        <f>G3+0.01</f>
        <v>-7.0800000000000002E-2</v>
      </c>
      <c r="I3" s="8">
        <f t="shared" ref="I3:J3" si="1">H3+0.01</f>
        <v>-6.08E-2</v>
      </c>
      <c r="J3" s="8">
        <f t="shared" si="1"/>
        <v>-5.0799999999999998E-2</v>
      </c>
      <c r="P3" s="10" t="s">
        <v>4</v>
      </c>
      <c r="Q3" s="26" t="s">
        <v>6</v>
      </c>
      <c r="R3" s="26"/>
    </row>
    <row r="4" spans="2:18" ht="18" customHeight="1" x14ac:dyDescent="0.25">
      <c r="B4" s="27" t="s">
        <v>8</v>
      </c>
      <c r="C4" s="27"/>
      <c r="D4" s="8">
        <f>((1+D3)^(1/12))-1</f>
        <v>-9.7383634321489554E-3</v>
      </c>
      <c r="E4" s="8">
        <f t="shared" ref="E4:J4" si="2">((1+E3)^(1/12))-1</f>
        <v>-8.8150674335522039E-3</v>
      </c>
      <c r="F4" s="8">
        <f t="shared" si="2"/>
        <v>-7.9011362091816473E-3</v>
      </c>
      <c r="G4" s="49">
        <f t="shared" si="2"/>
        <v>-6.9963733260097749E-3</v>
      </c>
      <c r="H4" s="8">
        <f t="shared" si="2"/>
        <v>-6.1005885532616766E-3</v>
      </c>
      <c r="I4" s="8">
        <f t="shared" si="2"/>
        <v>-5.2135976022545938E-3</v>
      </c>
      <c r="J4" s="8">
        <f t="shared" si="2"/>
        <v>-4.3352218797898523E-3</v>
      </c>
      <c r="P4" s="10" t="s">
        <v>5</v>
      </c>
      <c r="Q4" s="26" t="s">
        <v>7</v>
      </c>
      <c r="R4" s="26"/>
    </row>
    <row r="5" spans="2:18" ht="18" customHeight="1" x14ac:dyDescent="0.25">
      <c r="B5" s="6" t="s">
        <v>1</v>
      </c>
      <c r="C5" s="6" t="s">
        <v>2</v>
      </c>
      <c r="D5" s="25" t="s">
        <v>3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2:18" ht="18" customHeight="1" x14ac:dyDescent="0.25">
      <c r="B6" s="2">
        <v>0</v>
      </c>
      <c r="C6" s="7">
        <v>-15000</v>
      </c>
      <c r="D6" s="9">
        <f>$C6/(1+D$4)^$B6</f>
        <v>-15000</v>
      </c>
      <c r="E6" s="9">
        <f t="shared" ref="E6:J21" si="3">$C6/(1+E$4)^$B6</f>
        <v>-15000</v>
      </c>
      <c r="F6" s="9">
        <f t="shared" si="3"/>
        <v>-15000</v>
      </c>
      <c r="G6" s="37">
        <f t="shared" si="3"/>
        <v>-15000</v>
      </c>
      <c r="H6" s="9">
        <f t="shared" si="3"/>
        <v>-15000</v>
      </c>
      <c r="I6" s="9">
        <f t="shared" si="3"/>
        <v>-15000</v>
      </c>
      <c r="J6" s="9">
        <f t="shared" si="3"/>
        <v>-15000</v>
      </c>
      <c r="K6" s="7"/>
      <c r="L6" s="7"/>
      <c r="M6" s="7"/>
      <c r="N6" s="7"/>
      <c r="O6" s="7"/>
      <c r="P6" s="7"/>
      <c r="Q6" s="7"/>
      <c r="R6" s="7"/>
    </row>
    <row r="7" spans="2:18" ht="18" customHeight="1" x14ac:dyDescent="0.25">
      <c r="B7" s="2">
        <v>1</v>
      </c>
      <c r="C7" s="7">
        <v>-15000</v>
      </c>
      <c r="D7" s="9">
        <f>$C7/(1+D$4)^$B7</f>
        <v>-15147.511976722149</v>
      </c>
      <c r="E7" s="9">
        <f t="shared" si="3"/>
        <v>-15133.401958765569</v>
      </c>
      <c r="F7" s="9">
        <f t="shared" si="3"/>
        <v>-15119.46092013942</v>
      </c>
      <c r="G7" s="37">
        <f t="shared" si="3"/>
        <v>-15105.685011686872</v>
      </c>
      <c r="H7" s="9">
        <f t="shared" si="3"/>
        <v>-15092.070512614273</v>
      </c>
      <c r="I7" s="9">
        <f>$C7/(1+I$4)^$B7</f>
        <v>-15078.613824882732</v>
      </c>
      <c r="J7" s="9">
        <f t="shared" si="3"/>
        <v>-15065.311467901496</v>
      </c>
      <c r="K7" s="7"/>
      <c r="L7" s="7"/>
      <c r="M7" s="7"/>
      <c r="N7" s="7"/>
      <c r="O7" s="7"/>
      <c r="P7" s="7"/>
      <c r="Q7" s="7"/>
      <c r="R7" s="7"/>
    </row>
    <row r="8" spans="2:18" ht="18" customHeight="1" x14ac:dyDescent="0.25">
      <c r="B8" s="2">
        <v>2</v>
      </c>
      <c r="C8" s="47">
        <f>2250*0.9</f>
        <v>2025</v>
      </c>
      <c r="D8" s="9">
        <f t="shared" ref="D8:D21" si="4">$C8/(1+D$4)^$B8</f>
        <v>2065.0240717644688</v>
      </c>
      <c r="E8" s="9">
        <f t="shared" si="3"/>
        <v>2061.1786936101262</v>
      </c>
      <c r="F8" s="9">
        <f t="shared" si="3"/>
        <v>2057.3828866406084</v>
      </c>
      <c r="G8" s="37">
        <f t="shared" si="3"/>
        <v>2053.6354770507128</v>
      </c>
      <c r="H8" s="9">
        <f t="shared" si="3"/>
        <v>2049.9353312194912</v>
      </c>
      <c r="I8" s="9">
        <f t="shared" si="3"/>
        <v>2046.281353919502</v>
      </c>
      <c r="J8" s="9">
        <f t="shared" si="3"/>
        <v>2042.6724866239588</v>
      </c>
      <c r="K8" s="7"/>
      <c r="L8" s="7"/>
      <c r="M8" s="7"/>
      <c r="N8" s="7"/>
      <c r="O8" s="7"/>
      <c r="P8" s="7"/>
      <c r="Q8" s="7"/>
      <c r="R8" s="7"/>
    </row>
    <row r="9" spans="2:18" ht="18" customHeight="1" x14ac:dyDescent="0.25">
      <c r="B9" s="2">
        <v>3</v>
      </c>
      <c r="C9" s="47">
        <f t="shared" ref="C9:C21" si="5">2250*0.9</f>
        <v>2025</v>
      </c>
      <c r="D9" s="9">
        <f t="shared" si="4"/>
        <v>2085.3317906181219</v>
      </c>
      <c r="E9" s="9">
        <f t="shared" si="3"/>
        <v>2079.5097119496895</v>
      </c>
      <c r="F9" s="9">
        <f t="shared" si="3"/>
        <v>2073.7680101550873</v>
      </c>
      <c r="G9" s="37">
        <f t="shared" si="3"/>
        <v>2068.1047096768912</v>
      </c>
      <c r="H9" s="9">
        <f t="shared" si="3"/>
        <v>2062.5179043375902</v>
      </c>
      <c r="I9" s="9">
        <f t="shared" si="3"/>
        <v>2057.0057541873571</v>
      </c>
      <c r="J9" s="9">
        <f t="shared" si="3"/>
        <v>2051.5664825268527</v>
      </c>
      <c r="K9" s="7"/>
      <c r="L9" s="7"/>
      <c r="M9" s="7"/>
      <c r="N9" s="7"/>
      <c r="O9" s="7"/>
      <c r="P9" s="7"/>
      <c r="Q9" s="7"/>
      <c r="R9" s="7"/>
    </row>
    <row r="10" spans="2:18" ht="18" customHeight="1" x14ac:dyDescent="0.25">
      <c r="B10" s="2">
        <v>4</v>
      </c>
      <c r="C10" s="47">
        <f t="shared" si="5"/>
        <v>2025</v>
      </c>
      <c r="D10" s="9">
        <f t="shared" si="4"/>
        <v>2105.8392182551629</v>
      </c>
      <c r="E10" s="9">
        <f t="shared" si="3"/>
        <v>2098.0037565394305</v>
      </c>
      <c r="F10" s="9">
        <f t="shared" si="3"/>
        <v>2090.2836257983422</v>
      </c>
      <c r="G10" s="37">
        <f t="shared" si="3"/>
        <v>2082.6758877043499</v>
      </c>
      <c r="H10" s="9">
        <f t="shared" si="3"/>
        <v>2075.177709719489</v>
      </c>
      <c r="I10" s="9">
        <f t="shared" si="3"/>
        <v>2067.7863601968543</v>
      </c>
      <c r="J10" s="9">
        <f t="shared" si="3"/>
        <v>2060.4992037582751</v>
      </c>
      <c r="K10" s="7"/>
      <c r="L10" s="7"/>
      <c r="M10" s="34"/>
      <c r="N10" s="34"/>
      <c r="O10" s="35"/>
      <c r="P10" s="35"/>
      <c r="Q10" s="7"/>
      <c r="R10" s="7"/>
    </row>
    <row r="11" spans="2:18" ht="18" customHeight="1" x14ac:dyDescent="0.25">
      <c r="B11" s="2">
        <v>5</v>
      </c>
      <c r="C11" s="47">
        <f t="shared" si="5"/>
        <v>2025</v>
      </c>
      <c r="D11" s="9">
        <f t="shared" si="4"/>
        <v>2126.5483186380861</v>
      </c>
      <c r="E11" s="9">
        <f t="shared" si="3"/>
        <v>2116.6622772474225</v>
      </c>
      <c r="F11" s="9">
        <f t="shared" si="3"/>
        <v>2106.9307728176909</v>
      </c>
      <c r="G11" s="37">
        <f t="shared" si="3"/>
        <v>2097.3497294064832</v>
      </c>
      <c r="H11" s="9">
        <f t="shared" si="3"/>
        <v>2087.9152214194614</v>
      </c>
      <c r="I11" s="9">
        <f t="shared" si="3"/>
        <v>2078.6234665178818</v>
      </c>
      <c r="J11" s="9">
        <f t="shared" si="3"/>
        <v>2069.4708189320963</v>
      </c>
    </row>
    <row r="12" spans="2:18" ht="18" customHeight="1" x14ac:dyDescent="0.25">
      <c r="B12" s="2">
        <v>6</v>
      </c>
      <c r="C12" s="47">
        <f t="shared" si="5"/>
        <v>2025</v>
      </c>
      <c r="D12" s="9">
        <f t="shared" si="4"/>
        <v>2147.4610750432503</v>
      </c>
      <c r="E12" s="9">
        <f t="shared" si="3"/>
        <v>2135.4867368360888</v>
      </c>
      <c r="F12" s="9">
        <f t="shared" si="3"/>
        <v>2123.7104987370817</v>
      </c>
      <c r="G12" s="37">
        <f t="shared" si="3"/>
        <v>2112.126958117402</v>
      </c>
      <c r="H12" s="9">
        <f t="shared" si="3"/>
        <v>2100.7309164015433</v>
      </c>
      <c r="I12" s="9">
        <f t="shared" si="3"/>
        <v>2089.517369264147</v>
      </c>
      <c r="J12" s="9">
        <f t="shared" si="3"/>
        <v>2078.4814973963471</v>
      </c>
    </row>
    <row r="13" spans="2:18" ht="18" customHeight="1" x14ac:dyDescent="0.25">
      <c r="B13" s="2">
        <v>7</v>
      </c>
      <c r="C13" s="47">
        <f t="shared" si="5"/>
        <v>2025</v>
      </c>
      <c r="D13" s="9">
        <f t="shared" si="4"/>
        <v>2168.5794902508173</v>
      </c>
      <c r="E13" s="9">
        <f t="shared" si="3"/>
        <v>2154.4786110768773</v>
      </c>
      <c r="F13" s="9">
        <f t="shared" si="3"/>
        <v>2140.6238594230072</v>
      </c>
      <c r="G13" s="37">
        <f t="shared" si="3"/>
        <v>2127.0083022675885</v>
      </c>
      <c r="H13" s="9">
        <f t="shared" si="3"/>
        <v>2113.6252745573929</v>
      </c>
      <c r="I13" s="9">
        <f t="shared" si="3"/>
        <v>2100.4683661012641</v>
      </c>
      <c r="J13" s="9">
        <f t="shared" si="3"/>
        <v>2087.5314092364174</v>
      </c>
    </row>
    <row r="14" spans="2:18" ht="18" customHeight="1" x14ac:dyDescent="0.25">
      <c r="B14" s="2">
        <v>8</v>
      </c>
      <c r="C14" s="47">
        <f t="shared" si="5"/>
        <v>2025</v>
      </c>
      <c r="D14" s="9">
        <f t="shared" si="4"/>
        <v>2189.9055867365514</v>
      </c>
      <c r="E14" s="9">
        <f t="shared" si="3"/>
        <v>2173.6393888659559</v>
      </c>
      <c r="F14" s="9">
        <f t="shared" si="3"/>
        <v>2157.6719191509451</v>
      </c>
      <c r="G14" s="37">
        <f t="shared" si="3"/>
        <v>2141.9944954198031</v>
      </c>
      <c r="H14" s="9">
        <f t="shared" si="3"/>
        <v>2126.5987787242584</v>
      </c>
      <c r="I14" s="9">
        <f t="shared" si="3"/>
        <v>2111.4767562548909</v>
      </c>
      <c r="J14" s="9">
        <f t="shared" si="3"/>
        <v>2096.6207252782647</v>
      </c>
    </row>
    <row r="15" spans="2:18" ht="18" customHeight="1" x14ac:dyDescent="0.25">
      <c r="B15" s="2">
        <v>9</v>
      </c>
      <c r="C15" s="47">
        <f t="shared" si="5"/>
        <v>2025</v>
      </c>
      <c r="D15" s="9">
        <f t="shared" si="4"/>
        <v>2211.4414068655105</v>
      </c>
      <c r="E15" s="9">
        <f t="shared" si="3"/>
        <v>2192.970572340937</v>
      </c>
      <c r="F15" s="9">
        <f t="shared" si="3"/>
        <v>2174.8557506723291</v>
      </c>
      <c r="G15" s="37">
        <f t="shared" si="3"/>
        <v>2157.0862763052469</v>
      </c>
      <c r="H15" s="9">
        <f t="shared" si="3"/>
        <v>2139.6519147030604</v>
      </c>
      <c r="I15" s="9">
        <f t="shared" si="3"/>
        <v>2122.5428405189032</v>
      </c>
      <c r="J15" s="9">
        <f t="shared" si="3"/>
        <v>2105.7496170916393</v>
      </c>
    </row>
    <row r="16" spans="2:18" ht="18" customHeight="1" x14ac:dyDescent="0.25">
      <c r="B16" s="2">
        <v>10</v>
      </c>
      <c r="C16" s="47">
        <f t="shared" si="5"/>
        <v>2025</v>
      </c>
      <c r="D16" s="9">
        <f t="shared" si="4"/>
        <v>2233.18901308764</v>
      </c>
      <c r="E16" s="9">
        <f t="shared" si="3"/>
        <v>2212.4736769986393</v>
      </c>
      <c r="F16" s="9">
        <f t="shared" si="3"/>
        <v>2192.1764352820505</v>
      </c>
      <c r="G16" s="37">
        <f t="shared" si="3"/>
        <v>2172.2843888599741</v>
      </c>
      <c r="H16" s="9">
        <f t="shared" si="3"/>
        <v>2152.7851712765819</v>
      </c>
      <c r="I16" s="9">
        <f t="shared" si="3"/>
        <v>2133.6669212636129</v>
      </c>
      <c r="J16" s="9">
        <f t="shared" si="3"/>
        <v>2114.9182569933237</v>
      </c>
    </row>
    <row r="17" spans="2:16" ht="18" customHeight="1" x14ac:dyDescent="0.25">
      <c r="B17" s="2">
        <v>11</v>
      </c>
      <c r="C17" s="47">
        <f t="shared" si="5"/>
        <v>2025</v>
      </c>
      <c r="D17" s="9">
        <f t="shared" si="4"/>
        <v>2255.1504881352898</v>
      </c>
      <c r="E17" s="9">
        <f t="shared" si="3"/>
        <v>2232.1502318138978</v>
      </c>
      <c r="F17" s="9">
        <f t="shared" si="3"/>
        <v>2209.6350628865011</v>
      </c>
      <c r="G17" s="37">
        <f t="shared" si="3"/>
        <v>2187.5895822615657</v>
      </c>
      <c r="H17" s="9">
        <f t="shared" si="3"/>
        <v>2165.9990402277713</v>
      </c>
      <c r="I17" s="9">
        <f t="shared" si="3"/>
        <v>2144.8493024440327</v>
      </c>
      <c r="J17" s="9">
        <f t="shared" si="3"/>
        <v>2124.1268180503839</v>
      </c>
    </row>
    <row r="18" spans="2:16" ht="18" customHeight="1" x14ac:dyDescent="0.25">
      <c r="B18" s="2">
        <v>12</v>
      </c>
      <c r="C18" s="47">
        <f t="shared" si="5"/>
        <v>2025</v>
      </c>
      <c r="D18" s="9">
        <f t="shared" si="4"/>
        <v>2277.3279352226732</v>
      </c>
      <c r="E18" s="9">
        <f t="shared" si="3"/>
        <v>2252.0017793594311</v>
      </c>
      <c r="F18" s="9">
        <f t="shared" si="3"/>
        <v>2227.2327320721506</v>
      </c>
      <c r="G18" s="37">
        <f t="shared" si="3"/>
        <v>2203.0026109660589</v>
      </c>
      <c r="H18" s="9">
        <f t="shared" si="3"/>
        <v>2179.2940163581575</v>
      </c>
      <c r="I18" s="9">
        <f t="shared" si="3"/>
        <v>2156.0902896081784</v>
      </c>
      <c r="J18" s="9">
        <f t="shared" si="3"/>
        <v>2133.3754740834374</v>
      </c>
    </row>
    <row r="19" spans="2:16" ht="18" customHeight="1" x14ac:dyDescent="0.25">
      <c r="B19" s="2">
        <v>13</v>
      </c>
      <c r="C19" s="47">
        <f t="shared" si="5"/>
        <v>2025</v>
      </c>
      <c r="D19" s="9">
        <f t="shared" si="4"/>
        <v>2299.723478247291</v>
      </c>
      <c r="E19" s="9">
        <f t="shared" si="3"/>
        <v>2272.0298759267707</v>
      </c>
      <c r="F19" s="9">
        <f t="shared" si="3"/>
        <v>2244.9705501746821</v>
      </c>
      <c r="G19" s="37">
        <f t="shared" si="3"/>
        <v>2218.5242347451358</v>
      </c>
      <c r="H19" s="9">
        <f t="shared" si="3"/>
        <v>2192.6705975063783</v>
      </c>
      <c r="I19" s="9">
        <f t="shared" si="3"/>
        <v>2167.3901899054194</v>
      </c>
      <c r="J19" s="9">
        <f t="shared" si="3"/>
        <v>2142.6643996699336</v>
      </c>
    </row>
    <row r="20" spans="2:16" ht="18" customHeight="1" x14ac:dyDescent="0.25">
      <c r="B20" s="2">
        <v>14</v>
      </c>
      <c r="C20" s="47">
        <f t="shared" si="5"/>
        <v>2025</v>
      </c>
      <c r="D20" s="9">
        <f t="shared" si="4"/>
        <v>2322.3392619933311</v>
      </c>
      <c r="E20" s="9">
        <f t="shared" si="3"/>
        <v>2292.2360916482721</v>
      </c>
      <c r="F20" s="9">
        <f t="shared" si="3"/>
        <v>2262.8496333486664</v>
      </c>
      <c r="G20" s="37">
        <f t="shared" si="3"/>
        <v>2234.1552187235793</v>
      </c>
      <c r="H20" s="9">
        <f t="shared" si="3"/>
        <v>2206.1292845668222</v>
      </c>
      <c r="I20" s="9">
        <f t="shared" si="3"/>
        <v>2178.7493120948711</v>
      </c>
      <c r="J20" s="9">
        <f t="shared" si="3"/>
        <v>2151.9937701474482</v>
      </c>
    </row>
    <row r="21" spans="2:16" ht="18" customHeight="1" x14ac:dyDescent="0.25">
      <c r="B21" s="2">
        <v>15</v>
      </c>
      <c r="C21" s="47">
        <f t="shared" si="5"/>
        <v>2025</v>
      </c>
      <c r="D21" s="9">
        <f t="shared" si="4"/>
        <v>2345.1774523370705</v>
      </c>
      <c r="E21" s="9">
        <f t="shared" si="3"/>
        <v>2312.6220106202063</v>
      </c>
      <c r="F21" s="9">
        <f t="shared" si="3"/>
        <v>2280.8711066377987</v>
      </c>
      <c r="G21" s="37">
        <f t="shared" si="3"/>
        <v>2249.8963334169853</v>
      </c>
      <c r="H21" s="9">
        <f t="shared" si="3"/>
        <v>2219.6705815083837</v>
      </c>
      <c r="I21" s="9">
        <f t="shared" si="3"/>
        <v>2190.1679665538313</v>
      </c>
      <c r="J21" s="9">
        <f t="shared" si="3"/>
        <v>2161.3637616169949</v>
      </c>
    </row>
    <row r="22" spans="2:16" ht="18" customHeight="1" x14ac:dyDescent="0.25">
      <c r="C22" s="3" t="s">
        <v>10</v>
      </c>
      <c r="D22" s="9">
        <f>SUM(D6:D21)</f>
        <v>685.52661047311676</v>
      </c>
      <c r="E22" s="9">
        <f t="shared" ref="E22:J22" si="6">SUM(E6:E21)</f>
        <v>452.04145606817292</v>
      </c>
      <c r="F22" s="9">
        <f t="shared" si="6"/>
        <v>223.50192365751582</v>
      </c>
      <c r="G22" s="9">
        <f t="shared" si="6"/>
        <v>-0.25080676509196564</v>
      </c>
      <c r="H22" s="9">
        <f t="shared" si="6"/>
        <v>-219.36877008789224</v>
      </c>
      <c r="I22" s="9">
        <f t="shared" si="6"/>
        <v>-433.99757605198738</v>
      </c>
      <c r="J22" s="9">
        <f t="shared" si="6"/>
        <v>-644.276746496123</v>
      </c>
    </row>
    <row r="23" spans="2:16" ht="18" customHeight="1" x14ac:dyDescent="0.25">
      <c r="G23" s="4"/>
    </row>
    <row r="24" spans="2:16" ht="18" customHeight="1" x14ac:dyDescent="0.25">
      <c r="B24" s="5"/>
      <c r="C24" s="5"/>
      <c r="D24" s="38"/>
      <c r="E24" s="38"/>
      <c r="F24" s="38"/>
      <c r="G24" s="39"/>
      <c r="H24" s="38"/>
      <c r="I24" s="38"/>
      <c r="J24" s="38"/>
      <c r="K24" s="40"/>
      <c r="L24" s="40"/>
      <c r="M24" s="40"/>
      <c r="N24" s="40"/>
      <c r="O24" s="40"/>
      <c r="P24" s="40"/>
    </row>
    <row r="25" spans="2:16" ht="18" customHeight="1" x14ac:dyDescent="0.25">
      <c r="B25" s="6"/>
      <c r="C25" s="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2:16" ht="18" customHeight="1" x14ac:dyDescent="0.25">
      <c r="B26" s="2"/>
      <c r="C26" s="7"/>
      <c r="D26" s="41"/>
      <c r="E26" s="41"/>
      <c r="F26" s="41"/>
      <c r="G26" s="41"/>
      <c r="H26" s="41"/>
      <c r="I26" s="41"/>
      <c r="J26" s="41"/>
      <c r="K26" s="42"/>
      <c r="L26" s="42"/>
      <c r="M26" s="42"/>
      <c r="N26" s="42"/>
      <c r="O26" s="42"/>
      <c r="P26" s="42"/>
    </row>
    <row r="27" spans="2:16" ht="18" customHeight="1" x14ac:dyDescent="0.25">
      <c r="B27" s="2"/>
      <c r="C27" s="7"/>
      <c r="D27" s="41"/>
      <c r="E27" s="41"/>
      <c r="F27" s="41"/>
      <c r="G27" s="41"/>
      <c r="H27" s="41"/>
      <c r="I27" s="41"/>
      <c r="J27" s="41"/>
      <c r="K27" s="42"/>
      <c r="L27" s="42"/>
      <c r="M27" s="42"/>
      <c r="N27" s="42"/>
      <c r="O27" s="42"/>
      <c r="P27" s="42"/>
    </row>
    <row r="28" spans="2:16" ht="18" customHeight="1" x14ac:dyDescent="0.25">
      <c r="B28" s="2"/>
      <c r="C28" s="7"/>
      <c r="D28" s="41"/>
      <c r="E28" s="41"/>
      <c r="F28" s="41"/>
      <c r="G28" s="41"/>
      <c r="H28" s="41"/>
      <c r="I28" s="41"/>
      <c r="J28" s="41"/>
      <c r="K28" s="42"/>
      <c r="L28" s="42"/>
      <c r="M28" s="42"/>
      <c r="N28" s="42"/>
      <c r="O28" s="42"/>
      <c r="P28" s="42"/>
    </row>
    <row r="29" spans="2:16" ht="18" customHeight="1" x14ac:dyDescent="0.25">
      <c r="B29" s="2"/>
      <c r="C29" s="7"/>
      <c r="D29" s="41"/>
      <c r="E29" s="41"/>
      <c r="F29" s="41"/>
      <c r="G29" s="41"/>
      <c r="H29" s="41"/>
      <c r="I29" s="41"/>
      <c r="J29" s="41"/>
      <c r="K29" s="42"/>
      <c r="L29" s="42"/>
      <c r="M29" s="42"/>
      <c r="N29" s="42"/>
      <c r="O29" s="42"/>
      <c r="P29" s="42"/>
    </row>
    <row r="30" spans="2:16" ht="18" customHeight="1" x14ac:dyDescent="0.25">
      <c r="B30" s="2"/>
      <c r="C30" s="7"/>
      <c r="D30" s="41"/>
      <c r="E30" s="41"/>
      <c r="F30" s="41"/>
      <c r="G30" s="41"/>
      <c r="H30" s="41"/>
      <c r="I30" s="41"/>
      <c r="J30" s="41"/>
      <c r="K30" s="42"/>
      <c r="L30" s="42"/>
      <c r="M30" s="43"/>
      <c r="N30" s="43"/>
      <c r="O30" s="45"/>
      <c r="P30" s="45"/>
    </row>
    <row r="31" spans="2:16" ht="18" customHeight="1" x14ac:dyDescent="0.25">
      <c r="B31" s="2"/>
      <c r="C31" s="7"/>
      <c r="D31" s="41"/>
      <c r="E31" s="41"/>
      <c r="F31" s="41"/>
      <c r="G31" s="41"/>
      <c r="H31" s="41"/>
      <c r="I31" s="41"/>
      <c r="J31" s="41"/>
      <c r="K31" s="40"/>
      <c r="L31" s="40"/>
      <c r="M31" s="40"/>
      <c r="N31" s="40"/>
      <c r="O31" s="40"/>
      <c r="P31" s="40"/>
    </row>
    <row r="32" spans="2:16" ht="18" customHeight="1" x14ac:dyDescent="0.25">
      <c r="B32" s="2"/>
      <c r="C32" s="7"/>
      <c r="D32" s="41"/>
      <c r="E32" s="41"/>
      <c r="F32" s="41"/>
      <c r="G32" s="41"/>
      <c r="H32" s="41"/>
      <c r="I32" s="41"/>
      <c r="J32" s="41"/>
      <c r="K32" s="40"/>
      <c r="L32" s="40"/>
      <c r="M32" s="40"/>
      <c r="N32" s="40"/>
      <c r="O32" s="40"/>
      <c r="P32" s="40"/>
    </row>
    <row r="33" spans="2:16" ht="18" customHeight="1" x14ac:dyDescent="0.25">
      <c r="B33" s="2"/>
      <c r="C33" s="7"/>
      <c r="D33" s="41"/>
      <c r="E33" s="41"/>
      <c r="F33" s="41"/>
      <c r="G33" s="41"/>
      <c r="H33" s="41"/>
      <c r="I33" s="41"/>
      <c r="J33" s="41"/>
      <c r="K33" s="40"/>
      <c r="L33" s="40"/>
      <c r="M33" s="40"/>
      <c r="N33" s="40"/>
      <c r="O33" s="40"/>
      <c r="P33" s="40"/>
    </row>
    <row r="34" spans="2:16" ht="18" customHeight="1" x14ac:dyDescent="0.25">
      <c r="B34" s="2"/>
      <c r="C34" s="7"/>
      <c r="D34" s="41"/>
      <c r="E34" s="41"/>
      <c r="F34" s="41"/>
      <c r="G34" s="41"/>
      <c r="H34" s="41"/>
      <c r="I34" s="41"/>
      <c r="J34" s="41"/>
      <c r="K34" s="40"/>
      <c r="L34" s="40"/>
      <c r="M34" s="40"/>
      <c r="N34" s="40"/>
      <c r="O34" s="40"/>
      <c r="P34" s="40"/>
    </row>
    <row r="35" spans="2:16" ht="18" customHeight="1" x14ac:dyDescent="0.25">
      <c r="B35" s="2"/>
      <c r="C35" s="7"/>
      <c r="D35" s="41"/>
      <c r="E35" s="41"/>
      <c r="F35" s="41"/>
      <c r="G35" s="41"/>
      <c r="H35" s="41"/>
      <c r="I35" s="41"/>
      <c r="J35" s="41"/>
      <c r="K35" s="40"/>
      <c r="L35" s="40"/>
      <c r="M35" s="40"/>
      <c r="N35" s="40"/>
      <c r="O35" s="40"/>
      <c r="P35" s="40"/>
    </row>
    <row r="36" spans="2:16" ht="18" customHeight="1" x14ac:dyDescent="0.25">
      <c r="B36" s="2"/>
      <c r="C36" s="7"/>
      <c r="D36" s="41"/>
      <c r="E36" s="41"/>
      <c r="F36" s="41"/>
      <c r="G36" s="41"/>
      <c r="H36" s="41"/>
      <c r="I36" s="41"/>
      <c r="J36" s="41"/>
      <c r="K36" s="40"/>
      <c r="L36" s="40"/>
      <c r="M36" s="40"/>
      <c r="N36" s="40"/>
      <c r="O36" s="40"/>
      <c r="P36" s="40"/>
    </row>
    <row r="37" spans="2:16" ht="18" customHeight="1" x14ac:dyDescent="0.25">
      <c r="B37" s="2"/>
      <c r="C37" s="7"/>
      <c r="D37" s="41"/>
      <c r="E37" s="41"/>
      <c r="F37" s="41"/>
      <c r="G37" s="41"/>
      <c r="H37" s="41"/>
      <c r="I37" s="41"/>
      <c r="J37" s="41"/>
      <c r="K37" s="40"/>
      <c r="L37" s="40"/>
      <c r="M37" s="40"/>
      <c r="N37" s="40"/>
      <c r="O37" s="40"/>
      <c r="P37" s="40"/>
    </row>
    <row r="38" spans="2:16" ht="18" customHeight="1" x14ac:dyDescent="0.25">
      <c r="B38" s="2"/>
      <c r="C38" s="7"/>
      <c r="D38" s="41"/>
      <c r="E38" s="41"/>
      <c r="F38" s="41"/>
      <c r="G38" s="41"/>
      <c r="H38" s="41"/>
      <c r="I38" s="41"/>
      <c r="J38" s="41"/>
      <c r="K38" s="40"/>
      <c r="L38" s="40"/>
      <c r="M38" s="40"/>
      <c r="N38" s="40"/>
      <c r="O38" s="40"/>
      <c r="P38" s="40"/>
    </row>
    <row r="39" spans="2:16" ht="18" customHeight="1" x14ac:dyDescent="0.25">
      <c r="C39" s="3"/>
      <c r="D39" s="41"/>
      <c r="E39" s="41"/>
      <c r="F39" s="41"/>
      <c r="G39" s="41"/>
      <c r="H39" s="41"/>
      <c r="I39" s="41"/>
      <c r="J39" s="41"/>
      <c r="K39" s="40"/>
      <c r="L39" s="40"/>
      <c r="M39" s="40"/>
      <c r="N39" s="40"/>
      <c r="O39" s="40"/>
      <c r="P39" s="40"/>
    </row>
  </sheetData>
  <mergeCells count="7">
    <mergeCell ref="O10:P10"/>
    <mergeCell ref="C1:D1"/>
    <mergeCell ref="B3:C3"/>
    <mergeCell ref="Q3:R3"/>
    <mergeCell ref="B4:C4"/>
    <mergeCell ref="Q4:R4"/>
    <mergeCell ref="D5:P5"/>
  </mergeCell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tabSelected="1" topLeftCell="A7" workbookViewId="0">
      <selection activeCell="M13" sqref="M13"/>
    </sheetView>
  </sheetViews>
  <sheetFormatPr defaultRowHeight="18" customHeight="1" x14ac:dyDescent="0.25"/>
  <cols>
    <col min="1" max="1" width="9.140625" style="10"/>
    <col min="2" max="2" width="6.42578125" style="10" customWidth="1"/>
    <col min="3" max="3" width="13.5703125" style="10" customWidth="1"/>
    <col min="4" max="14" width="9.140625" style="10"/>
    <col min="15" max="16" width="9.85546875" style="10" customWidth="1"/>
    <col min="17" max="16384" width="9.140625" style="10"/>
  </cols>
  <sheetData>
    <row r="1" spans="2:18" ht="18" customHeight="1" x14ac:dyDescent="0.25">
      <c r="C1" s="33" t="s">
        <v>20</v>
      </c>
      <c r="D1" s="33"/>
    </row>
    <row r="2" spans="2:18" ht="18" customHeight="1" x14ac:dyDescent="0.25">
      <c r="C2" s="46"/>
      <c r="D2" s="46"/>
      <c r="G2" s="4" t="s">
        <v>13</v>
      </c>
    </row>
    <row r="3" spans="2:18" ht="18" customHeight="1" x14ac:dyDescent="0.25">
      <c r="B3" s="27" t="s">
        <v>9</v>
      </c>
      <c r="C3" s="27"/>
      <c r="D3" s="8">
        <f t="shared" ref="D3:E3" si="0">E3-0.01</f>
        <v>1.2799999999999994E-2</v>
      </c>
      <c r="E3" s="8">
        <f t="shared" si="0"/>
        <v>2.2799999999999994E-2</v>
      </c>
      <c r="F3" s="8">
        <f>G3-0.01</f>
        <v>3.2799999999999996E-2</v>
      </c>
      <c r="G3" s="48">
        <v>4.2799999999999998E-2</v>
      </c>
      <c r="H3" s="8">
        <f>G3+0.01</f>
        <v>5.28E-2</v>
      </c>
      <c r="I3" s="8">
        <f t="shared" ref="I3:J3" si="1">H3+0.01</f>
        <v>6.2799999999999995E-2</v>
      </c>
      <c r="J3" s="8">
        <f t="shared" si="1"/>
        <v>7.279999999999999E-2</v>
      </c>
      <c r="P3" s="10" t="s">
        <v>4</v>
      </c>
      <c r="Q3" s="26" t="s">
        <v>6</v>
      </c>
      <c r="R3" s="26"/>
    </row>
    <row r="4" spans="2:18" ht="18" customHeight="1" x14ac:dyDescent="0.25">
      <c r="B4" s="27" t="s">
        <v>8</v>
      </c>
      <c r="C4" s="27"/>
      <c r="D4" s="8">
        <f>((1+D3)^(1/12))-1</f>
        <v>1.0604595907135472E-3</v>
      </c>
      <c r="E4" s="8">
        <f t="shared" ref="E4:J4" si="2">((1+E3)^(1/12))-1</f>
        <v>1.8804294971668245E-3</v>
      </c>
      <c r="F4" s="8">
        <f t="shared" si="2"/>
        <v>2.6930832302500818E-3</v>
      </c>
      <c r="G4" s="49">
        <f t="shared" si="2"/>
        <v>3.4985559667248811E-3</v>
      </c>
      <c r="H4" s="8">
        <f t="shared" si="2"/>
        <v>4.2969791189388928E-3</v>
      </c>
      <c r="I4" s="8">
        <f t="shared" si="2"/>
        <v>5.0884804742696854E-3</v>
      </c>
      <c r="J4" s="8">
        <f t="shared" si="2"/>
        <v>5.8731843281445428E-3</v>
      </c>
      <c r="P4" s="10" t="s">
        <v>5</v>
      </c>
      <c r="Q4" s="26" t="s">
        <v>7</v>
      </c>
      <c r="R4" s="26"/>
    </row>
    <row r="5" spans="2:18" ht="18" customHeight="1" x14ac:dyDescent="0.25">
      <c r="B5" s="6" t="s">
        <v>1</v>
      </c>
      <c r="C5" s="6" t="s">
        <v>2</v>
      </c>
      <c r="D5" s="25" t="s">
        <v>3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2:18" ht="18" customHeight="1" x14ac:dyDescent="0.25">
      <c r="B6" s="2">
        <v>0</v>
      </c>
      <c r="C6" s="7">
        <v>-15000</v>
      </c>
      <c r="D6" s="9">
        <f>$C6/(1+D$4)^$B6</f>
        <v>-15000</v>
      </c>
      <c r="E6" s="9">
        <f t="shared" ref="E6:J22" si="3">$C6/(1+E$4)^$B6</f>
        <v>-15000</v>
      </c>
      <c r="F6" s="9">
        <f t="shared" si="3"/>
        <v>-15000</v>
      </c>
      <c r="G6" s="37">
        <f t="shared" si="3"/>
        <v>-15000</v>
      </c>
      <c r="H6" s="9">
        <f t="shared" si="3"/>
        <v>-15000</v>
      </c>
      <c r="I6" s="9">
        <f t="shared" si="3"/>
        <v>-15000</v>
      </c>
      <c r="J6" s="9">
        <f t="shared" si="3"/>
        <v>-15000</v>
      </c>
      <c r="K6" s="7"/>
      <c r="L6" s="7"/>
      <c r="M6" s="7"/>
      <c r="N6" s="7"/>
      <c r="O6" s="7"/>
      <c r="P6" s="7"/>
      <c r="Q6" s="7"/>
      <c r="R6" s="7"/>
    </row>
    <row r="7" spans="2:18" ht="18" customHeight="1" x14ac:dyDescent="0.25">
      <c r="B7" s="2">
        <v>1</v>
      </c>
      <c r="C7" s="7">
        <v>-15000</v>
      </c>
      <c r="D7" s="9">
        <f>$C7/(1+D$4)^$B7</f>
        <v>-14984.109956887913</v>
      </c>
      <c r="E7" s="9">
        <f t="shared" si="3"/>
        <v>-14971.846498217697</v>
      </c>
      <c r="F7" s="9">
        <f t="shared" si="3"/>
        <v>-14959.712249810667</v>
      </c>
      <c r="G7" s="37">
        <f t="shared" si="3"/>
        <v>-14947.704618816997</v>
      </c>
      <c r="H7" s="9">
        <f t="shared" si="3"/>
        <v>-14935.821088657831</v>
      </c>
      <c r="I7" s="9">
        <f>$C7/(1+I$4)^$B7</f>
        <v>-14924.059216082122</v>
      </c>
      <c r="J7" s="9">
        <f t="shared" si="3"/>
        <v>-14912.416628363533</v>
      </c>
      <c r="K7" s="7"/>
      <c r="L7" s="7"/>
      <c r="M7" s="7"/>
      <c r="N7" s="7"/>
      <c r="O7" s="7"/>
      <c r="P7" s="7"/>
      <c r="Q7" s="7"/>
      <c r="R7" s="7"/>
    </row>
    <row r="8" spans="2:18" ht="18" customHeight="1" x14ac:dyDescent="0.25">
      <c r="B8" s="2">
        <v>2</v>
      </c>
      <c r="C8" s="47">
        <v>0</v>
      </c>
      <c r="D8" s="9">
        <f t="shared" ref="D8:J23" si="4">$C8/(1+D$4)^$B8</f>
        <v>0</v>
      </c>
      <c r="E8" s="9">
        <f t="shared" si="3"/>
        <v>0</v>
      </c>
      <c r="F8" s="9">
        <f t="shared" si="3"/>
        <v>0</v>
      </c>
      <c r="G8" s="37">
        <f t="shared" si="3"/>
        <v>0</v>
      </c>
      <c r="H8" s="9">
        <f t="shared" si="3"/>
        <v>0</v>
      </c>
      <c r="I8" s="9">
        <f t="shared" si="3"/>
        <v>0</v>
      </c>
      <c r="J8" s="9">
        <f t="shared" si="3"/>
        <v>0</v>
      </c>
      <c r="K8" s="7"/>
      <c r="L8" s="7"/>
      <c r="M8" s="7"/>
      <c r="N8" s="7"/>
      <c r="O8" s="7"/>
      <c r="P8" s="7"/>
      <c r="Q8" s="7"/>
      <c r="R8" s="7"/>
    </row>
    <row r="9" spans="2:18" ht="18" customHeight="1" x14ac:dyDescent="0.25">
      <c r="B9" s="2">
        <v>3</v>
      </c>
      <c r="C9" s="47">
        <v>0</v>
      </c>
      <c r="D9" s="9">
        <f t="shared" si="4"/>
        <v>0</v>
      </c>
      <c r="E9" s="9">
        <f t="shared" si="3"/>
        <v>0</v>
      </c>
      <c r="F9" s="9">
        <f t="shared" si="3"/>
        <v>0</v>
      </c>
      <c r="G9" s="37">
        <f t="shared" si="3"/>
        <v>0</v>
      </c>
      <c r="H9" s="9">
        <f t="shared" si="3"/>
        <v>0</v>
      </c>
      <c r="I9" s="9">
        <f t="shared" si="3"/>
        <v>0</v>
      </c>
      <c r="J9" s="9">
        <f t="shared" si="3"/>
        <v>0</v>
      </c>
      <c r="K9" s="7"/>
      <c r="L9" s="7"/>
      <c r="M9" s="7"/>
      <c r="N9" s="7"/>
      <c r="O9" s="7"/>
      <c r="P9" s="7"/>
      <c r="Q9" s="7"/>
      <c r="R9" s="7"/>
    </row>
    <row r="10" spans="2:18" ht="18" customHeight="1" x14ac:dyDescent="0.25">
      <c r="B10" s="2">
        <v>4</v>
      </c>
      <c r="C10" s="47">
        <v>0</v>
      </c>
      <c r="D10" s="9">
        <f t="shared" si="4"/>
        <v>0</v>
      </c>
      <c r="E10" s="9">
        <f t="shared" si="3"/>
        <v>0</v>
      </c>
      <c r="F10" s="9">
        <f t="shared" si="3"/>
        <v>0</v>
      </c>
      <c r="G10" s="37">
        <f t="shared" si="3"/>
        <v>0</v>
      </c>
      <c r="H10" s="9">
        <f t="shared" si="3"/>
        <v>0</v>
      </c>
      <c r="I10" s="9">
        <f t="shared" si="3"/>
        <v>0</v>
      </c>
      <c r="J10" s="9">
        <f t="shared" si="3"/>
        <v>0</v>
      </c>
      <c r="K10" s="7"/>
      <c r="L10" s="7"/>
      <c r="M10" s="34"/>
      <c r="N10" s="34"/>
      <c r="O10" s="35"/>
      <c r="P10" s="35"/>
      <c r="Q10" s="7"/>
      <c r="R10" s="7"/>
    </row>
    <row r="11" spans="2:18" ht="18" customHeight="1" x14ac:dyDescent="0.25">
      <c r="B11" s="2">
        <v>5</v>
      </c>
      <c r="C11" s="47">
        <v>0</v>
      </c>
      <c r="D11" s="9">
        <f t="shared" si="4"/>
        <v>0</v>
      </c>
      <c r="E11" s="9">
        <f t="shared" si="3"/>
        <v>0</v>
      </c>
      <c r="F11" s="9">
        <f t="shared" si="3"/>
        <v>0</v>
      </c>
      <c r="G11" s="37">
        <f t="shared" si="3"/>
        <v>0</v>
      </c>
      <c r="H11" s="9">
        <f t="shared" si="3"/>
        <v>0</v>
      </c>
      <c r="I11" s="9">
        <f t="shared" si="3"/>
        <v>0</v>
      </c>
      <c r="J11" s="9">
        <f t="shared" si="3"/>
        <v>0</v>
      </c>
    </row>
    <row r="12" spans="2:18" ht="18" customHeight="1" x14ac:dyDescent="0.25">
      <c r="B12" s="2">
        <v>6</v>
      </c>
      <c r="C12" s="47">
        <v>0</v>
      </c>
      <c r="D12" s="9">
        <f t="shared" si="4"/>
        <v>0</v>
      </c>
      <c r="E12" s="9">
        <f t="shared" si="3"/>
        <v>0</v>
      </c>
      <c r="F12" s="9">
        <f t="shared" si="3"/>
        <v>0</v>
      </c>
      <c r="G12" s="37">
        <f t="shared" si="3"/>
        <v>0</v>
      </c>
      <c r="H12" s="9">
        <f t="shared" si="3"/>
        <v>0</v>
      </c>
      <c r="I12" s="9">
        <f t="shared" si="3"/>
        <v>0</v>
      </c>
      <c r="J12" s="9">
        <f t="shared" si="3"/>
        <v>0</v>
      </c>
    </row>
    <row r="13" spans="2:18" ht="18" customHeight="1" x14ac:dyDescent="0.25">
      <c r="B13" s="2">
        <v>7</v>
      </c>
      <c r="C13" s="47">
        <v>0</v>
      </c>
      <c r="D13" s="9">
        <f t="shared" si="4"/>
        <v>0</v>
      </c>
      <c r="E13" s="9">
        <f t="shared" si="3"/>
        <v>0</v>
      </c>
      <c r="F13" s="9">
        <f t="shared" si="3"/>
        <v>0</v>
      </c>
      <c r="G13" s="37">
        <f t="shared" si="3"/>
        <v>0</v>
      </c>
      <c r="H13" s="9">
        <f t="shared" si="3"/>
        <v>0</v>
      </c>
      <c r="I13" s="9">
        <f t="shared" si="3"/>
        <v>0</v>
      </c>
      <c r="J13" s="9">
        <f t="shared" si="3"/>
        <v>0</v>
      </c>
    </row>
    <row r="14" spans="2:18" ht="18" customHeight="1" x14ac:dyDescent="0.25">
      <c r="B14" s="2">
        <v>8</v>
      </c>
      <c r="C14" s="47">
        <f>2250</f>
        <v>2250</v>
      </c>
      <c r="D14" s="9">
        <f t="shared" si="4"/>
        <v>2231.0024968490325</v>
      </c>
      <c r="E14" s="9">
        <f t="shared" si="3"/>
        <v>2216.436900224332</v>
      </c>
      <c r="F14" s="9">
        <f t="shared" si="3"/>
        <v>2202.1067354696097</v>
      </c>
      <c r="G14" s="37">
        <f t="shared" si="3"/>
        <v>2188.0059723841578</v>
      </c>
      <c r="H14" s="9">
        <f t="shared" si="3"/>
        <v>2174.1287911211753</v>
      </c>
      <c r="I14" s="9">
        <f t="shared" si="3"/>
        <v>2160.4695729366581</v>
      </c>
      <c r="J14" s="9">
        <f t="shared" si="3"/>
        <v>2147.0228914277241</v>
      </c>
    </row>
    <row r="15" spans="2:18" ht="18" customHeight="1" x14ac:dyDescent="0.25">
      <c r="B15" s="2">
        <v>9</v>
      </c>
      <c r="C15" s="47">
        <f>2250</f>
        <v>2250</v>
      </c>
      <c r="D15" s="9">
        <f t="shared" si="4"/>
        <v>2228.6391151251582</v>
      </c>
      <c r="E15" s="9">
        <f t="shared" si="3"/>
        <v>2212.2768695429436</v>
      </c>
      <c r="F15" s="9">
        <f t="shared" si="3"/>
        <v>2196.1922070663531</v>
      </c>
      <c r="G15" s="37">
        <f t="shared" si="3"/>
        <v>2180.3777986270566</v>
      </c>
      <c r="H15" s="9">
        <f t="shared" si="3"/>
        <v>2164.8265765257202</v>
      </c>
      <c r="I15" s="9">
        <f t="shared" si="3"/>
        <v>2149.5317227366891</v>
      </c>
      <c r="J15" s="9">
        <f t="shared" si="3"/>
        <v>2134.486657840263</v>
      </c>
    </row>
    <row r="16" spans="2:18" ht="18" customHeight="1" x14ac:dyDescent="0.25">
      <c r="B16" s="2">
        <v>10</v>
      </c>
      <c r="C16" s="47">
        <f>2250</f>
        <v>2250</v>
      </c>
      <c r="D16" s="9">
        <f t="shared" si="4"/>
        <v>2226.2782370171171</v>
      </c>
      <c r="E16" s="9">
        <f t="shared" si="3"/>
        <v>2208.1246468236354</v>
      </c>
      <c r="F16" s="9">
        <f t="shared" si="3"/>
        <v>2190.2935641992835</v>
      </c>
      <c r="G16" s="37">
        <f t="shared" si="3"/>
        <v>2172.7762194202464</v>
      </c>
      <c r="H16" s="9">
        <f t="shared" si="3"/>
        <v>2155.5641623306524</v>
      </c>
      <c r="I16" s="9">
        <f t="shared" si="3"/>
        <v>2138.6492477979577</v>
      </c>
      <c r="J16" s="9">
        <f t="shared" si="3"/>
        <v>2122.023621959816</v>
      </c>
    </row>
    <row r="17" spans="2:16" ht="18" customHeight="1" x14ac:dyDescent="0.25">
      <c r="B17" s="2">
        <v>11</v>
      </c>
      <c r="C17" s="47">
        <f>2250</f>
        <v>2250</v>
      </c>
      <c r="D17" s="9">
        <f t="shared" si="4"/>
        <v>2223.9198598727362</v>
      </c>
      <c r="E17" s="9">
        <f t="shared" si="3"/>
        <v>2203.9802174116426</v>
      </c>
      <c r="F17" s="9">
        <f t="shared" si="3"/>
        <v>2184.4107642022327</v>
      </c>
      <c r="G17" s="37">
        <f t="shared" si="3"/>
        <v>2165.2011420455833</v>
      </c>
      <c r="H17" s="9">
        <f t="shared" si="3"/>
        <v>2146.3413782462135</v>
      </c>
      <c r="I17" s="9">
        <f t="shared" si="3"/>
        <v>2127.8218677710806</v>
      </c>
      <c r="J17" s="9">
        <f t="shared" si="3"/>
        <v>2109.6333563929179</v>
      </c>
    </row>
    <row r="18" spans="2:16" ht="18" customHeight="1" x14ac:dyDescent="0.25">
      <c r="B18" s="2">
        <v>12</v>
      </c>
      <c r="C18" s="47">
        <f>2250</f>
        <v>2250</v>
      </c>
      <c r="D18" s="9">
        <f t="shared" si="4"/>
        <v>2221.563981042656</v>
      </c>
      <c r="E18" s="9">
        <f t="shared" si="3"/>
        <v>2199.8435666797054</v>
      </c>
      <c r="F18" s="9">
        <f t="shared" si="3"/>
        <v>2178.5437645236289</v>
      </c>
      <c r="G18" s="37">
        <f t="shared" si="3"/>
        <v>2157.6524741081735</v>
      </c>
      <c r="H18" s="9">
        <f t="shared" si="3"/>
        <v>2137.1580547112476</v>
      </c>
      <c r="I18" s="9">
        <f t="shared" si="3"/>
        <v>2117.0493037260048</v>
      </c>
      <c r="J18" s="9">
        <f t="shared" si="3"/>
        <v>2097.315436241608</v>
      </c>
    </row>
    <row r="19" spans="2:16" ht="18" customHeight="1" x14ac:dyDescent="0.25">
      <c r="B19" s="2">
        <v>13</v>
      </c>
      <c r="C19" s="47">
        <f>2250</f>
        <v>2250</v>
      </c>
      <c r="D19" s="9">
        <f t="shared" si="4"/>
        <v>2219.2105978803206</v>
      </c>
      <c r="E19" s="9">
        <f t="shared" si="3"/>
        <v>2195.7146800280184</v>
      </c>
      <c r="F19" s="9">
        <f t="shared" si="3"/>
        <v>2172.6925227261854</v>
      </c>
      <c r="G19" s="37">
        <f t="shared" si="3"/>
        <v>2150.1301235352448</v>
      </c>
      <c r="H19" s="9">
        <f t="shared" si="3"/>
        <v>2128.0140228900796</v>
      </c>
      <c r="I19" s="9">
        <f t="shared" si="3"/>
        <v>2106.3312781448212</v>
      </c>
      <c r="J19" s="9">
        <f t="shared" si="3"/>
        <v>2085.069439088858</v>
      </c>
    </row>
    <row r="20" spans="2:16" ht="18" customHeight="1" x14ac:dyDescent="0.25">
      <c r="B20" s="2">
        <v>14</v>
      </c>
      <c r="C20" s="47">
        <f>2250</f>
        <v>2250</v>
      </c>
      <c r="D20" s="9">
        <f t="shared" si="4"/>
        <v>2216.8597077419799</v>
      </c>
      <c r="E20" s="9">
        <f t="shared" si="3"/>
        <v>2191.5935428841785</v>
      </c>
      <c r="F20" s="9">
        <f t="shared" si="3"/>
        <v>2166.8569964865978</v>
      </c>
      <c r="G20" s="37">
        <f t="shared" si="3"/>
        <v>2142.6339985750224</v>
      </c>
      <c r="H20" s="9">
        <f t="shared" si="3"/>
        <v>2118.9091146694159</v>
      </c>
      <c r="I20" s="9">
        <f t="shared" si="3"/>
        <v>2095.6675149146172</v>
      </c>
      <c r="J20" s="9">
        <f t="shared" si="3"/>
        <v>2072.8949449840875</v>
      </c>
    </row>
    <row r="21" spans="2:16" ht="18" customHeight="1" x14ac:dyDescent="0.25">
      <c r="B21" s="2">
        <v>15</v>
      </c>
      <c r="C21" s="47">
        <f>2250</f>
        <v>2250</v>
      </c>
      <c r="D21" s="9">
        <f t="shared" si="4"/>
        <v>2214.5113079866819</v>
      </c>
      <c r="E21" s="9">
        <f t="shared" si="3"/>
        <v>2187.4801407031337</v>
      </c>
      <c r="F21" s="9">
        <f t="shared" si="3"/>
        <v>2161.0371435952338</v>
      </c>
      <c r="G21" s="37">
        <f t="shared" si="3"/>
        <v>2135.1640077956131</v>
      </c>
      <c r="H21" s="9">
        <f t="shared" si="3"/>
        <v>2109.8431626552501</v>
      </c>
      <c r="I21" s="9">
        <f t="shared" si="3"/>
        <v>2085.0577393203603</v>
      </c>
      <c r="J21" s="9">
        <f t="shared" si="3"/>
        <v>2060.7915364287614</v>
      </c>
    </row>
    <row r="22" spans="2:16" ht="18" customHeight="1" x14ac:dyDescent="0.25">
      <c r="B22" s="2">
        <v>16</v>
      </c>
      <c r="C22" s="47">
        <f>2250</f>
        <v>2250</v>
      </c>
      <c r="D22" s="9">
        <f t="shared" si="4"/>
        <v>2212.1653959762739</v>
      </c>
      <c r="E22" s="9">
        <f t="shared" si="3"/>
        <v>2183.374458967131</v>
      </c>
      <c r="F22" s="9">
        <f t="shared" si="3"/>
        <v>2155.2329219558319</v>
      </c>
      <c r="G22" s="37">
        <f>$C22/(1+G$4)^$B22</f>
        <v>2127.7200600838864</v>
      </c>
      <c r="H22" s="9">
        <f t="shared" si="3"/>
        <v>2100.8160001697884</v>
      </c>
      <c r="I22" s="9">
        <f t="shared" si="3"/>
        <v>2074.5016780378251</v>
      </c>
      <c r="J22" s="9">
        <f t="shared" si="3"/>
        <v>2048.7587983620729</v>
      </c>
    </row>
    <row r="23" spans="2:16" ht="18" customHeight="1" x14ac:dyDescent="0.25">
      <c r="B23" s="2">
        <v>17</v>
      </c>
      <c r="C23" s="47">
        <f>2250</f>
        <v>2250</v>
      </c>
      <c r="D23" s="9">
        <f t="shared" si="4"/>
        <v>2209.8219690753986</v>
      </c>
      <c r="E23" s="9">
        <f t="shared" si="4"/>
        <v>2179.2764831856666</v>
      </c>
      <c r="F23" s="9">
        <f t="shared" si="4"/>
        <v>2149.4442895851935</v>
      </c>
      <c r="G23" s="37">
        <f t="shared" si="4"/>
        <v>2120.3020646443656</v>
      </c>
      <c r="H23" s="9">
        <f t="shared" si="4"/>
        <v>2091.8274612483806</v>
      </c>
      <c r="I23" s="9">
        <f t="shared" si="4"/>
        <v>2063.9990591265487</v>
      </c>
      <c r="J23" s="9">
        <f t="shared" si="4"/>
        <v>2036.7963181467112</v>
      </c>
    </row>
    <row r="24" spans="2:16" ht="18" customHeight="1" x14ac:dyDescent="0.25">
      <c r="B24" s="2">
        <v>18</v>
      </c>
      <c r="C24" s="47">
        <f>2250</f>
        <v>2250</v>
      </c>
      <c r="D24" s="9">
        <f t="shared" ref="D24:J27" si="5">$C24/(1+D$4)^$B24</f>
        <v>2207.481024651489</v>
      </c>
      <c r="E24" s="9">
        <f t="shared" si="5"/>
        <v>2175.1861988954338</v>
      </c>
      <c r="F24" s="9">
        <f t="shared" si="5"/>
        <v>2143.6712046128805</v>
      </c>
      <c r="G24" s="37">
        <f t="shared" si="5"/>
        <v>2112.9099309981202</v>
      </c>
      <c r="H24" s="9">
        <f t="shared" si="5"/>
        <v>2082.8773806364757</v>
      </c>
      <c r="I24" s="9">
        <f t="shared" si="5"/>
        <v>2053.5496120228263</v>
      </c>
      <c r="J24" s="9">
        <f t="shared" si="5"/>
        <v>2024.9036855547088</v>
      </c>
      <c r="K24" s="40"/>
      <c r="L24" s="40"/>
      <c r="M24" s="40"/>
      <c r="N24" s="40"/>
      <c r="O24" s="40"/>
      <c r="P24" s="40"/>
    </row>
    <row r="25" spans="2:16" ht="18" customHeight="1" x14ac:dyDescent="0.25">
      <c r="B25" s="2">
        <v>19</v>
      </c>
      <c r="C25" s="47">
        <f>2250</f>
        <v>2250</v>
      </c>
      <c r="D25" s="9">
        <f t="shared" si="5"/>
        <v>2205.1425600747666</v>
      </c>
      <c r="E25" s="9">
        <f t="shared" si="5"/>
        <v>2171.1035916602709</v>
      </c>
      <c r="F25" s="9">
        <f t="shared" si="5"/>
        <v>2137.913625280913</v>
      </c>
      <c r="G25" s="37">
        <f>$C25/(1+G$4)^$B25</f>
        <v>2105.5435689816604</v>
      </c>
      <c r="H25" s="9">
        <f t="shared" si="5"/>
        <v>2073.9655937865768</v>
      </c>
      <c r="I25" s="9">
        <f t="shared" si="5"/>
        <v>2043.1530675327415</v>
      </c>
      <c r="J25" s="9">
        <f t="shared" si="5"/>
        <v>2013.0804927533761</v>
      </c>
      <c r="K25" s="44"/>
      <c r="L25" s="44"/>
      <c r="M25" s="44"/>
      <c r="N25" s="44"/>
      <c r="O25" s="44"/>
      <c r="P25" s="44"/>
    </row>
    <row r="26" spans="2:16" ht="18" customHeight="1" x14ac:dyDescent="0.25">
      <c r="B26" s="2">
        <v>20</v>
      </c>
      <c r="C26" s="47">
        <f>2250</f>
        <v>2250</v>
      </c>
      <c r="D26" s="9">
        <f t="shared" si="5"/>
        <v>2202.8065727182411</v>
      </c>
      <c r="E26" s="9">
        <f t="shared" si="5"/>
        <v>2167.028647071113</v>
      </c>
      <c r="F26" s="9">
        <f t="shared" si="5"/>
        <v>2132.1715099434678</v>
      </c>
      <c r="G26" s="37">
        <f t="shared" si="5"/>
        <v>2098.2028887458396</v>
      </c>
      <c r="H26" s="9">
        <f t="shared" si="5"/>
        <v>2065.0919368552209</v>
      </c>
      <c r="I26" s="9">
        <f t="shared" si="5"/>
        <v>2032.8091578252313</v>
      </c>
      <c r="J26" s="9">
        <f t="shared" si="5"/>
        <v>2001.3263342913137</v>
      </c>
      <c r="K26" s="42"/>
      <c r="L26" s="42"/>
      <c r="M26" s="42"/>
      <c r="N26" s="42"/>
      <c r="O26" s="42"/>
      <c r="P26" s="42"/>
    </row>
    <row r="27" spans="2:16" ht="18" customHeight="1" x14ac:dyDescent="0.25">
      <c r="B27" s="2">
        <v>21</v>
      </c>
      <c r="C27" s="47">
        <f>2250</f>
        <v>2250</v>
      </c>
      <c r="D27" s="9">
        <f t="shared" si="5"/>
        <v>2200.4730599577024</v>
      </c>
      <c r="E27" s="9">
        <f t="shared" si="5"/>
        <v>2162.9613507459385</v>
      </c>
      <c r="F27" s="9">
        <f t="shared" si="5"/>
        <v>2126.4448170665737</v>
      </c>
      <c r="G27" s="37">
        <f t="shared" si="5"/>
        <v>2090.8878007547569</v>
      </c>
      <c r="H27" s="9">
        <f t="shared" si="5"/>
        <v>2056.2562466999634</v>
      </c>
      <c r="I27" s="9">
        <f t="shared" si="5"/>
        <v>2022.5176164251852</v>
      </c>
      <c r="J27" s="9">
        <f t="shared" si="5"/>
        <v>1989.640807084508</v>
      </c>
      <c r="K27" s="42"/>
      <c r="L27" s="42"/>
      <c r="M27" s="42"/>
      <c r="N27" s="42"/>
      <c r="O27" s="42"/>
      <c r="P27" s="42"/>
    </row>
    <row r="28" spans="2:16" ht="18" customHeight="1" x14ac:dyDescent="0.25">
      <c r="B28" s="2"/>
      <c r="C28" s="3" t="s">
        <v>10</v>
      </c>
      <c r="D28" s="9">
        <f>SUM(D6:D27)</f>
        <v>1035.7659290816414</v>
      </c>
      <c r="E28" s="9">
        <f t="shared" ref="E28:J28" si="6">SUM(E6:E27)</f>
        <v>682.53479660544645</v>
      </c>
      <c r="F28" s="9">
        <f t="shared" si="6"/>
        <v>337.29981690331988</v>
      </c>
      <c r="G28" s="9">
        <f t="shared" si="6"/>
        <v>-0.19656811727145396</v>
      </c>
      <c r="H28" s="9">
        <f t="shared" si="6"/>
        <v>-330.20120611167522</v>
      </c>
      <c r="I28" s="9">
        <f t="shared" si="6"/>
        <v>-652.95077776357175</v>
      </c>
      <c r="J28" s="9">
        <f t="shared" si="6"/>
        <v>-968.67230780680779</v>
      </c>
      <c r="K28" s="42"/>
      <c r="L28" s="42"/>
      <c r="M28" s="42"/>
      <c r="N28" s="42"/>
      <c r="O28" s="42"/>
      <c r="P28" s="42"/>
    </row>
    <row r="29" spans="2:16" ht="18" customHeight="1" x14ac:dyDescent="0.25">
      <c r="B29" s="2"/>
      <c r="C29" s="7"/>
      <c r="D29" s="41"/>
      <c r="E29" s="41"/>
      <c r="F29" s="41"/>
      <c r="G29" s="41"/>
      <c r="H29" s="41"/>
      <c r="I29" s="41"/>
      <c r="J29" s="41"/>
      <c r="K29" s="42"/>
      <c r="L29" s="42"/>
      <c r="M29" s="42"/>
      <c r="N29" s="42"/>
      <c r="O29" s="42"/>
      <c r="P29" s="42"/>
    </row>
    <row r="30" spans="2:16" ht="18" customHeight="1" x14ac:dyDescent="0.25">
      <c r="B30" s="2"/>
      <c r="C30" s="7"/>
      <c r="D30" s="41"/>
      <c r="E30" s="41"/>
      <c r="F30" s="41"/>
      <c r="G30" s="41"/>
      <c r="H30" s="41"/>
      <c r="I30" s="41"/>
      <c r="J30" s="41"/>
      <c r="K30" s="42"/>
      <c r="L30" s="42"/>
      <c r="M30" s="43"/>
      <c r="N30" s="43"/>
      <c r="O30" s="45"/>
      <c r="P30" s="45"/>
    </row>
    <row r="31" spans="2:16" ht="18" customHeight="1" x14ac:dyDescent="0.25">
      <c r="B31" s="2"/>
      <c r="C31" s="7"/>
      <c r="D31" s="41"/>
      <c r="E31" s="41"/>
      <c r="F31" s="41"/>
      <c r="G31" s="41"/>
      <c r="H31" s="41"/>
      <c r="I31" s="41"/>
      <c r="J31" s="41"/>
      <c r="K31" s="40"/>
      <c r="L31" s="40"/>
      <c r="M31" s="40"/>
      <c r="N31" s="40"/>
      <c r="O31" s="40"/>
      <c r="P31" s="40"/>
    </row>
    <row r="32" spans="2:16" ht="18" customHeight="1" x14ac:dyDescent="0.25">
      <c r="B32" s="2"/>
      <c r="C32" s="7"/>
      <c r="D32" s="41"/>
      <c r="E32" s="41"/>
      <c r="F32" s="41"/>
      <c r="G32" s="41"/>
      <c r="H32" s="41"/>
      <c r="I32" s="41"/>
      <c r="J32" s="41"/>
      <c r="K32" s="40"/>
      <c r="L32" s="40"/>
      <c r="M32" s="40"/>
      <c r="N32" s="40"/>
      <c r="O32" s="40"/>
      <c r="P32" s="40"/>
    </row>
    <row r="33" spans="2:16" ht="18" customHeight="1" x14ac:dyDescent="0.25">
      <c r="B33" s="2"/>
      <c r="C33" s="7"/>
      <c r="D33" s="41"/>
      <c r="E33" s="41"/>
      <c r="F33" s="41"/>
      <c r="G33" s="41"/>
      <c r="H33" s="41"/>
      <c r="I33" s="41"/>
      <c r="J33" s="41"/>
      <c r="K33" s="40"/>
      <c r="L33" s="40"/>
      <c r="M33" s="40"/>
      <c r="N33" s="40"/>
      <c r="O33" s="40"/>
      <c r="P33" s="40"/>
    </row>
    <row r="34" spans="2:16" ht="18" customHeight="1" x14ac:dyDescent="0.25">
      <c r="B34" s="2"/>
      <c r="C34" s="7"/>
      <c r="D34" s="41"/>
      <c r="E34" s="41"/>
      <c r="F34" s="41"/>
      <c r="G34" s="41"/>
      <c r="H34" s="41"/>
      <c r="I34" s="41"/>
      <c r="J34" s="41"/>
      <c r="K34" s="40"/>
      <c r="L34" s="40"/>
      <c r="M34" s="40"/>
      <c r="N34" s="40"/>
      <c r="O34" s="40"/>
      <c r="P34" s="40"/>
    </row>
    <row r="35" spans="2:16" ht="18" customHeight="1" x14ac:dyDescent="0.25">
      <c r="B35" s="2"/>
      <c r="C35" s="7"/>
      <c r="D35" s="41"/>
      <c r="E35" s="41"/>
      <c r="F35" s="41"/>
      <c r="G35" s="41"/>
      <c r="H35" s="41"/>
      <c r="I35" s="41"/>
      <c r="J35" s="41"/>
      <c r="K35" s="40"/>
      <c r="L35" s="40"/>
      <c r="M35" s="40"/>
      <c r="N35" s="40"/>
      <c r="O35" s="40"/>
      <c r="P35" s="40"/>
    </row>
    <row r="36" spans="2:16" ht="18" customHeight="1" x14ac:dyDescent="0.25">
      <c r="B36" s="2"/>
      <c r="C36" s="7"/>
      <c r="D36" s="41"/>
      <c r="E36" s="41"/>
      <c r="F36" s="41"/>
      <c r="G36" s="41"/>
      <c r="H36" s="41"/>
      <c r="I36" s="41"/>
      <c r="J36" s="41"/>
      <c r="K36" s="40"/>
      <c r="L36" s="40"/>
      <c r="M36" s="40"/>
      <c r="N36" s="40"/>
      <c r="O36" s="40"/>
      <c r="P36" s="40"/>
    </row>
    <row r="37" spans="2:16" ht="18" customHeight="1" x14ac:dyDescent="0.25">
      <c r="B37" s="2"/>
      <c r="C37" s="7"/>
      <c r="D37" s="41"/>
      <c r="E37" s="41"/>
      <c r="F37" s="41"/>
      <c r="G37" s="41"/>
      <c r="H37" s="41"/>
      <c r="I37" s="41"/>
      <c r="J37" s="41"/>
      <c r="K37" s="40"/>
      <c r="L37" s="40"/>
      <c r="M37" s="40"/>
      <c r="N37" s="40"/>
      <c r="O37" s="40"/>
      <c r="P37" s="40"/>
    </row>
    <row r="38" spans="2:16" ht="18" customHeight="1" x14ac:dyDescent="0.25">
      <c r="B38" s="2"/>
      <c r="C38" s="7"/>
      <c r="D38" s="41"/>
      <c r="E38" s="41"/>
      <c r="F38" s="41"/>
      <c r="G38" s="41"/>
      <c r="H38" s="41"/>
      <c r="I38" s="41"/>
      <c r="J38" s="41"/>
      <c r="K38" s="40"/>
      <c r="L38" s="40"/>
      <c r="M38" s="40"/>
      <c r="N38" s="40"/>
      <c r="O38" s="40"/>
      <c r="P38" s="40"/>
    </row>
    <row r="39" spans="2:16" ht="18" customHeight="1" x14ac:dyDescent="0.25">
      <c r="C39" s="3"/>
      <c r="D39" s="41"/>
      <c r="E39" s="41"/>
      <c r="F39" s="41"/>
      <c r="G39" s="41"/>
      <c r="H39" s="41"/>
      <c r="I39" s="41"/>
      <c r="J39" s="41"/>
      <c r="K39" s="40"/>
      <c r="L39" s="40"/>
      <c r="M39" s="40"/>
      <c r="N39" s="40"/>
      <c r="O39" s="40"/>
      <c r="P39" s="40"/>
    </row>
  </sheetData>
  <mergeCells count="7">
    <mergeCell ref="O10:P10"/>
    <mergeCell ref="C1:D1"/>
    <mergeCell ref="B3:C3"/>
    <mergeCell ref="Q3:R3"/>
    <mergeCell ref="B4:C4"/>
    <mergeCell ref="Q4:R4"/>
    <mergeCell ref="D5:P5"/>
  </mergeCells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"/>
  <sheetViews>
    <sheetView workbookViewId="0">
      <selection activeCell="D4" sqref="D4:O4"/>
    </sheetView>
  </sheetViews>
  <sheetFormatPr defaultRowHeight="18" customHeight="1" x14ac:dyDescent="0.25"/>
  <cols>
    <col min="2" max="2" width="6.42578125" customWidth="1"/>
    <col min="3" max="3" width="13.5703125" customWidth="1"/>
    <col min="4" max="4" width="8.5703125" customWidth="1"/>
  </cols>
  <sheetData>
    <row r="2" spans="2:15" ht="18" customHeight="1" x14ac:dyDescent="0.25">
      <c r="B2" s="27" t="s">
        <v>9</v>
      </c>
      <c r="C2" s="27"/>
      <c r="D2" s="11">
        <v>0.08</v>
      </c>
      <c r="E2" s="14">
        <f>D2-0.01</f>
        <v>7.0000000000000007E-2</v>
      </c>
      <c r="F2" s="14">
        <f t="shared" ref="F2:L2" si="0">E2-0.01</f>
        <v>6.0000000000000005E-2</v>
      </c>
      <c r="G2" s="14">
        <f t="shared" si="0"/>
        <v>0.05</v>
      </c>
      <c r="H2" s="14">
        <f t="shared" si="0"/>
        <v>0.04</v>
      </c>
      <c r="I2" s="14">
        <f t="shared" si="0"/>
        <v>0.03</v>
      </c>
      <c r="J2" s="14">
        <f t="shared" si="0"/>
        <v>1.9999999999999997E-2</v>
      </c>
      <c r="K2" s="14">
        <f t="shared" si="0"/>
        <v>9.9999999999999967E-3</v>
      </c>
      <c r="L2" s="14">
        <f t="shared" si="0"/>
        <v>0</v>
      </c>
    </row>
    <row r="3" spans="2:15" ht="18" customHeight="1" x14ac:dyDescent="0.25">
      <c r="B3" s="27" t="s">
        <v>8</v>
      </c>
      <c r="C3" s="27"/>
      <c r="D3" s="12">
        <f>((1+D2)^(1/12))-1</f>
        <v>6.4340301100034303E-3</v>
      </c>
      <c r="E3" s="12">
        <f t="shared" ref="E3:H3" si="1">((1+E2)^(1/12))-1</f>
        <v>5.6541453874052738E-3</v>
      </c>
      <c r="F3" s="12">
        <f t="shared" si="1"/>
        <v>4.8675505653430484E-3</v>
      </c>
      <c r="G3" s="12">
        <f t="shared" si="1"/>
        <v>4.0741237836483535E-3</v>
      </c>
      <c r="H3" s="12">
        <f t="shared" si="1"/>
        <v>3.2737397821989145E-3</v>
      </c>
      <c r="I3" s="12">
        <f t="shared" ref="I3" si="2">((1+I2)^(1/12))-1</f>
        <v>2.4662697723036864E-3</v>
      </c>
      <c r="J3" s="12">
        <f t="shared" ref="J3" si="3">((1+J2)^(1/12))-1</f>
        <v>1.6515813019202241E-3</v>
      </c>
      <c r="K3" s="12">
        <f t="shared" ref="K3" si="4">((1+K2)^(1/12))-1</f>
        <v>8.295381143461622E-4</v>
      </c>
      <c r="L3" s="12">
        <f t="shared" ref="L3" si="5">((1+L2)^(1/12))-1</f>
        <v>0</v>
      </c>
    </row>
    <row r="4" spans="2:15" ht="18" customHeight="1" x14ac:dyDescent="0.25">
      <c r="B4" s="6" t="s">
        <v>1</v>
      </c>
      <c r="C4" s="6" t="s">
        <v>2</v>
      </c>
      <c r="D4" s="25" t="s">
        <v>3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2:15" ht="18" customHeight="1" x14ac:dyDescent="0.25">
      <c r="B5" s="1">
        <v>0</v>
      </c>
      <c r="C5" s="1">
        <v>-17000</v>
      </c>
      <c r="D5" s="13">
        <f>$C5/(1+D$3)^$B5</f>
        <v>-17000</v>
      </c>
      <c r="E5" s="13">
        <f>$C5/(1+E$3)^$B5</f>
        <v>-17000</v>
      </c>
      <c r="F5" s="13">
        <f>$C5/(1+F$3)^$B5</f>
        <v>-17000</v>
      </c>
      <c r="G5" s="13">
        <f t="shared" ref="G5:L6" si="6">$C5/(1+G$3)^$B5</f>
        <v>-17000</v>
      </c>
      <c r="H5" s="13">
        <f t="shared" si="6"/>
        <v>-17000</v>
      </c>
      <c r="I5" s="13">
        <f t="shared" si="6"/>
        <v>-17000</v>
      </c>
      <c r="J5" s="13">
        <f t="shared" si="6"/>
        <v>-17000</v>
      </c>
      <c r="K5" s="13">
        <f t="shared" si="6"/>
        <v>-17000</v>
      </c>
      <c r="L5" s="13">
        <f t="shared" si="6"/>
        <v>-17000</v>
      </c>
    </row>
    <row r="6" spans="2:15" ht="18" customHeight="1" x14ac:dyDescent="0.25">
      <c r="B6" s="1">
        <v>1</v>
      </c>
      <c r="C6" s="1">
        <v>-17000</v>
      </c>
      <c r="D6" s="13">
        <f t="shared" ref="D6:D29" si="7">$C6/(1+$D$3)^$B6</f>
        <v>-16891.320733801</v>
      </c>
      <c r="E6" s="13">
        <f>$C6/(1+E$3)^$B6</f>
        <v>-16904.419951902189</v>
      </c>
      <c r="F6" s="13">
        <f>$C6/(1+F$3)^$B6</f>
        <v>-16917.652471149777</v>
      </c>
      <c r="G6" s="13">
        <f t="shared" si="6"/>
        <v>-16931.020924968139</v>
      </c>
      <c r="H6" s="13">
        <f t="shared" si="6"/>
        <v>-16944.528024515559</v>
      </c>
      <c r="I6" s="13">
        <f t="shared" si="6"/>
        <v>-16958.17656175236</v>
      </c>
      <c r="J6" s="13">
        <f t="shared" si="6"/>
        <v>-16971.969412661285</v>
      </c>
      <c r="K6" s="13">
        <f t="shared" si="6"/>
        <v>-16985.909540629211</v>
      </c>
      <c r="L6" s="13">
        <f t="shared" si="6"/>
        <v>-17000</v>
      </c>
    </row>
    <row r="7" spans="2:15" ht="18" customHeight="1" x14ac:dyDescent="0.25">
      <c r="B7" s="1">
        <v>2</v>
      </c>
      <c r="C7" s="1">
        <v>810</v>
      </c>
      <c r="D7" s="13">
        <f t="shared" si="7"/>
        <v>799.67660922847665</v>
      </c>
      <c r="E7" s="13">
        <f t="shared" ref="E7:L29" si="8">$C7/(1+E$3)^$B7</f>
        <v>800.91738846822761</v>
      </c>
      <c r="F7" s="13">
        <f t="shared" si="8"/>
        <v>802.1717707924779</v>
      </c>
      <c r="G7" s="13">
        <f t="shared" si="8"/>
        <v>803.44003579579328</v>
      </c>
      <c r="H7" s="13">
        <f t="shared" si="8"/>
        <v>804.72247155228536</v>
      </c>
      <c r="I7" s="13">
        <f t="shared" si="8"/>
        <v>806.01937495726429</v>
      </c>
      <c r="J7" s="13">
        <f t="shared" si="8"/>
        <v>807.33105208612926</v>
      </c>
      <c r="K7" s="13">
        <f t="shared" si="8"/>
        <v>808.65781857154047</v>
      </c>
      <c r="L7" s="13">
        <f t="shared" si="8"/>
        <v>810</v>
      </c>
    </row>
    <row r="8" spans="2:15" ht="18" customHeight="1" x14ac:dyDescent="0.25">
      <c r="B8" s="1">
        <v>3</v>
      </c>
      <c r="C8" s="1">
        <v>810</v>
      </c>
      <c r="D8" s="13">
        <f t="shared" si="7"/>
        <v>794.56435822333219</v>
      </c>
      <c r="E8" s="13">
        <f t="shared" si="8"/>
        <v>796.41434596751196</v>
      </c>
      <c r="F8" s="13">
        <f t="shared" si="8"/>
        <v>798.2860729667035</v>
      </c>
      <c r="G8" s="13">
        <f t="shared" si="8"/>
        <v>800.18000341268976</v>
      </c>
      <c r="H8" s="13">
        <f t="shared" si="8"/>
        <v>802.09661595147782</v>
      </c>
      <c r="I8" s="13">
        <f t="shared" si="8"/>
        <v>804.03640427756284</v>
      </c>
      <c r="J8" s="13">
        <f t="shared" si="8"/>
        <v>805.99987775867305</v>
      </c>
      <c r="K8" s="13">
        <f t="shared" si="8"/>
        <v>807.98756209286671</v>
      </c>
      <c r="L8" s="13">
        <f t="shared" si="8"/>
        <v>810</v>
      </c>
    </row>
    <row r="9" spans="2:15" ht="18" customHeight="1" x14ac:dyDescent="0.25">
      <c r="B9" s="1">
        <v>4</v>
      </c>
      <c r="C9" s="1">
        <v>810</v>
      </c>
      <c r="D9" s="13">
        <f t="shared" si="7"/>
        <v>789.48478931747388</v>
      </c>
      <c r="E9" s="13">
        <f t="shared" si="8"/>
        <v>791.93662117378494</v>
      </c>
      <c r="F9" s="13">
        <f t="shared" si="8"/>
        <v>794.41919735350587</v>
      </c>
      <c r="G9" s="13">
        <f t="shared" si="8"/>
        <v>796.93319891301928</v>
      </c>
      <c r="H9" s="13">
        <f t="shared" si="8"/>
        <v>799.47932866817121</v>
      </c>
      <c r="I9" s="13">
        <f t="shared" si="8"/>
        <v>802.058312106789</v>
      </c>
      <c r="J9" s="13">
        <f t="shared" si="8"/>
        <v>804.67089834876094</v>
      </c>
      <c r="K9" s="13">
        <f t="shared" si="8"/>
        <v>807.31786115664499</v>
      </c>
      <c r="L9" s="13">
        <f t="shared" si="8"/>
        <v>810</v>
      </c>
    </row>
    <row r="10" spans="2:15" ht="18" customHeight="1" x14ac:dyDescent="0.25">
      <c r="B10" s="1">
        <v>5</v>
      </c>
      <c r="C10" s="1">
        <v>810</v>
      </c>
      <c r="D10" s="13">
        <f t="shared" si="7"/>
        <v>784.43769357757401</v>
      </c>
      <c r="E10" s="13">
        <f t="shared" si="8"/>
        <v>787.48407174189038</v>
      </c>
      <c r="F10" s="13">
        <f t="shared" si="8"/>
        <v>790.57105277860967</v>
      </c>
      <c r="G10" s="13">
        <f t="shared" si="8"/>
        <v>793.69956862341917</v>
      </c>
      <c r="H10" s="13">
        <f t="shared" si="8"/>
        <v>796.87058174345373</v>
      </c>
      <c r="I10" s="13">
        <f t="shared" si="8"/>
        <v>800.08508644282415</v>
      </c>
      <c r="J10" s="13">
        <f t="shared" si="8"/>
        <v>803.34411023728524</v>
      </c>
      <c r="K10" s="13">
        <f t="shared" si="8"/>
        <v>806.64871530241328</v>
      </c>
      <c r="L10" s="13">
        <f t="shared" si="8"/>
        <v>810</v>
      </c>
    </row>
    <row r="11" spans="2:15" ht="18" customHeight="1" x14ac:dyDescent="0.25">
      <c r="B11" s="1">
        <v>6</v>
      </c>
      <c r="C11" s="1">
        <v>810</v>
      </c>
      <c r="D11" s="13">
        <f t="shared" si="7"/>
        <v>779.42286340599492</v>
      </c>
      <c r="E11" s="13">
        <f t="shared" si="8"/>
        <v>783.05655612698752</v>
      </c>
      <c r="F11" s="13">
        <f t="shared" si="8"/>
        <v>786.74154850938385</v>
      </c>
      <c r="G11" s="13">
        <f t="shared" si="8"/>
        <v>790.47905908831149</v>
      </c>
      <c r="H11" s="13">
        <f t="shared" si="8"/>
        <v>794.2703473096451</v>
      </c>
      <c r="I11" s="13">
        <f t="shared" si="8"/>
        <v>798.11671531307729</v>
      </c>
      <c r="J11" s="13">
        <f t="shared" si="8"/>
        <v>802.01950981110622</v>
      </c>
      <c r="K11" s="13">
        <f t="shared" si="8"/>
        <v>805.98012407009185</v>
      </c>
      <c r="L11" s="13">
        <f t="shared" si="8"/>
        <v>810</v>
      </c>
    </row>
    <row r="12" spans="2:15" ht="18" customHeight="1" x14ac:dyDescent="0.25">
      <c r="B12" s="1">
        <v>7</v>
      </c>
      <c r="C12" s="1">
        <v>810</v>
      </c>
      <c r="D12" s="13">
        <f t="shared" si="7"/>
        <v>774.4400925322484</v>
      </c>
      <c r="E12" s="13">
        <f t="shared" si="8"/>
        <v>778.65393358005076</v>
      </c>
      <c r="F12" s="13">
        <f t="shared" si="8"/>
        <v>782.93059425270462</v>
      </c>
      <c r="G12" s="13">
        <f t="shared" si="8"/>
        <v>787.27161706901927</v>
      </c>
      <c r="H12" s="13">
        <f t="shared" si="8"/>
        <v>791.6785975899993</v>
      </c>
      <c r="I12" s="13">
        <f t="shared" si="8"/>
        <v>796.15318677441223</v>
      </c>
      <c r="J12" s="13">
        <f t="shared" si="8"/>
        <v>800.69709346304069</v>
      </c>
      <c r="K12" s="13">
        <f t="shared" si="8"/>
        <v>805.31208699998149</v>
      </c>
      <c r="L12" s="13">
        <f t="shared" si="8"/>
        <v>810</v>
      </c>
    </row>
    <row r="13" spans="2:15" ht="18" customHeight="1" x14ac:dyDescent="0.25">
      <c r="B13" s="1">
        <v>8</v>
      </c>
      <c r="C13" s="1">
        <v>810</v>
      </c>
      <c r="D13" s="13">
        <f t="shared" si="7"/>
        <v>769.48917600451364</v>
      </c>
      <c r="E13" s="13">
        <f t="shared" si="8"/>
        <v>774.27606414339618</v>
      </c>
      <c r="F13" s="13">
        <f t="shared" si="8"/>
        <v>779.13810015282536</v>
      </c>
      <c r="G13" s="13">
        <f t="shared" si="8"/>
        <v>784.07718954288634</v>
      </c>
      <c r="H13" s="13">
        <f t="shared" si="8"/>
        <v>789.09530489840699</v>
      </c>
      <c r="I13" s="13">
        <f t="shared" si="8"/>
        <v>794.19448891307593</v>
      </c>
      <c r="J13" s="13">
        <f t="shared" si="8"/>
        <v>799.37685759185422</v>
      </c>
      <c r="K13" s="13">
        <f t="shared" si="8"/>
        <v>804.64460363276532</v>
      </c>
      <c r="L13" s="13">
        <f t="shared" si="8"/>
        <v>810</v>
      </c>
    </row>
    <row r="14" spans="2:15" ht="18" customHeight="1" x14ac:dyDescent="0.25">
      <c r="B14" s="1">
        <v>9</v>
      </c>
      <c r="C14" s="1">
        <v>810</v>
      </c>
      <c r="D14" s="13">
        <f t="shared" si="7"/>
        <v>764.56991018120516</v>
      </c>
      <c r="E14" s="13">
        <f t="shared" si="8"/>
        <v>769.92280864623103</v>
      </c>
      <c r="F14" s="13">
        <f t="shared" si="8"/>
        <v>775.36397678925812</v>
      </c>
      <c r="G14" s="13">
        <f t="shared" si="8"/>
        <v>780.89572370240103</v>
      </c>
      <c r="H14" s="13">
        <f t="shared" si="8"/>
        <v>786.52044163910045</v>
      </c>
      <c r="I14" s="13">
        <f t="shared" si="8"/>
        <v>792.2406098446246</v>
      </c>
      <c r="J14" s="13">
        <f t="shared" si="8"/>
        <v>798.05879860224979</v>
      </c>
      <c r="K14" s="13">
        <f t="shared" si="8"/>
        <v>803.97767350950573</v>
      </c>
      <c r="L14" s="13">
        <f t="shared" si="8"/>
        <v>810</v>
      </c>
    </row>
    <row r="15" spans="2:15" ht="18" customHeight="1" x14ac:dyDescent="0.25">
      <c r="B15" s="1">
        <v>10</v>
      </c>
      <c r="C15" s="1">
        <v>810</v>
      </c>
      <c r="D15" s="13">
        <f t="shared" si="7"/>
        <v>759.68209272259753</v>
      </c>
      <c r="E15" s="13">
        <f t="shared" si="8"/>
        <v>765.59402870023052</v>
      </c>
      <c r="F15" s="13">
        <f t="shared" si="8"/>
        <v>771.60813517466534</v>
      </c>
      <c r="G15" s="13">
        <f t="shared" si="8"/>
        <v>777.72716695432291</v>
      </c>
      <c r="H15" s="13">
        <f t="shared" si="8"/>
        <v>783.9539803063584</v>
      </c>
      <c r="I15" s="13">
        <f t="shared" si="8"/>
        <v>790.2915377138537</v>
      </c>
      <c r="J15" s="13">
        <f t="shared" si="8"/>
        <v>796.74291290485871</v>
      </c>
      <c r="K15" s="13">
        <f t="shared" si="8"/>
        <v>803.31129617164663</v>
      </c>
      <c r="L15" s="13">
        <f t="shared" si="8"/>
        <v>810</v>
      </c>
    </row>
    <row r="16" spans="2:15" ht="18" customHeight="1" x14ac:dyDescent="0.25">
      <c r="B16" s="1">
        <v>11</v>
      </c>
      <c r="C16" s="1">
        <v>810</v>
      </c>
      <c r="D16" s="13">
        <f t="shared" si="7"/>
        <v>754.82552258250257</v>
      </c>
      <c r="E16" s="13">
        <f t="shared" si="8"/>
        <v>761.2895866951385</v>
      </c>
      <c r="F16" s="13">
        <f t="shared" si="8"/>
        <v>767.87048675276185</v>
      </c>
      <c r="G16" s="13">
        <f t="shared" si="8"/>
        <v>774.5714669188136</v>
      </c>
      <c r="H16" s="13">
        <f t="shared" si="8"/>
        <v>781.39589348421214</v>
      </c>
      <c r="I16" s="13">
        <f t="shared" si="8"/>
        <v>788.34726069472379</v>
      </c>
      <c r="J16" s="13">
        <f t="shared" si="8"/>
        <v>795.42919691623047</v>
      </c>
      <c r="K16" s="13">
        <f t="shared" si="8"/>
        <v>802.6454711610113</v>
      </c>
      <c r="L16" s="13">
        <f t="shared" si="8"/>
        <v>810</v>
      </c>
    </row>
    <row r="17" spans="2:12" ht="18" customHeight="1" x14ac:dyDescent="0.25">
      <c r="B17" s="1">
        <v>12</v>
      </c>
      <c r="C17" s="1">
        <v>810</v>
      </c>
      <c r="D17" s="13">
        <f t="shared" si="7"/>
        <v>750.00000000000011</v>
      </c>
      <c r="E17" s="13">
        <f t="shared" si="8"/>
        <v>757.00934579439252</v>
      </c>
      <c r="F17" s="13">
        <f t="shared" si="8"/>
        <v>764.1509433962259</v>
      </c>
      <c r="G17" s="13">
        <f t="shared" si="8"/>
        <v>771.42857142857054</v>
      </c>
      <c r="H17" s="13">
        <f t="shared" si="8"/>
        <v>778.84615384615347</v>
      </c>
      <c r="I17" s="13">
        <f t="shared" si="8"/>
        <v>786.40776699029095</v>
      </c>
      <c r="J17" s="13">
        <f t="shared" si="8"/>
        <v>794.1176470588232</v>
      </c>
      <c r="K17" s="13">
        <f t="shared" si="8"/>
        <v>801.98019801980308</v>
      </c>
      <c r="L17" s="13">
        <f t="shared" si="8"/>
        <v>810</v>
      </c>
    </row>
    <row r="18" spans="2:12" ht="18" customHeight="1" x14ac:dyDescent="0.25">
      <c r="B18" s="1">
        <v>13</v>
      </c>
      <c r="C18" s="1">
        <v>810</v>
      </c>
      <c r="D18" s="13">
        <f t="shared" si="7"/>
        <v>745.20532649122049</v>
      </c>
      <c r="E18" s="13">
        <f t="shared" si="8"/>
        <v>752.75316993077377</v>
      </c>
      <c r="F18" s="13">
        <f t="shared" si="8"/>
        <v>760.44941740462343</v>
      </c>
      <c r="G18" s="13">
        <f t="shared" si="8"/>
        <v>768.29842852796514</v>
      </c>
      <c r="H18" s="13">
        <f t="shared" si="8"/>
        <v>776.30473415484141</v>
      </c>
      <c r="I18" s="13">
        <f t="shared" si="8"/>
        <v>784.47304483263315</v>
      </c>
      <c r="J18" s="13">
        <f t="shared" si="8"/>
        <v>792.80825976099402</v>
      </c>
      <c r="K18" s="13">
        <f t="shared" si="8"/>
        <v>801.31547629060447</v>
      </c>
      <c r="L18" s="13">
        <f t="shared" si="8"/>
        <v>810</v>
      </c>
    </row>
    <row r="19" spans="2:12" ht="18" customHeight="1" x14ac:dyDescent="0.25">
      <c r="B19" s="1">
        <v>14</v>
      </c>
      <c r="C19" s="1">
        <v>810</v>
      </c>
      <c r="D19" s="13">
        <f t="shared" si="7"/>
        <v>740.44130484118216</v>
      </c>
      <c r="E19" s="13">
        <f t="shared" si="8"/>
        <v>748.52092380208182</v>
      </c>
      <c r="F19" s="13">
        <f t="shared" si="8"/>
        <v>756.7658215023373</v>
      </c>
      <c r="G19" s="13">
        <f t="shared" si="8"/>
        <v>765.18098647218324</v>
      </c>
      <c r="H19" s="13">
        <f t="shared" si="8"/>
        <v>773.77160726181239</v>
      </c>
      <c r="I19" s="13">
        <f t="shared" si="8"/>
        <v>782.54308248278062</v>
      </c>
      <c r="J19" s="13">
        <f t="shared" si="8"/>
        <v>791.50103145698938</v>
      </c>
      <c r="K19" s="13">
        <f t="shared" si="8"/>
        <v>800.65130551637776</v>
      </c>
      <c r="L19" s="13">
        <f t="shared" si="8"/>
        <v>810</v>
      </c>
    </row>
    <row r="20" spans="2:12" ht="18" customHeight="1" x14ac:dyDescent="0.25">
      <c r="B20" s="1">
        <v>15</v>
      </c>
      <c r="C20" s="1">
        <v>810</v>
      </c>
      <c r="D20" s="13">
        <f t="shared" si="7"/>
        <v>735.70773909567799</v>
      </c>
      <c r="E20" s="13">
        <f t="shared" si="8"/>
        <v>744.31247286683356</v>
      </c>
      <c r="F20" s="13">
        <f t="shared" si="8"/>
        <v>753.10006883651215</v>
      </c>
      <c r="G20" s="13">
        <f t="shared" si="8"/>
        <v>762.07619372637043</v>
      </c>
      <c r="H20" s="13">
        <f t="shared" si="8"/>
        <v>771.24674610718978</v>
      </c>
      <c r="I20" s="13">
        <f t="shared" si="8"/>
        <v>780.61786823064324</v>
      </c>
      <c r="J20" s="13">
        <f t="shared" si="8"/>
        <v>790.19595858693413</v>
      </c>
      <c r="K20" s="13">
        <f t="shared" si="8"/>
        <v>799.98768524046307</v>
      </c>
      <c r="L20" s="13">
        <f t="shared" si="8"/>
        <v>810</v>
      </c>
    </row>
    <row r="21" spans="2:12" ht="18" customHeight="1" x14ac:dyDescent="0.25">
      <c r="B21" s="1">
        <v>16</v>
      </c>
      <c r="C21" s="1">
        <v>810</v>
      </c>
      <c r="D21" s="13">
        <f t="shared" si="7"/>
        <v>731.0044345532167</v>
      </c>
      <c r="E21" s="13">
        <f t="shared" si="8"/>
        <v>740.12768333998599</v>
      </c>
      <c r="F21" s="13">
        <f t="shared" si="8"/>
        <v>749.45207297500508</v>
      </c>
      <c r="G21" s="13">
        <f t="shared" si="8"/>
        <v>758.9839989647794</v>
      </c>
      <c r="H21" s="13">
        <f t="shared" si="8"/>
        <v>768.73012371939501</v>
      </c>
      <c r="I21" s="13">
        <f t="shared" si="8"/>
        <v>778.69739039494061</v>
      </c>
      <c r="J21" s="13">
        <f t="shared" si="8"/>
        <v>788.89303759682412</v>
      </c>
      <c r="K21" s="13">
        <f t="shared" si="8"/>
        <v>799.32461500658019</v>
      </c>
      <c r="L21" s="13">
        <f t="shared" si="8"/>
        <v>810</v>
      </c>
    </row>
    <row r="22" spans="2:12" ht="18" customHeight="1" x14ac:dyDescent="0.25">
      <c r="B22" s="1">
        <v>17</v>
      </c>
      <c r="C22" s="1">
        <v>810</v>
      </c>
      <c r="D22" s="13">
        <f t="shared" si="7"/>
        <v>726.33119775701323</v>
      </c>
      <c r="E22" s="13">
        <f t="shared" si="8"/>
        <v>735.96642218868271</v>
      </c>
      <c r="F22" s="13">
        <f t="shared" si="8"/>
        <v>745.82174790434817</v>
      </c>
      <c r="G22" s="13">
        <f t="shared" si="8"/>
        <v>755.9043510699222</v>
      </c>
      <c r="H22" s="13">
        <f t="shared" si="8"/>
        <v>766.22171321485882</v>
      </c>
      <c r="I22" s="13">
        <f t="shared" si="8"/>
        <v>776.7816373231301</v>
      </c>
      <c r="J22" s="13">
        <f t="shared" si="8"/>
        <v>787.59226493851475</v>
      </c>
      <c r="K22" s="13">
        <f t="shared" si="8"/>
        <v>798.66209435882593</v>
      </c>
      <c r="L22" s="13">
        <f t="shared" si="8"/>
        <v>810</v>
      </c>
    </row>
    <row r="23" spans="2:12" ht="18" customHeight="1" x14ac:dyDescent="0.25">
      <c r="B23" s="1">
        <v>18</v>
      </c>
      <c r="C23" s="1">
        <v>810</v>
      </c>
      <c r="D23" s="13">
        <f t="shared" si="7"/>
        <v>721.68783648703231</v>
      </c>
      <c r="E23" s="13">
        <f t="shared" si="8"/>
        <v>731.82855712802575</v>
      </c>
      <c r="F23" s="13">
        <f t="shared" si="8"/>
        <v>742.20900802771996</v>
      </c>
      <c r="G23" s="13">
        <f t="shared" si="8"/>
        <v>752.83719913172433</v>
      </c>
      <c r="H23" s="13">
        <f t="shared" si="8"/>
        <v>763.72148779773534</v>
      </c>
      <c r="I23" s="13">
        <f t="shared" si="8"/>
        <v>774.8705973913369</v>
      </c>
      <c r="J23" s="13">
        <f t="shared" si="8"/>
        <v>786.29363706971162</v>
      </c>
      <c r="K23" s="13">
        <f t="shared" si="8"/>
        <v>798.0001228416761</v>
      </c>
      <c r="L23" s="13">
        <f t="shared" si="8"/>
        <v>810</v>
      </c>
    </row>
    <row r="24" spans="2:12" ht="18" customHeight="1" x14ac:dyDescent="0.25">
      <c r="B24" s="1">
        <v>19</v>
      </c>
      <c r="C24" s="1">
        <v>810</v>
      </c>
      <c r="D24" s="13">
        <f t="shared" si="7"/>
        <v>717.07415975208198</v>
      </c>
      <c r="E24" s="13">
        <f t="shared" si="8"/>
        <v>727.71395661687006</v>
      </c>
      <c r="F24" s="13">
        <f t="shared" si="8"/>
        <v>738.61376816292841</v>
      </c>
      <c r="G24" s="13">
        <f t="shared" si="8"/>
        <v>749.78249244668416</v>
      </c>
      <c r="H24" s="13">
        <f t="shared" si="8"/>
        <v>761.2294207596143</v>
      </c>
      <c r="I24" s="13">
        <f t="shared" si="8"/>
        <v>772.96425900428358</v>
      </c>
      <c r="J24" s="13">
        <f t="shared" si="8"/>
        <v>784.99715045396113</v>
      </c>
      <c r="K24" s="13">
        <f t="shared" si="8"/>
        <v>797.33869999998262</v>
      </c>
      <c r="L24" s="13">
        <f t="shared" si="8"/>
        <v>810</v>
      </c>
    </row>
    <row r="25" spans="2:12" ht="18" customHeight="1" x14ac:dyDescent="0.25">
      <c r="B25" s="1">
        <v>20</v>
      </c>
      <c r="C25" s="1">
        <v>810</v>
      </c>
      <c r="D25" s="13">
        <f t="shared" si="7"/>
        <v>712.48997778195735</v>
      </c>
      <c r="E25" s="13">
        <f t="shared" si="8"/>
        <v>723.62248985364147</v>
      </c>
      <c r="F25" s="13">
        <f t="shared" si="8"/>
        <v>735.03594354040081</v>
      </c>
      <c r="G25" s="13">
        <f t="shared" si="8"/>
        <v>746.74018051703388</v>
      </c>
      <c r="H25" s="13">
        <f t="shared" si="8"/>
        <v>758.74548547923712</v>
      </c>
      <c r="I25" s="13">
        <f t="shared" si="8"/>
        <v>771.0626105952191</v>
      </c>
      <c r="J25" s="13">
        <f t="shared" si="8"/>
        <v>783.70280156064109</v>
      </c>
      <c r="K25" s="13">
        <f t="shared" si="8"/>
        <v>796.67782537897654</v>
      </c>
      <c r="L25" s="13">
        <f t="shared" si="8"/>
        <v>810</v>
      </c>
    </row>
    <row r="26" spans="2:12" ht="18" customHeight="1" x14ac:dyDescent="0.25">
      <c r="B26" s="1">
        <v>21</v>
      </c>
      <c r="C26" s="1">
        <v>810</v>
      </c>
      <c r="D26" s="13">
        <f t="shared" si="7"/>
        <v>707.93510201963443</v>
      </c>
      <c r="E26" s="13">
        <f t="shared" si="8"/>
        <v>719.55402677217853</v>
      </c>
      <c r="F26" s="13">
        <f t="shared" si="8"/>
        <v>731.47544980118653</v>
      </c>
      <c r="G26" s="13">
        <f t="shared" si="8"/>
        <v>743.71021304990506</v>
      </c>
      <c r="H26" s="13">
        <f t="shared" si="8"/>
        <v>756.2696554222116</v>
      </c>
      <c r="I26" s="13">
        <f t="shared" si="8"/>
        <v>769.16564062584894</v>
      </c>
      <c r="J26" s="13">
        <f t="shared" si="8"/>
        <v>782.41058686495046</v>
      </c>
      <c r="K26" s="13">
        <f t="shared" si="8"/>
        <v>796.01749852426406</v>
      </c>
      <c r="L26" s="13">
        <f t="shared" si="8"/>
        <v>810</v>
      </c>
    </row>
    <row r="27" spans="2:12" ht="18" customHeight="1" x14ac:dyDescent="0.25">
      <c r="B27" s="1">
        <v>22</v>
      </c>
      <c r="C27" s="1">
        <v>810</v>
      </c>
      <c r="D27" s="13">
        <f t="shared" si="7"/>
        <v>703.40934511351645</v>
      </c>
      <c r="E27" s="13">
        <f t="shared" si="8"/>
        <v>715.50843803759869</v>
      </c>
      <c r="F27" s="13">
        <f t="shared" si="8"/>
        <v>727.93220299496693</v>
      </c>
      <c r="G27" s="13">
        <f t="shared" si="8"/>
        <v>740.69253995649728</v>
      </c>
      <c r="H27" s="13">
        <f t="shared" si="8"/>
        <v>753.80190414072877</v>
      </c>
      <c r="I27" s="13">
        <f t="shared" si="8"/>
        <v>767.27333758626537</v>
      </c>
      <c r="J27" s="13">
        <f t="shared" si="8"/>
        <v>781.12050284790053</v>
      </c>
      <c r="K27" s="13">
        <f t="shared" si="8"/>
        <v>795.35771898182941</v>
      </c>
      <c r="L27" s="13">
        <f t="shared" si="8"/>
        <v>810</v>
      </c>
    </row>
    <row r="28" spans="2:12" ht="18" customHeight="1" x14ac:dyDescent="0.25">
      <c r="B28" s="1">
        <v>23</v>
      </c>
      <c r="C28" s="1">
        <v>810</v>
      </c>
      <c r="D28" s="13">
        <f t="shared" si="7"/>
        <v>698.91252090972478</v>
      </c>
      <c r="E28" s="13">
        <f t="shared" si="8"/>
        <v>711.48559504218554</v>
      </c>
      <c r="F28" s="13">
        <f t="shared" si="8"/>
        <v>724.40611957807664</v>
      </c>
      <c r="G28" s="13">
        <f t="shared" si="8"/>
        <v>737.68711135125034</v>
      </c>
      <c r="H28" s="13">
        <f t="shared" si="8"/>
        <v>751.34220527328046</v>
      </c>
      <c r="I28" s="13">
        <f t="shared" si="8"/>
        <v>765.38568999487723</v>
      </c>
      <c r="J28" s="13">
        <f t="shared" si="8"/>
        <v>779.83254599630425</v>
      </c>
      <c r="K28" s="13">
        <f t="shared" si="8"/>
        <v>794.69848629803187</v>
      </c>
      <c r="L28" s="13">
        <f t="shared" si="8"/>
        <v>810</v>
      </c>
    </row>
    <row r="29" spans="2:12" ht="18" customHeight="1" x14ac:dyDescent="0.25">
      <c r="B29" s="1">
        <v>24</v>
      </c>
      <c r="C29" s="1">
        <v>810</v>
      </c>
      <c r="D29" s="13">
        <f t="shared" si="7"/>
        <v>694.44444444444468</v>
      </c>
      <c r="E29" s="13">
        <f t="shared" si="8"/>
        <v>707.48536990130151</v>
      </c>
      <c r="F29" s="13">
        <f t="shared" si="8"/>
        <v>720.89711641153337</v>
      </c>
      <c r="G29" s="13">
        <f t="shared" si="8"/>
        <v>734.69387755101877</v>
      </c>
      <c r="H29" s="13">
        <f t="shared" si="8"/>
        <v>748.89053254437783</v>
      </c>
      <c r="I29" s="13">
        <f t="shared" si="8"/>
        <v>763.50268639834053</v>
      </c>
      <c r="J29" s="13">
        <f t="shared" si="8"/>
        <v>778.5467128027675</v>
      </c>
      <c r="K29" s="13">
        <f t="shared" si="8"/>
        <v>794.03980001960804</v>
      </c>
      <c r="L29" s="13">
        <f t="shared" si="8"/>
        <v>810</v>
      </c>
    </row>
    <row r="30" spans="2:12" ht="18" customHeight="1" x14ac:dyDescent="0.25">
      <c r="C30" s="3" t="s">
        <v>12</v>
      </c>
      <c r="D30" s="13">
        <f>SUM(D5:D29)</f>
        <v>-16736.084236778388</v>
      </c>
      <c r="E30" s="13">
        <f>SUM(E5:E29)</f>
        <v>-16578.986095384204</v>
      </c>
      <c r="F30" s="13">
        <f>SUM(F5:F29)</f>
        <v>-16418.241855091015</v>
      </c>
      <c r="G30" s="13">
        <f t="shared" ref="G30:H30" si="9">SUM(G5:G29)</f>
        <v>-16253.729750753557</v>
      </c>
      <c r="H30" s="13">
        <f t="shared" si="9"/>
        <v>-16085.322691651018</v>
      </c>
      <c r="I30" s="13">
        <f t="shared" ref="I30" si="10">SUM(I5:I29)</f>
        <v>-15912.887972863566</v>
      </c>
      <c r="J30" s="13">
        <f t="shared" ref="J30" si="11">SUM(J5:J29)</f>
        <v>-15736.286967945787</v>
      </c>
      <c r="K30" s="13">
        <f t="shared" ref="K30" si="12">SUM(K5:K29)</f>
        <v>-15555.374801483726</v>
      </c>
      <c r="L30" s="13">
        <f t="shared" ref="L30" si="13">SUM(L5:L29)</f>
        <v>-15370</v>
      </c>
    </row>
  </sheetData>
  <mergeCells count="3">
    <mergeCell ref="D4:O4"/>
    <mergeCell ref="B3:C3"/>
    <mergeCell ref="B2:C2"/>
  </mergeCell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topLeftCell="A28" workbookViewId="0">
      <selection activeCell="D3" sqref="D3"/>
    </sheetView>
  </sheetViews>
  <sheetFormatPr defaultRowHeight="18" customHeight="1" x14ac:dyDescent="0.25"/>
  <cols>
    <col min="2" max="2" width="6.42578125" customWidth="1"/>
    <col min="3" max="3" width="13.5703125" customWidth="1"/>
    <col min="4" max="6" width="9.140625" customWidth="1"/>
    <col min="7" max="7" width="8.5703125" customWidth="1"/>
  </cols>
  <sheetData>
    <row r="1" spans="2:15" ht="18" customHeight="1" x14ac:dyDescent="0.25">
      <c r="F1" s="4" t="s">
        <v>13</v>
      </c>
    </row>
    <row r="2" spans="2:15" ht="18" customHeight="1" x14ac:dyDescent="0.25">
      <c r="B2" s="27" t="s">
        <v>9</v>
      </c>
      <c r="C2" s="27"/>
      <c r="D2" s="15">
        <f>E2+0.01</f>
        <v>0.10799999999999998</v>
      </c>
      <c r="E2" s="15">
        <f>G2+0.01</f>
        <v>9.799999999999999E-2</v>
      </c>
      <c r="F2" s="16">
        <v>9.3149999999999997E-2</v>
      </c>
      <c r="G2" s="11">
        <v>8.7999999999999995E-2</v>
      </c>
      <c r="H2" s="14">
        <f>G2-0.01</f>
        <v>7.8E-2</v>
      </c>
      <c r="I2" s="14">
        <f t="shared" ref="I2:O2" si="0">H2-0.01</f>
        <v>6.8000000000000005E-2</v>
      </c>
      <c r="J2" s="14">
        <f t="shared" si="0"/>
        <v>5.8000000000000003E-2</v>
      </c>
      <c r="K2" s="14">
        <f t="shared" si="0"/>
        <v>4.8000000000000001E-2</v>
      </c>
      <c r="L2" s="14">
        <f t="shared" si="0"/>
        <v>3.7999999999999999E-2</v>
      </c>
      <c r="M2" s="14">
        <f t="shared" si="0"/>
        <v>2.7999999999999997E-2</v>
      </c>
      <c r="N2" s="14">
        <f t="shared" si="0"/>
        <v>1.7999999999999995E-2</v>
      </c>
      <c r="O2" s="14">
        <f t="shared" si="0"/>
        <v>7.999999999999995E-3</v>
      </c>
    </row>
    <row r="3" spans="2:15" ht="18" customHeight="1" x14ac:dyDescent="0.25">
      <c r="B3" s="27" t="s">
        <v>8</v>
      </c>
      <c r="C3" s="27"/>
      <c r="D3" s="12">
        <f t="shared" ref="D3:E3" si="1">((1+D2)^(1/12))-1</f>
        <v>8.5830069477084159E-3</v>
      </c>
      <c r="E3" s="12">
        <f t="shared" si="1"/>
        <v>7.8212896567966261E-3</v>
      </c>
      <c r="F3" s="17">
        <f>((1+F2)^(1/12))-1</f>
        <v>7.4495640221696746E-3</v>
      </c>
      <c r="G3" s="12">
        <f>((1+G2)^(1/12))-1</f>
        <v>7.0531864113345666E-3</v>
      </c>
      <c r="H3" s="12">
        <f t="shared" ref="H3:O3" si="2">((1+H2)^(1/12))-1</f>
        <v>6.2785842352273136E-3</v>
      </c>
      <c r="I3" s="12">
        <f t="shared" si="2"/>
        <v>5.4973670825229082E-3</v>
      </c>
      <c r="J3" s="12">
        <f t="shared" si="2"/>
        <v>4.7094157243421364E-3</v>
      </c>
      <c r="K3" s="12">
        <f t="shared" si="2"/>
        <v>3.914607630530309E-3</v>
      </c>
      <c r="L3" s="12">
        <f t="shared" si="2"/>
        <v>3.1128168457330574E-3</v>
      </c>
      <c r="M3" s="12">
        <f t="shared" si="2"/>
        <v>2.3039138595752906E-3</v>
      </c>
      <c r="N3" s="12">
        <f t="shared" si="2"/>
        <v>1.4877654706024757E-3</v>
      </c>
      <c r="O3" s="12">
        <f t="shared" si="2"/>
        <v>6.6423464362252993E-4</v>
      </c>
    </row>
    <row r="4" spans="2:15" ht="18" customHeight="1" x14ac:dyDescent="0.25">
      <c r="B4" s="6" t="s">
        <v>1</v>
      </c>
      <c r="C4" s="6" t="s">
        <v>2</v>
      </c>
      <c r="D4" s="25" t="s">
        <v>3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2:15" ht="18" customHeight="1" x14ac:dyDescent="0.25">
      <c r="B5" s="1">
        <v>0</v>
      </c>
      <c r="C5" s="1">
        <v>-8500</v>
      </c>
      <c r="D5" s="13">
        <f t="shared" ref="D5:E5" si="3">$C5/(1+D$3)^$B5</f>
        <v>-8500</v>
      </c>
      <c r="E5" s="13">
        <f t="shared" si="3"/>
        <v>-8500</v>
      </c>
      <c r="F5" s="18">
        <f>$C5/(1+F$3)^$B5</f>
        <v>-8500</v>
      </c>
      <c r="G5" s="13">
        <f>$C5/(1+G$3)^$B5</f>
        <v>-8500</v>
      </c>
      <c r="H5" s="13">
        <f>$C5/(1+H$3)^$B5</f>
        <v>-8500</v>
      </c>
      <c r="I5" s="13">
        <f>$C5/(1+I$3)^$B5</f>
        <v>-8500</v>
      </c>
      <c r="J5" s="13">
        <f t="shared" ref="J5:O6" si="4">$C5/(1+J$3)^$B5</f>
        <v>-8500</v>
      </c>
      <c r="K5" s="13">
        <f t="shared" si="4"/>
        <v>-8500</v>
      </c>
      <c r="L5" s="13">
        <f t="shared" si="4"/>
        <v>-8500</v>
      </c>
      <c r="M5" s="13">
        <f t="shared" si="4"/>
        <v>-8500</v>
      </c>
      <c r="N5" s="13">
        <f t="shared" si="4"/>
        <v>-8500</v>
      </c>
      <c r="O5" s="13">
        <f t="shared" si="4"/>
        <v>-8500</v>
      </c>
    </row>
    <row r="6" spans="2:15" ht="18" customHeight="1" x14ac:dyDescent="0.25">
      <c r="B6" s="1">
        <v>1</v>
      </c>
      <c r="C6" s="1">
        <v>-8500</v>
      </c>
      <c r="D6" s="13">
        <f>$C6/(1+$D$3)^$B6</f>
        <v>-8427.6652902607311</v>
      </c>
      <c r="E6" s="13">
        <f>$C6/(1+$E$3)^$B6</f>
        <v>-8434.034969527771</v>
      </c>
      <c r="F6" s="18">
        <f t="shared" ref="F6:F29" si="5">$C6/(1+F$3)^$B6</f>
        <v>-8437.1469337525577</v>
      </c>
      <c r="G6" s="13">
        <f t="shared" ref="G6:G29" si="6">$C6/(1+$G$3)^$B6</f>
        <v>-8440.4678071572507</v>
      </c>
      <c r="H6" s="13">
        <f>$C6/(1+H$3)^$B6</f>
        <v>-8446.9650185987102</v>
      </c>
      <c r="I6" s="13">
        <f>$C6/(1+I$3)^$B6</f>
        <v>-8453.527854242895</v>
      </c>
      <c r="J6" s="13">
        <f t="shared" si="4"/>
        <v>-8460.1576007645472</v>
      </c>
      <c r="K6" s="13">
        <f t="shared" si="4"/>
        <v>-8466.85558253003</v>
      </c>
      <c r="L6" s="13">
        <f t="shared" si="4"/>
        <v>-8473.6231630735911</v>
      </c>
      <c r="M6" s="13">
        <f t="shared" si="4"/>
        <v>-8480.4617466463042</v>
      </c>
      <c r="N6" s="13">
        <f t="shared" si="4"/>
        <v>-8487.3727798420205</v>
      </c>
      <c r="O6" s="13">
        <f t="shared" si="4"/>
        <v>-8494.357753304932</v>
      </c>
    </row>
    <row r="7" spans="2:15" ht="18" customHeight="1" x14ac:dyDescent="0.25">
      <c r="B7" s="1">
        <v>2</v>
      </c>
      <c r="C7" s="1">
        <v>810</v>
      </c>
      <c r="D7" s="13">
        <f t="shared" ref="D7:D29" si="7">$C7/(1+$D$3)^$B7</f>
        <v>796.27251513050578</v>
      </c>
      <c r="E7" s="13">
        <f t="shared" ref="E7:E29" si="8">$C7/(1+$E$3)^$B7</f>
        <v>797.47662494734982</v>
      </c>
      <c r="F7" s="18">
        <f t="shared" si="5"/>
        <v>798.0652344526153</v>
      </c>
      <c r="G7" s="13">
        <f t="shared" si="6"/>
        <v>798.69359738357002</v>
      </c>
      <c r="H7" s="13">
        <f t="shared" ref="H7:O29" si="9">$C7/(1+H$3)^$B7</f>
        <v>799.92368997368214</v>
      </c>
      <c r="I7" s="13">
        <f t="shared" si="9"/>
        <v>801.16716785872654</v>
      </c>
      <c r="J7" s="13">
        <f t="shared" si="9"/>
        <v>802.42430408466498</v>
      </c>
      <c r="K7" s="13">
        <f t="shared" si="9"/>
        <v>803.6953799154345</v>
      </c>
      <c r="L7" s="13">
        <f t="shared" si="9"/>
        <v>804.98068516151693</v>
      </c>
      <c r="M7" s="13">
        <f t="shared" si="9"/>
        <v>806.28051852495969</v>
      </c>
      <c r="N7" s="13">
        <f t="shared" si="9"/>
        <v>807.59518796183579</v>
      </c>
      <c r="O7" s="13">
        <f t="shared" si="9"/>
        <v>808.92501106320549</v>
      </c>
    </row>
    <row r="8" spans="2:15" ht="18" customHeight="1" x14ac:dyDescent="0.25">
      <c r="B8" s="1">
        <v>3</v>
      </c>
      <c r="C8" s="1">
        <v>810</v>
      </c>
      <c r="D8" s="13">
        <f t="shared" si="7"/>
        <v>789.4962632181149</v>
      </c>
      <c r="E8" s="13">
        <f t="shared" si="8"/>
        <v>791.28773437493317</v>
      </c>
      <c r="F8" s="18">
        <f t="shared" si="5"/>
        <v>792.16395832898809</v>
      </c>
      <c r="G8" s="13">
        <f t="shared" si="6"/>
        <v>793.09971723513399</v>
      </c>
      <c r="H8" s="13">
        <f t="shared" si="9"/>
        <v>794.93263844189323</v>
      </c>
      <c r="I8" s="13">
        <f t="shared" si="9"/>
        <v>796.78693757631015</v>
      </c>
      <c r="J8" s="13">
        <f t="shared" si="9"/>
        <v>798.66306767530352</v>
      </c>
      <c r="K8" s="13">
        <f t="shared" si="9"/>
        <v>800.56149577536337</v>
      </c>
      <c r="L8" s="13">
        <f t="shared" si="9"/>
        <v>802.4827034837034</v>
      </c>
      <c r="M8" s="13">
        <f t="shared" si="9"/>
        <v>804.42718757847854</v>
      </c>
      <c r="N8" s="13">
        <f t="shared" si="9"/>
        <v>806.39546063984517</v>
      </c>
      <c r="O8" s="13">
        <f t="shared" si="9"/>
        <v>808.38805171376669</v>
      </c>
    </row>
    <row r="9" spans="2:15" ht="18" customHeight="1" x14ac:dyDescent="0.25">
      <c r="B9" s="1">
        <v>4</v>
      </c>
      <c r="C9" s="1">
        <v>810</v>
      </c>
      <c r="D9" s="13">
        <f t="shared" si="7"/>
        <v>782.77767697810077</v>
      </c>
      <c r="E9" s="13">
        <f t="shared" si="8"/>
        <v>785.14687325606917</v>
      </c>
      <c r="F9" s="18">
        <f t="shared" si="5"/>
        <v>786.30631906408371</v>
      </c>
      <c r="G9" s="13">
        <f t="shared" si="6"/>
        <v>787.54501543396077</v>
      </c>
      <c r="H9" s="13">
        <f t="shared" si="9"/>
        <v>789.97272812482913</v>
      </c>
      <c r="I9" s="13">
        <f t="shared" si="9"/>
        <v>792.43065537626273</v>
      </c>
      <c r="J9" s="13">
        <f t="shared" si="9"/>
        <v>794.91946146389989</v>
      </c>
      <c r="K9" s="13">
        <f t="shared" si="9"/>
        <v>797.43983172520313</v>
      </c>
      <c r="L9" s="13">
        <f t="shared" si="9"/>
        <v>799.99247343593231</v>
      </c>
      <c r="M9" s="13">
        <f t="shared" si="9"/>
        <v>802.57811673194783</v>
      </c>
      <c r="N9" s="13">
        <f t="shared" si="9"/>
        <v>805.19751557915174</v>
      </c>
      <c r="O9" s="13">
        <f t="shared" si="9"/>
        <v>807.85144879457664</v>
      </c>
    </row>
    <row r="10" spans="2:15" ht="18" customHeight="1" x14ac:dyDescent="0.25">
      <c r="B10" s="1">
        <v>5</v>
      </c>
      <c r="C10" s="1">
        <v>810</v>
      </c>
      <c r="D10" s="13">
        <f t="shared" si="7"/>
        <v>776.11626567756082</v>
      </c>
      <c r="E10" s="13">
        <f t="shared" si="8"/>
        <v>779.05366885377362</v>
      </c>
      <c r="F10" s="18">
        <f t="shared" si="5"/>
        <v>780.49199398609346</v>
      </c>
      <c r="G10" s="13">
        <f t="shared" si="6"/>
        <v>782.029217583236</v>
      </c>
      <c r="H10" s="13">
        <f t="shared" si="9"/>
        <v>785.04376471969647</v>
      </c>
      <c r="I10" s="13">
        <f t="shared" si="9"/>
        <v>788.09819032696328</v>
      </c>
      <c r="J10" s="13">
        <f t="shared" si="9"/>
        <v>791.19340281170264</v>
      </c>
      <c r="K10" s="13">
        <f t="shared" si="9"/>
        <v>794.33034011462871</v>
      </c>
      <c r="L10" s="13">
        <f t="shared" si="9"/>
        <v>797.50997096367644</v>
      </c>
      <c r="M10" s="13">
        <f t="shared" si="9"/>
        <v>800.73329619302535</v>
      </c>
      <c r="N10" s="13">
        <f t="shared" si="9"/>
        <v>804.0013501321074</v>
      </c>
      <c r="O10" s="13">
        <f t="shared" si="9"/>
        <v>807.31520206903929</v>
      </c>
    </row>
    <row r="11" spans="2:15" ht="18" customHeight="1" x14ac:dyDescent="0.25">
      <c r="B11" s="1">
        <v>6</v>
      </c>
      <c r="C11" s="1">
        <v>810</v>
      </c>
      <c r="D11" s="13">
        <f t="shared" si="7"/>
        <v>769.51154275971237</v>
      </c>
      <c r="E11" s="13">
        <f t="shared" si="8"/>
        <v>773.00775132372189</v>
      </c>
      <c r="F11" s="18">
        <f t="shared" si="5"/>
        <v>774.72066280919853</v>
      </c>
      <c r="G11" s="13">
        <f t="shared" si="6"/>
        <v>776.55205120796211</v>
      </c>
      <c r="H11" s="13">
        <f t="shared" si="9"/>
        <v>780.14555513603659</v>
      </c>
      <c r="I11" s="13">
        <f t="shared" si="9"/>
        <v>783.78941221263563</v>
      </c>
      <c r="J11" s="13">
        <f t="shared" si="9"/>
        <v>787.48480946731672</v>
      </c>
      <c r="K11" s="13">
        <f t="shared" si="9"/>
        <v>791.23297347912012</v>
      </c>
      <c r="L11" s="13">
        <f t="shared" si="9"/>
        <v>795.03517208705352</v>
      </c>
      <c r="M11" s="13">
        <f t="shared" si="9"/>
        <v>798.89271619187718</v>
      </c>
      <c r="N11" s="13">
        <f t="shared" si="9"/>
        <v>802.80696165499785</v>
      </c>
      <c r="O11" s="13">
        <f t="shared" si="9"/>
        <v>806.77931130071545</v>
      </c>
    </row>
    <row r="12" spans="2:15" ht="18" customHeight="1" x14ac:dyDescent="0.25">
      <c r="B12" s="1">
        <v>7</v>
      </c>
      <c r="C12" s="1">
        <v>810</v>
      </c>
      <c r="D12" s="13">
        <f t="shared" si="7"/>
        <v>762.9630258083547</v>
      </c>
      <c r="E12" s="13">
        <f t="shared" si="8"/>
        <v>767.00875369179971</v>
      </c>
      <c r="F12" s="18">
        <f t="shared" si="5"/>
        <v>768.99200761592692</v>
      </c>
      <c r="G12" s="13">
        <f t="shared" si="6"/>
        <v>771.11324574149819</v>
      </c>
      <c r="H12" s="13">
        <f t="shared" si="9"/>
        <v>775.27790748816153</v>
      </c>
      <c r="I12" s="13">
        <f t="shared" si="9"/>
        <v>779.50419152943311</v>
      </c>
      <c r="J12" s="13">
        <f t="shared" si="9"/>
        <v>783.79359956488713</v>
      </c>
      <c r="K12" s="13">
        <f t="shared" si="9"/>
        <v>788.14768453923784</v>
      </c>
      <c r="L12" s="13">
        <f t="shared" si="9"/>
        <v>792.56805290059469</v>
      </c>
      <c r="M12" s="13">
        <f t="shared" si="9"/>
        <v>797.05636698112664</v>
      </c>
      <c r="N12" s="13">
        <f t="shared" si="9"/>
        <v>801.61434750803585</v>
      </c>
      <c r="O12" s="13">
        <f t="shared" si="9"/>
        <v>806.24377625332295</v>
      </c>
    </row>
    <row r="13" spans="2:15" ht="18" customHeight="1" x14ac:dyDescent="0.25">
      <c r="B13" s="1">
        <v>8</v>
      </c>
      <c r="C13" s="1">
        <v>810</v>
      </c>
      <c r="D13" s="13">
        <f t="shared" si="7"/>
        <v>756.47023651263203</v>
      </c>
      <c r="E13" s="13">
        <f t="shared" si="8"/>
        <v>761.05631183182959</v>
      </c>
      <c r="F13" s="18">
        <f t="shared" si="5"/>
        <v>763.30571283964014</v>
      </c>
      <c r="G13" s="13">
        <f t="shared" si="6"/>
        <v>765.71253251219434</v>
      </c>
      <c r="H13" s="13">
        <f t="shared" si="9"/>
        <v>770.44063108763612</v>
      </c>
      <c r="I13" s="13">
        <f t="shared" si="9"/>
        <v>775.24239948154718</v>
      </c>
      <c r="J13" s="13">
        <f t="shared" si="9"/>
        <v>780.11969162229207</v>
      </c>
      <c r="K13" s="13">
        <f t="shared" si="9"/>
        <v>785.07442619990161</v>
      </c>
      <c r="L13" s="13">
        <f t="shared" si="9"/>
        <v>790.10858957301332</v>
      </c>
      <c r="M13" s="13">
        <f t="shared" si="9"/>
        <v>795.22423883580268</v>
      </c>
      <c r="N13" s="13">
        <f t="shared" si="9"/>
        <v>800.4235050553558</v>
      </c>
      <c r="O13" s="13">
        <f t="shared" si="9"/>
        <v>805.7085966907365</v>
      </c>
    </row>
    <row r="14" spans="2:15" ht="18" customHeight="1" x14ac:dyDescent="0.25">
      <c r="B14" s="1">
        <v>9</v>
      </c>
      <c r="C14" s="1">
        <v>810</v>
      </c>
      <c r="D14" s="13">
        <f t="shared" si="7"/>
        <v>750.03270063209823</v>
      </c>
      <c r="E14" s="13">
        <f t="shared" si="8"/>
        <v>755.15006444346852</v>
      </c>
      <c r="F14" s="18">
        <f t="shared" si="5"/>
        <v>757.66146524715066</v>
      </c>
      <c r="G14" s="13">
        <f t="shared" si="6"/>
        <v>760.34964473012076</v>
      </c>
      <c r="H14" s="13">
        <f t="shared" si="9"/>
        <v>765.63353643580876</v>
      </c>
      <c r="I14" s="13">
        <f t="shared" si="9"/>
        <v>771.00390797733621</v>
      </c>
      <c r="J14" s="13">
        <f t="shared" si="9"/>
        <v>776.46300453934452</v>
      </c>
      <c r="K14" s="13">
        <f t="shared" si="9"/>
        <v>782.01315154967028</v>
      </c>
      <c r="L14" s="13">
        <f t="shared" si="9"/>
        <v>787.65675834697538</v>
      </c>
      <c r="M14" s="13">
        <f t="shared" si="9"/>
        <v>793.39632205328803</v>
      </c>
      <c r="N14" s="13">
        <f t="shared" si="9"/>
        <v>799.23443166500806</v>
      </c>
      <c r="O14" s="13">
        <f t="shared" si="9"/>
        <v>805.17377237698747</v>
      </c>
    </row>
    <row r="15" spans="2:15" ht="18" customHeight="1" x14ac:dyDescent="0.25">
      <c r="B15" s="1">
        <v>10</v>
      </c>
      <c r="C15" s="1">
        <v>810</v>
      </c>
      <c r="D15" s="13">
        <f t="shared" si="7"/>
        <v>743.64994796207668</v>
      </c>
      <c r="E15" s="13">
        <f t="shared" si="8"/>
        <v>749.28965303027815</v>
      </c>
      <c r="F15" s="18">
        <f t="shared" si="5"/>
        <v>752.0589539214667</v>
      </c>
      <c r="G15" s="13">
        <f t="shared" si="6"/>
        <v>755.02431747388687</v>
      </c>
      <c r="H15" s="13">
        <f t="shared" si="9"/>
        <v>760.85643521638792</v>
      </c>
      <c r="I15" s="13">
        <f t="shared" si="9"/>
        <v>766.78858962547486</v>
      </c>
      <c r="J15" s="13">
        <f t="shared" si="9"/>
        <v>772.8234575960015</v>
      </c>
      <c r="K15" s="13">
        <f t="shared" si="9"/>
        <v>778.96381386002668</v>
      </c>
      <c r="L15" s="13">
        <f t="shared" si="9"/>
        <v>785.21253553886913</v>
      </c>
      <c r="M15" s="13">
        <f t="shared" si="9"/>
        <v>791.57260695326829</v>
      </c>
      <c r="N15" s="13">
        <f t="shared" si="9"/>
        <v>798.04712470895242</v>
      </c>
      <c r="O15" s="13">
        <f t="shared" si="9"/>
        <v>804.6393030762639</v>
      </c>
    </row>
    <row r="16" spans="2:15" ht="18" customHeight="1" x14ac:dyDescent="0.25">
      <c r="B16" s="1">
        <v>11</v>
      </c>
      <c r="C16" s="1">
        <v>810</v>
      </c>
      <c r="D16" s="13">
        <f t="shared" si="7"/>
        <v>737.32151229931685</v>
      </c>
      <c r="E16" s="13">
        <f t="shared" si="8"/>
        <v>743.47472187796416</v>
      </c>
      <c r="F16" s="18">
        <f t="shared" si="5"/>
        <v>746.49787024466571</v>
      </c>
      <c r="G16" s="13">
        <f t="shared" si="6"/>
        <v>749.73628767755508</v>
      </c>
      <c r="H16" s="13">
        <f t="shared" si="9"/>
        <v>756.10914028806405</v>
      </c>
      <c r="I16" s="13">
        <f t="shared" si="9"/>
        <v>762.59631773112653</v>
      </c>
      <c r="J16" s="13">
        <f t="shared" si="9"/>
        <v>769.20097045058219</v>
      </c>
      <c r="K16" s="13">
        <f t="shared" si="9"/>
        <v>775.92636658466483</v>
      </c>
      <c r="L16" s="13">
        <f t="shared" si="9"/>
        <v>782.77589753857728</v>
      </c>
      <c r="M16" s="13">
        <f t="shared" si="9"/>
        <v>789.7530838776803</v>
      </c>
      <c r="N16" s="13">
        <f t="shared" si="9"/>
        <v>796.86158156305316</v>
      </c>
      <c r="O16" s="13">
        <f t="shared" si="9"/>
        <v>804.10518855291048</v>
      </c>
    </row>
    <row r="17" spans="2:15" ht="18" customHeight="1" x14ac:dyDescent="0.25">
      <c r="B17" s="1">
        <v>12</v>
      </c>
      <c r="C17" s="1">
        <v>810</v>
      </c>
      <c r="D17" s="13">
        <f t="shared" si="7"/>
        <v>731.04693140794154</v>
      </c>
      <c r="E17" s="13">
        <f t="shared" si="8"/>
        <v>737.7049180327864</v>
      </c>
      <c r="F17" s="18">
        <f t="shared" si="5"/>
        <v>740.97790788089367</v>
      </c>
      <c r="G17" s="13">
        <f t="shared" si="6"/>
        <v>744.48529411764594</v>
      </c>
      <c r="H17" s="13">
        <f t="shared" si="9"/>
        <v>751.39146567717899</v>
      </c>
      <c r="I17" s="13">
        <f t="shared" si="9"/>
        <v>758.42696629213447</v>
      </c>
      <c r="J17" s="13">
        <f t="shared" si="9"/>
        <v>765.59546313799501</v>
      </c>
      <c r="K17" s="13">
        <f t="shared" si="9"/>
        <v>772.90076335877779</v>
      </c>
      <c r="L17" s="13">
        <f t="shared" si="9"/>
        <v>780.3468208092479</v>
      </c>
      <c r="M17" s="13">
        <f t="shared" si="9"/>
        <v>787.93774319066074</v>
      </c>
      <c r="N17" s="13">
        <f t="shared" si="9"/>
        <v>795.67779960707298</v>
      </c>
      <c r="O17" s="13">
        <f t="shared" si="9"/>
        <v>803.57142857142799</v>
      </c>
    </row>
    <row r="18" spans="2:15" ht="18" customHeight="1" x14ac:dyDescent="0.25">
      <c r="B18" s="1">
        <v>13</v>
      </c>
      <c r="C18" s="1">
        <v>810</v>
      </c>
      <c r="D18" s="13">
        <f t="shared" si="7"/>
        <v>724.82574698568544</v>
      </c>
      <c r="E18" s="13">
        <f t="shared" si="8"/>
        <v>731.97989128013387</v>
      </c>
      <c r="F18" s="18">
        <f t="shared" si="5"/>
        <v>735.49876275949043</v>
      </c>
      <c r="G18" s="13">
        <f t="shared" si="6"/>
        <v>739.27107740023393</v>
      </c>
      <c r="H18" s="13">
        <f t="shared" si="9"/>
        <v>746.70322657044039</v>
      </c>
      <c r="I18" s="13">
        <f t="shared" si="9"/>
        <v>754.28040999523466</v>
      </c>
      <c r="J18" s="13">
        <f t="shared" si="9"/>
        <v>762.00685606797208</v>
      </c>
      <c r="K18" s="13">
        <f t="shared" si="9"/>
        <v>769.8869579983517</v>
      </c>
      <c r="L18" s="13">
        <f t="shared" si="9"/>
        <v>777.92528188706808</v>
      </c>
      <c r="M18" s="13">
        <f t="shared" si="9"/>
        <v>786.12657527849603</v>
      </c>
      <c r="N18" s="13">
        <f t="shared" si="9"/>
        <v>794.49577622466632</v>
      </c>
      <c r="O18" s="13">
        <f t="shared" si="9"/>
        <v>803.0380228964741</v>
      </c>
    </row>
    <row r="19" spans="2:15" ht="18" customHeight="1" x14ac:dyDescent="0.25">
      <c r="B19" s="1">
        <v>14</v>
      </c>
      <c r="C19" s="1">
        <v>810</v>
      </c>
      <c r="D19" s="13">
        <f t="shared" si="7"/>
        <v>718.65750463041979</v>
      </c>
      <c r="E19" s="13">
        <f t="shared" si="8"/>
        <v>726.29929412326896</v>
      </c>
      <c r="F19" s="18">
        <f t="shared" si="5"/>
        <v>730.06013305823933</v>
      </c>
      <c r="G19" s="13">
        <f t="shared" si="6"/>
        <v>734.09337994813325</v>
      </c>
      <c r="H19" s="13">
        <f t="shared" si="9"/>
        <v>742.04423930768178</v>
      </c>
      <c r="I19" s="13">
        <f t="shared" si="9"/>
        <v>750.15652421229026</v>
      </c>
      <c r="J19" s="13">
        <f t="shared" si="9"/>
        <v>758.43507002331182</v>
      </c>
      <c r="K19" s="13">
        <f t="shared" si="9"/>
        <v>766.88490449945959</v>
      </c>
      <c r="L19" s="13">
        <f t="shared" si="9"/>
        <v>775.51125738103667</v>
      </c>
      <c r="M19" s="13">
        <f t="shared" si="9"/>
        <v>784.31957054957093</v>
      </c>
      <c r="N19" s="13">
        <f t="shared" si="9"/>
        <v>793.31550880337534</v>
      </c>
      <c r="O19" s="13">
        <f t="shared" si="9"/>
        <v>802.50497129286191</v>
      </c>
    </row>
    <row r="20" spans="2:15" ht="18" customHeight="1" x14ac:dyDescent="0.25">
      <c r="B20" s="1">
        <v>15</v>
      </c>
      <c r="C20" s="1">
        <v>810</v>
      </c>
      <c r="D20" s="13">
        <f t="shared" si="7"/>
        <v>712.54175380696233</v>
      </c>
      <c r="E20" s="13">
        <f t="shared" si="8"/>
        <v>720.66278176223364</v>
      </c>
      <c r="F20" s="18">
        <f t="shared" si="5"/>
        <v>724.66171918674206</v>
      </c>
      <c r="G20" s="13">
        <f t="shared" si="6"/>
        <v>728.95194598817363</v>
      </c>
      <c r="H20" s="13">
        <f t="shared" si="9"/>
        <v>737.41432137466791</v>
      </c>
      <c r="I20" s="13">
        <f t="shared" si="9"/>
        <v>746.05518499654477</v>
      </c>
      <c r="J20" s="13">
        <f t="shared" si="9"/>
        <v>754.88002615813082</v>
      </c>
      <c r="K20" s="13">
        <f t="shared" si="9"/>
        <v>763.89455703755971</v>
      </c>
      <c r="L20" s="13">
        <f t="shared" si="9"/>
        <v>773.10472397273861</v>
      </c>
      <c r="M20" s="13">
        <f t="shared" si="9"/>
        <v>782.51671943431677</v>
      </c>
      <c r="N20" s="13">
        <f t="shared" si="9"/>
        <v>792.13699473462225</v>
      </c>
      <c r="O20" s="13">
        <f t="shared" si="9"/>
        <v>801.9722735255616</v>
      </c>
    </row>
    <row r="21" spans="2:15" ht="18" customHeight="1" x14ac:dyDescent="0.25">
      <c r="B21" s="1">
        <v>16</v>
      </c>
      <c r="C21" s="1">
        <v>810</v>
      </c>
      <c r="D21" s="13">
        <f t="shared" si="7"/>
        <v>706.47804781416971</v>
      </c>
      <c r="E21" s="13">
        <f t="shared" si="8"/>
        <v>715.07001207292217</v>
      </c>
      <c r="F21" s="18">
        <f t="shared" si="5"/>
        <v>719.30322376991501</v>
      </c>
      <c r="G21" s="13">
        <f t="shared" si="6"/>
        <v>723.84652153856575</v>
      </c>
      <c r="H21" s="13">
        <f t="shared" si="9"/>
        <v>732.81329139594447</v>
      </c>
      <c r="I21" s="13">
        <f t="shared" si="9"/>
        <v>741.9762690788973</v>
      </c>
      <c r="J21" s="13">
        <f t="shared" si="9"/>
        <v>751.34164599612348</v>
      </c>
      <c r="K21" s="13">
        <f t="shared" si="9"/>
        <v>760.91586996679609</v>
      </c>
      <c r="L21" s="13">
        <f t="shared" si="9"/>
        <v>770.70565841611915</v>
      </c>
      <c r="M21" s="13">
        <f t="shared" si="9"/>
        <v>780.71801238516264</v>
      </c>
      <c r="N21" s="13">
        <f t="shared" si="9"/>
        <v>790.96023141370517</v>
      </c>
      <c r="O21" s="13">
        <f t="shared" si="9"/>
        <v>801.43992935969857</v>
      </c>
    </row>
    <row r="22" spans="2:15" ht="18" customHeight="1" x14ac:dyDescent="0.25">
      <c r="B22" s="1">
        <v>17</v>
      </c>
      <c r="C22" s="1">
        <v>810</v>
      </c>
      <c r="D22" s="13">
        <f t="shared" si="7"/>
        <v>700.46594375231041</v>
      </c>
      <c r="E22" s="13">
        <f t="shared" si="8"/>
        <v>709.52064558631423</v>
      </c>
      <c r="F22" s="18">
        <f t="shared" si="5"/>
        <v>713.98435163160809</v>
      </c>
      <c r="G22" s="13">
        <f t="shared" si="6"/>
        <v>718.7768543963557</v>
      </c>
      <c r="H22" s="13">
        <f t="shared" si="9"/>
        <v>728.24096912773246</v>
      </c>
      <c r="I22" s="13">
        <f t="shared" si="9"/>
        <v>737.91965386419758</v>
      </c>
      <c r="J22" s="13">
        <f t="shared" si="9"/>
        <v>747.81985142882934</v>
      </c>
      <c r="K22" s="13">
        <f t="shared" si="9"/>
        <v>757.94879781930138</v>
      </c>
      <c r="L22" s="13">
        <f t="shared" si="9"/>
        <v>768.31403753725999</v>
      </c>
      <c r="M22" s="13">
        <f t="shared" si="9"/>
        <v>778.92343987648314</v>
      </c>
      <c r="N22" s="13">
        <f t="shared" si="9"/>
        <v>789.78521623979123</v>
      </c>
      <c r="O22" s="13">
        <f t="shared" si="9"/>
        <v>800.90793856055438</v>
      </c>
    </row>
    <row r="23" spans="2:15" ht="18" customHeight="1" x14ac:dyDescent="0.25">
      <c r="B23" s="1">
        <v>18</v>
      </c>
      <c r="C23" s="1">
        <v>810</v>
      </c>
      <c r="D23" s="13">
        <f t="shared" si="7"/>
        <v>694.50500249071433</v>
      </c>
      <c r="E23" s="13">
        <f t="shared" si="8"/>
        <v>704.01434546786993</v>
      </c>
      <c r="F23" s="18">
        <f t="shared" si="5"/>
        <v>708.70480977834484</v>
      </c>
      <c r="G23" s="13">
        <f t="shared" si="6"/>
        <v>713.74269412496403</v>
      </c>
      <c r="H23" s="13">
        <f t="shared" si="9"/>
        <v>723.69717545086803</v>
      </c>
      <c r="I23" s="13">
        <f t="shared" si="9"/>
        <v>733.88521742756109</v>
      </c>
      <c r="J23" s="13">
        <f t="shared" si="9"/>
        <v>744.31456471390879</v>
      </c>
      <c r="K23" s="13">
        <f t="shared" si="9"/>
        <v>754.99329530450314</v>
      </c>
      <c r="L23" s="13">
        <f t="shared" si="9"/>
        <v>765.929838234155</v>
      </c>
      <c r="M23" s="13">
        <f t="shared" si="9"/>
        <v>777.1329924045491</v>
      </c>
      <c r="N23" s="13">
        <f t="shared" si="9"/>
        <v>788.61194661591162</v>
      </c>
      <c r="O23" s="13">
        <f t="shared" si="9"/>
        <v>800.37630089356651</v>
      </c>
    </row>
    <row r="24" spans="2:15" ht="18" customHeight="1" x14ac:dyDescent="0.25">
      <c r="B24" s="1">
        <v>19</v>
      </c>
      <c r="C24" s="1">
        <v>810</v>
      </c>
      <c r="D24" s="13">
        <f t="shared" si="7"/>
        <v>688.59478863569848</v>
      </c>
      <c r="E24" s="13">
        <f t="shared" si="8"/>
        <v>698.55077749708482</v>
      </c>
      <c r="F24" s="18">
        <f t="shared" si="5"/>
        <v>703.46430738318247</v>
      </c>
      <c r="G24" s="13">
        <f t="shared" si="6"/>
        <v>708.74379204181707</v>
      </c>
      <c r="H24" s="13">
        <f t="shared" si="9"/>
        <v>719.18173236378527</v>
      </c>
      <c r="I24" s="13">
        <f t="shared" si="9"/>
        <v>729.87283851070481</v>
      </c>
      <c r="J24" s="13">
        <f t="shared" si="9"/>
        <v>740.82570847342708</v>
      </c>
      <c r="K24" s="13">
        <f t="shared" si="9"/>
        <v>752.04931730843236</v>
      </c>
      <c r="L24" s="13">
        <f t="shared" si="9"/>
        <v>763.55303747648759</v>
      </c>
      <c r="M24" s="13">
        <f t="shared" si="9"/>
        <v>775.34666048747658</v>
      </c>
      <c r="N24" s="13">
        <f t="shared" si="9"/>
        <v>787.44041994895485</v>
      </c>
      <c r="O24" s="13">
        <f t="shared" si="9"/>
        <v>799.84501612432769</v>
      </c>
    </row>
    <row r="25" spans="2:15" ht="18" customHeight="1" x14ac:dyDescent="0.25">
      <c r="B25" s="1">
        <v>20</v>
      </c>
      <c r="C25" s="1">
        <v>810</v>
      </c>
      <c r="D25" s="13">
        <f t="shared" si="7"/>
        <v>682.73487049876474</v>
      </c>
      <c r="E25" s="13">
        <f t="shared" si="8"/>
        <v>693.12961004720307</v>
      </c>
      <c r="F25" s="18">
        <f t="shared" si="5"/>
        <v>698.26255576969243</v>
      </c>
      <c r="G25" s="13">
        <f t="shared" si="6"/>
        <v>703.77990120605989</v>
      </c>
      <c r="H25" s="13">
        <f t="shared" si="9"/>
        <v>714.69446297554271</v>
      </c>
      <c r="I25" s="13">
        <f t="shared" si="9"/>
        <v>725.88239651830224</v>
      </c>
      <c r="J25" s="13">
        <f t="shared" si="9"/>
        <v>737.35320569214639</v>
      </c>
      <c r="K25" s="13">
        <f t="shared" si="9"/>
        <v>749.11681889303509</v>
      </c>
      <c r="L25" s="13">
        <f t="shared" si="9"/>
        <v>761.18361230540734</v>
      </c>
      <c r="M25" s="13">
        <f t="shared" si="9"/>
        <v>773.56443466517692</v>
      </c>
      <c r="N25" s="13">
        <f t="shared" si="9"/>
        <v>786.27063364966205</v>
      </c>
      <c r="O25" s="13">
        <f t="shared" si="9"/>
        <v>799.31408401858732</v>
      </c>
    </row>
    <row r="26" spans="2:15" ht="18" customHeight="1" x14ac:dyDescent="0.25">
      <c r="B26" s="1">
        <v>21</v>
      </c>
      <c r="C26" s="1">
        <v>810</v>
      </c>
      <c r="D26" s="13">
        <f t="shared" si="7"/>
        <v>676.92482006506998</v>
      </c>
      <c r="E26" s="13">
        <f t="shared" si="8"/>
        <v>687.75051406508919</v>
      </c>
      <c r="F26" s="18">
        <f t="shared" si="5"/>
        <v>693.09926839605703</v>
      </c>
      <c r="G26" s="13">
        <f t="shared" si="6"/>
        <v>698.85077640635996</v>
      </c>
      <c r="H26" s="13">
        <f t="shared" si="9"/>
        <v>710.2351914988941</v>
      </c>
      <c r="I26" s="13">
        <f t="shared" si="9"/>
        <v>721.91377151435927</v>
      </c>
      <c r="J26" s="13">
        <f t="shared" si="9"/>
        <v>733.89697971582552</v>
      </c>
      <c r="K26" s="13">
        <f t="shared" si="9"/>
        <v>746.19575529548615</v>
      </c>
      <c r="L26" s="13">
        <f t="shared" si="9"/>
        <v>758.82153983330909</v>
      </c>
      <c r="M26" s="13">
        <f t="shared" si="9"/>
        <v>771.78630549930665</v>
      </c>
      <c r="N26" s="13">
        <f t="shared" si="9"/>
        <v>785.10258513262102</v>
      </c>
      <c r="O26" s="13">
        <f t="shared" si="9"/>
        <v>798.78350434224899</v>
      </c>
    </row>
    <row r="27" spans="2:15" ht="18" customHeight="1" x14ac:dyDescent="0.25">
      <c r="B27" s="1">
        <v>22</v>
      </c>
      <c r="C27" s="1">
        <v>810</v>
      </c>
      <c r="D27" s="13">
        <f t="shared" si="7"/>
        <v>671.16421296216242</v>
      </c>
      <c r="E27" s="13">
        <f t="shared" si="8"/>
        <v>682.41316305125463</v>
      </c>
      <c r="F27" s="18">
        <f t="shared" si="5"/>
        <v>687.97416083928624</v>
      </c>
      <c r="G27" s="13">
        <f t="shared" si="6"/>
        <v>693.956174148792</v>
      </c>
      <c r="H27" s="13">
        <f t="shared" si="9"/>
        <v>705.80374324340164</v>
      </c>
      <c r="I27" s="13">
        <f t="shared" si="9"/>
        <v>717.96684421860903</v>
      </c>
      <c r="J27" s="13">
        <f t="shared" si="9"/>
        <v>730.4569542495276</v>
      </c>
      <c r="K27" s="13">
        <f t="shared" si="9"/>
        <v>743.28608192750573</v>
      </c>
      <c r="L27" s="13">
        <f t="shared" si="9"/>
        <v>756.46679724361127</v>
      </c>
      <c r="M27" s="13">
        <f t="shared" si="9"/>
        <v>770.01226357321741</v>
      </c>
      <c r="N27" s="13">
        <f t="shared" si="9"/>
        <v>783.93627181625993</v>
      </c>
      <c r="O27" s="13">
        <f t="shared" si="9"/>
        <v>798.25327686137234</v>
      </c>
    </row>
    <row r="28" spans="2:15" ht="18" customHeight="1" x14ac:dyDescent="0.25">
      <c r="B28" s="1">
        <v>23</v>
      </c>
      <c r="C28" s="1">
        <v>810</v>
      </c>
      <c r="D28" s="13">
        <f t="shared" si="7"/>
        <v>665.45262842898558</v>
      </c>
      <c r="E28" s="13">
        <f t="shared" si="8"/>
        <v>677.11723304003976</v>
      </c>
      <c r="F28" s="18">
        <f t="shared" si="5"/>
        <v>682.88695077954969</v>
      </c>
      <c r="G28" s="13">
        <f t="shared" si="6"/>
        <v>689.09585264481075</v>
      </c>
      <c r="H28" s="13">
        <f t="shared" si="9"/>
        <v>701.39994460859282</v>
      </c>
      <c r="I28" s="13">
        <f t="shared" si="9"/>
        <v>714.04149600292715</v>
      </c>
      <c r="J28" s="13">
        <f t="shared" si="9"/>
        <v>727.03305335593677</v>
      </c>
      <c r="K28" s="13">
        <f t="shared" si="9"/>
        <v>740.38775437467916</v>
      </c>
      <c r="L28" s="13">
        <f t="shared" si="9"/>
        <v>754.11936179053646</v>
      </c>
      <c r="M28" s="13">
        <f t="shared" si="9"/>
        <v>768.24229949190624</v>
      </c>
      <c r="N28" s="13">
        <f t="shared" si="9"/>
        <v>782.7716911228423</v>
      </c>
      <c r="O28" s="13">
        <f t="shared" si="9"/>
        <v>797.72340134217256</v>
      </c>
    </row>
    <row r="29" spans="2:15" ht="18" customHeight="1" x14ac:dyDescent="0.25">
      <c r="B29" s="1">
        <v>24</v>
      </c>
      <c r="C29" s="1">
        <v>810</v>
      </c>
      <c r="D29" s="13">
        <f t="shared" si="7"/>
        <v>659.78964928514517</v>
      </c>
      <c r="E29" s="13">
        <f t="shared" si="8"/>
        <v>671.86240257995053</v>
      </c>
      <c r="F29" s="18">
        <f t="shared" si="5"/>
        <v>677.83735798462499</v>
      </c>
      <c r="G29" s="13">
        <f t="shared" si="6"/>
        <v>684.26957179930594</v>
      </c>
      <c r="H29" s="13">
        <f t="shared" si="9"/>
        <v>697.02362307715953</v>
      </c>
      <c r="I29" s="13">
        <f t="shared" si="9"/>
        <v>710.13760888776608</v>
      </c>
      <c r="J29" s="13">
        <f t="shared" si="9"/>
        <v>723.62520145368046</v>
      </c>
      <c r="K29" s="13">
        <f t="shared" si="9"/>
        <v>737.50072839577956</v>
      </c>
      <c r="L29" s="13">
        <f t="shared" si="9"/>
        <v>751.77921079888961</v>
      </c>
      <c r="M29" s="13">
        <f t="shared" si="9"/>
        <v>766.47640388196498</v>
      </c>
      <c r="N29" s="13">
        <f t="shared" si="9"/>
        <v>781.60884047846093</v>
      </c>
      <c r="O29" s="13">
        <f t="shared" si="9"/>
        <v>797.19387755101945</v>
      </c>
    </row>
    <row r="30" spans="2:15" ht="18" customHeight="1" x14ac:dyDescent="0.25">
      <c r="C30" s="3" t="s">
        <v>12</v>
      </c>
      <c r="D30" s="13">
        <f t="shared" ref="D30:E30" si="10">SUM(D5:D29)</f>
        <v>-229.87170251822886</v>
      </c>
      <c r="E30" s="13">
        <f t="shared" si="10"/>
        <v>-76.007223290425486</v>
      </c>
      <c r="F30" s="18">
        <f>SUM(F5:F29)</f>
        <v>-0.16724602509941633</v>
      </c>
      <c r="G30" s="13">
        <f>SUM(G5:G29)</f>
        <v>81.251655583089246</v>
      </c>
      <c r="H30" s="13">
        <f>SUM(H5:H29)</f>
        <v>242.01439498537445</v>
      </c>
      <c r="I30" s="13">
        <f>SUM(I5:I29)</f>
        <v>406.39509697245319</v>
      </c>
      <c r="J30" s="13">
        <f t="shared" ref="J30:O30" si="11">SUM(J5:J29)</f>
        <v>574.51274897826158</v>
      </c>
      <c r="K30" s="13">
        <f t="shared" si="11"/>
        <v>746.49148339288911</v>
      </c>
      <c r="L30" s="13">
        <f t="shared" si="11"/>
        <v>922.46085364218527</v>
      </c>
      <c r="M30" s="13">
        <f t="shared" si="11"/>
        <v>1102.5561279934404</v>
      </c>
      <c r="N30" s="13">
        <f t="shared" si="11"/>
        <v>1286.9186024142673</v>
      </c>
      <c r="O30" s="13">
        <f t="shared" si="11"/>
        <v>1475.6959339264663</v>
      </c>
    </row>
  </sheetData>
  <mergeCells count="3">
    <mergeCell ref="B2:C2"/>
    <mergeCell ref="B3:C3"/>
    <mergeCell ref="D4:O4"/>
  </mergeCells>
  <pageMargins left="0.511811024" right="0.511811024" top="0.78740157499999996" bottom="0.78740157499999996" header="0.31496062000000002" footer="0.31496062000000002"/>
  <ignoredErrors>
    <ignoredError sqref="G17:G29 G9:G16 G6:G8" formula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6"/>
  <sheetViews>
    <sheetView topLeftCell="A20" workbookViewId="0">
      <selection activeCell="N33" sqref="N33"/>
    </sheetView>
  </sheetViews>
  <sheetFormatPr defaultRowHeight="18" customHeight="1" x14ac:dyDescent="0.25"/>
  <cols>
    <col min="2" max="2" width="5" customWidth="1"/>
    <col min="3" max="3" width="14.5703125" customWidth="1"/>
    <col min="16" max="16" width="9.85546875" customWidth="1"/>
  </cols>
  <sheetData>
    <row r="1" spans="2:18" ht="18" customHeight="1" x14ac:dyDescent="0.25">
      <c r="I1" s="4" t="s">
        <v>13</v>
      </c>
    </row>
    <row r="2" spans="2:18" ht="18" customHeight="1" x14ac:dyDescent="0.25">
      <c r="B2" s="27" t="s">
        <v>9</v>
      </c>
      <c r="C2" s="27"/>
      <c r="D2" s="19">
        <f t="shared" ref="D2:E2" si="0">E2-0.01</f>
        <v>0.04</v>
      </c>
      <c r="E2" s="19">
        <f t="shared" si="0"/>
        <v>0.05</v>
      </c>
      <c r="F2" s="19">
        <f>G2-0.01</f>
        <v>6.0000000000000005E-2</v>
      </c>
      <c r="G2" s="19">
        <v>7.0000000000000007E-2</v>
      </c>
      <c r="H2" s="19">
        <f>G2+0.01</f>
        <v>0.08</v>
      </c>
      <c r="I2" s="20">
        <v>8.77E-2</v>
      </c>
      <c r="J2" s="19">
        <f>H2+0.01</f>
        <v>0.09</v>
      </c>
      <c r="K2" s="19">
        <f t="shared" ref="K2:L2" si="1">J2+0.01</f>
        <v>9.9999999999999992E-2</v>
      </c>
      <c r="L2" s="19">
        <f t="shared" si="1"/>
        <v>0.10999999999999999</v>
      </c>
      <c r="P2" t="s">
        <v>4</v>
      </c>
      <c r="Q2" s="26" t="s">
        <v>6</v>
      </c>
      <c r="R2" s="26"/>
    </row>
    <row r="3" spans="2:18" ht="18" customHeight="1" x14ac:dyDescent="0.25">
      <c r="B3" s="28" t="s">
        <v>15</v>
      </c>
      <c r="C3" s="28"/>
      <c r="D3" s="8">
        <f>((1+D2)^(1/12))-1</f>
        <v>3.2737397821989145E-3</v>
      </c>
      <c r="E3" s="8">
        <f t="shared" ref="E3:L3" si="2">((1+E2)^(1/12))-1</f>
        <v>4.0741237836483535E-3</v>
      </c>
      <c r="F3" s="8">
        <f t="shared" si="2"/>
        <v>4.8675505653430484E-3</v>
      </c>
      <c r="G3" s="8">
        <f t="shared" si="2"/>
        <v>5.6541453874052738E-3</v>
      </c>
      <c r="H3" s="8">
        <f t="shared" si="2"/>
        <v>6.4340301100034303E-3</v>
      </c>
      <c r="I3" s="20">
        <f t="shared" si="2"/>
        <v>7.0300434775365517E-3</v>
      </c>
      <c r="J3" s="8">
        <f t="shared" si="2"/>
        <v>7.2073233161367156E-3</v>
      </c>
      <c r="K3" s="8">
        <f t="shared" si="2"/>
        <v>7.9741404289037643E-3</v>
      </c>
      <c r="L3" s="8">
        <f t="shared" si="2"/>
        <v>8.7345938235519061E-3</v>
      </c>
      <c r="P3" t="s">
        <v>5</v>
      </c>
      <c r="Q3" s="26" t="s">
        <v>7</v>
      </c>
      <c r="R3" s="26"/>
    </row>
    <row r="4" spans="2:18" ht="18" customHeight="1" x14ac:dyDescent="0.25">
      <c r="B4" s="5" t="s">
        <v>1</v>
      </c>
      <c r="C4" s="6" t="s">
        <v>14</v>
      </c>
      <c r="D4" s="25" t="s">
        <v>3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2:18" ht="18" customHeight="1" x14ac:dyDescent="0.25">
      <c r="B5" s="1">
        <v>0</v>
      </c>
      <c r="C5" s="23">
        <v>-500</v>
      </c>
      <c r="D5" s="7">
        <f>$C5/(1+D$3)^$B5</f>
        <v>-500</v>
      </c>
      <c r="E5" s="7">
        <f>$C5/(1+E$3)^$B5</f>
        <v>-500</v>
      </c>
      <c r="F5" s="7">
        <f t="shared" ref="F5:L20" si="3">$C5/(1+F$3)^$B5</f>
        <v>-500</v>
      </c>
      <c r="G5" s="7">
        <f t="shared" si="3"/>
        <v>-500</v>
      </c>
      <c r="H5" s="7">
        <f t="shared" si="3"/>
        <v>-500</v>
      </c>
      <c r="I5" s="21">
        <f t="shared" si="3"/>
        <v>-500</v>
      </c>
      <c r="J5" s="7">
        <f t="shared" si="3"/>
        <v>-500</v>
      </c>
      <c r="K5" s="7">
        <f t="shared" si="3"/>
        <v>-500</v>
      </c>
      <c r="L5" s="7">
        <f t="shared" si="3"/>
        <v>-500</v>
      </c>
      <c r="M5" s="7"/>
      <c r="N5" s="7"/>
      <c r="O5" s="7"/>
      <c r="P5" s="7"/>
      <c r="Q5" s="7"/>
      <c r="R5" s="7"/>
    </row>
    <row r="6" spans="2:18" ht="18" customHeight="1" x14ac:dyDescent="0.25">
      <c r="B6" s="1">
        <v>1</v>
      </c>
      <c r="C6" s="23">
        <v>-1000</v>
      </c>
      <c r="D6" s="9">
        <f t="shared" ref="D6:L35" si="4">$C6/(1+D$3)^$B6</f>
        <v>-996.73694261856235</v>
      </c>
      <c r="E6" s="9">
        <f t="shared" si="4"/>
        <v>-995.942407351067</v>
      </c>
      <c r="F6" s="9">
        <f t="shared" si="3"/>
        <v>-995.15602771469275</v>
      </c>
      <c r="G6" s="9">
        <f t="shared" si="3"/>
        <v>-994.37764422954058</v>
      </c>
      <c r="H6" s="9">
        <f t="shared" si="3"/>
        <v>-993.60710198829406</v>
      </c>
      <c r="I6" s="22">
        <f t="shared" si="3"/>
        <v>-993.01903302382118</v>
      </c>
      <c r="J6" s="9">
        <f t="shared" si="3"/>
        <v>-992.84425048419303</v>
      </c>
      <c r="K6" s="9">
        <f t="shared" si="3"/>
        <v>-992.08894344699092</v>
      </c>
      <c r="L6" s="9">
        <f t="shared" si="3"/>
        <v>-991.3410386864557</v>
      </c>
      <c r="M6" s="7"/>
      <c r="N6" s="7"/>
      <c r="O6" s="7"/>
      <c r="P6" s="7"/>
      <c r="Q6" s="7"/>
      <c r="R6" s="7"/>
    </row>
    <row r="7" spans="2:18" ht="18" customHeight="1" x14ac:dyDescent="0.25">
      <c r="B7" s="1">
        <v>2</v>
      </c>
      <c r="C7" s="23">
        <v>-1500</v>
      </c>
      <c r="D7" s="9">
        <f t="shared" si="4"/>
        <v>-1490.2267991708989</v>
      </c>
      <c r="E7" s="9">
        <f t="shared" si="4"/>
        <v>-1487.8519181403581</v>
      </c>
      <c r="F7" s="9">
        <f t="shared" si="3"/>
        <v>-1485.5032792453296</v>
      </c>
      <c r="G7" s="9">
        <f t="shared" si="3"/>
        <v>-1483.1803490152363</v>
      </c>
      <c r="H7" s="9">
        <f t="shared" si="3"/>
        <v>-1480.8826096823643</v>
      </c>
      <c r="I7" s="22">
        <f t="shared" si="3"/>
        <v>-1479.1301999213474</v>
      </c>
      <c r="J7" s="9">
        <f t="shared" si="3"/>
        <v>-1478.6095585792787</v>
      </c>
      <c r="K7" s="9">
        <f t="shared" si="3"/>
        <v>-1476.3607075646503</v>
      </c>
      <c r="L7" s="9">
        <f t="shared" si="3"/>
        <v>-1474.1355824759114</v>
      </c>
      <c r="M7" s="7"/>
      <c r="N7" s="7"/>
      <c r="O7" s="7"/>
      <c r="P7" s="7"/>
      <c r="Q7" s="7"/>
      <c r="R7" s="7"/>
    </row>
    <row r="8" spans="2:18" ht="18" customHeight="1" x14ac:dyDescent="0.25">
      <c r="B8" s="1">
        <v>3</v>
      </c>
      <c r="C8" s="23">
        <v>-1000</v>
      </c>
      <c r="D8" s="9">
        <f t="shared" si="4"/>
        <v>-990.24273574256517</v>
      </c>
      <c r="E8" s="9">
        <f t="shared" si="4"/>
        <v>-987.87654742307382</v>
      </c>
      <c r="F8" s="9">
        <f t="shared" si="3"/>
        <v>-985.53836168728822</v>
      </c>
      <c r="G8" s="9">
        <f t="shared" si="3"/>
        <v>-983.22758761421233</v>
      </c>
      <c r="H8" s="9">
        <f t="shared" si="3"/>
        <v>-980.94365212757066</v>
      </c>
      <c r="I8" s="22">
        <f t="shared" si="3"/>
        <v>-979.20296056148516</v>
      </c>
      <c r="J8" s="9">
        <f t="shared" si="3"/>
        <v>-978.68599929760489</v>
      </c>
      <c r="K8" s="9">
        <f t="shared" si="3"/>
        <v>-976.45408967631056</v>
      </c>
      <c r="L8" s="9">
        <f t="shared" si="3"/>
        <v>-974.24739966422226</v>
      </c>
      <c r="M8" s="7"/>
      <c r="N8" s="7"/>
      <c r="O8" s="7"/>
      <c r="P8" s="7"/>
      <c r="Q8" s="7"/>
      <c r="R8" s="7"/>
    </row>
    <row r="9" spans="2:18" ht="18" customHeight="1" x14ac:dyDescent="0.25">
      <c r="B9" s="1">
        <v>4</v>
      </c>
      <c r="C9" s="23">
        <v>-600</v>
      </c>
      <c r="D9" s="9">
        <f t="shared" si="4"/>
        <v>-592.20691012457121</v>
      </c>
      <c r="E9" s="9">
        <f t="shared" si="4"/>
        <v>-590.32088808371805</v>
      </c>
      <c r="F9" s="9">
        <f t="shared" si="3"/>
        <v>-588.45866470630062</v>
      </c>
      <c r="G9" s="9">
        <f t="shared" si="3"/>
        <v>-586.61971938798877</v>
      </c>
      <c r="H9" s="9">
        <f t="shared" si="3"/>
        <v>-584.80354764257322</v>
      </c>
      <c r="I9" s="22">
        <f t="shared" si="3"/>
        <v>-583.42030621849744</v>
      </c>
      <c r="J9" s="9">
        <f t="shared" si="3"/>
        <v>-583.00966045920245</v>
      </c>
      <c r="K9" s="9">
        <f t="shared" si="3"/>
        <v>-581.23758369087852</v>
      </c>
      <c r="L9" s="9">
        <f t="shared" si="3"/>
        <v>-579.4868574724253</v>
      </c>
      <c r="M9" s="7"/>
      <c r="N9" s="7"/>
      <c r="O9" s="7"/>
      <c r="P9" s="7"/>
      <c r="Q9" s="7"/>
      <c r="R9" s="7"/>
    </row>
    <row r="10" spans="2:18" ht="18" customHeight="1" x14ac:dyDescent="0.25">
      <c r="B10" s="1">
        <v>5</v>
      </c>
      <c r="C10" s="23">
        <v>-300</v>
      </c>
      <c r="D10" s="9">
        <f t="shared" si="4"/>
        <v>-295.13725249757545</v>
      </c>
      <c r="E10" s="9">
        <f t="shared" si="4"/>
        <v>-293.96280319385897</v>
      </c>
      <c r="F10" s="9">
        <f t="shared" si="3"/>
        <v>-292.8040936217073</v>
      </c>
      <c r="G10" s="9">
        <f t="shared" si="3"/>
        <v>-291.66076731181124</v>
      </c>
      <c r="H10" s="9">
        <f t="shared" si="3"/>
        <v>-290.53247910280521</v>
      </c>
      <c r="I10" s="22">
        <f t="shared" si="3"/>
        <v>-289.673734163777</v>
      </c>
      <c r="J10" s="9">
        <f t="shared" si="3"/>
        <v>-289.41889468183035</v>
      </c>
      <c r="K10" s="9">
        <f t="shared" si="3"/>
        <v>-288.31969014778281</v>
      </c>
      <c r="L10" s="9">
        <f t="shared" si="3"/>
        <v>-287.23455159593215</v>
      </c>
      <c r="M10" s="7"/>
      <c r="N10" s="7"/>
      <c r="O10" s="7"/>
      <c r="P10" s="7"/>
      <c r="Q10" s="7"/>
      <c r="R10" s="7"/>
    </row>
    <row r="11" spans="2:18" ht="18" customHeight="1" x14ac:dyDescent="0.25">
      <c r="B11" s="1">
        <v>6</v>
      </c>
      <c r="C11" s="23">
        <v>0</v>
      </c>
      <c r="D11" s="9">
        <f t="shared" si="4"/>
        <v>0</v>
      </c>
      <c r="E11" s="9">
        <f t="shared" si="4"/>
        <v>0</v>
      </c>
      <c r="F11" s="9">
        <f t="shared" si="3"/>
        <v>0</v>
      </c>
      <c r="G11" s="9">
        <f t="shared" si="3"/>
        <v>0</v>
      </c>
      <c r="H11" s="9">
        <f t="shared" si="3"/>
        <v>0</v>
      </c>
      <c r="I11" s="22">
        <f t="shared" si="3"/>
        <v>0</v>
      </c>
      <c r="J11" s="9">
        <f t="shared" si="3"/>
        <v>0</v>
      </c>
      <c r="K11" s="9">
        <f t="shared" si="3"/>
        <v>0</v>
      </c>
      <c r="L11" s="9">
        <f t="shared" si="3"/>
        <v>0</v>
      </c>
      <c r="M11" s="7"/>
      <c r="N11" s="7"/>
      <c r="O11" s="7"/>
      <c r="P11" s="7"/>
      <c r="Q11" s="7"/>
      <c r="R11" s="7"/>
    </row>
    <row r="12" spans="2:18" ht="18" customHeight="1" x14ac:dyDescent="0.25">
      <c r="B12" s="1">
        <v>7</v>
      </c>
      <c r="C12" s="23">
        <v>20</v>
      </c>
      <c r="D12" s="9">
        <f t="shared" si="4"/>
        <v>19.547619693580227</v>
      </c>
      <c r="E12" s="9">
        <f t="shared" si="4"/>
        <v>19.438805359728871</v>
      </c>
      <c r="F12" s="9">
        <f t="shared" si="3"/>
        <v>19.331619611177892</v>
      </c>
      <c r="G12" s="9">
        <f t="shared" si="3"/>
        <v>19.226023051359277</v>
      </c>
      <c r="H12" s="9">
        <f t="shared" si="3"/>
        <v>19.121977593388849</v>
      </c>
      <c r="I12" s="22">
        <f t="shared" si="3"/>
        <v>19.042896370028032</v>
      </c>
      <c r="J12" s="9">
        <f t="shared" si="3"/>
        <v>19.019446404889063</v>
      </c>
      <c r="K12" s="9">
        <f t="shared" si="3"/>
        <v>18.91839385561784</v>
      </c>
      <c r="L12" s="9">
        <f t="shared" si="3"/>
        <v>18.818785467736738</v>
      </c>
      <c r="M12" s="7"/>
      <c r="N12" s="7"/>
      <c r="O12" s="7"/>
      <c r="P12" s="7"/>
      <c r="Q12" s="7"/>
      <c r="R12" s="7"/>
    </row>
    <row r="13" spans="2:18" ht="18" customHeight="1" x14ac:dyDescent="0.25">
      <c r="B13" s="1">
        <v>8</v>
      </c>
      <c r="C13" s="23">
        <v>80</v>
      </c>
      <c r="D13" s="9">
        <f t="shared" si="4"/>
        <v>77.93533875539822</v>
      </c>
      <c r="E13" s="9">
        <f t="shared" si="4"/>
        <v>77.439722423988783</v>
      </c>
      <c r="F13" s="9">
        <f t="shared" si="3"/>
        <v>76.951911126204976</v>
      </c>
      <c r="G13" s="9">
        <f t="shared" si="3"/>
        <v>76.471710038853942</v>
      </c>
      <c r="H13" s="9">
        <f t="shared" si="3"/>
        <v>75.998930963408753</v>
      </c>
      <c r="I13" s="22">
        <f t="shared" si="3"/>
        <v>75.639834157352283</v>
      </c>
      <c r="J13" s="9">
        <f t="shared" si="3"/>
        <v>75.533392041945461</v>
      </c>
      <c r="K13" s="9">
        <f t="shared" si="3"/>
        <v>75.074917487735775</v>
      </c>
      <c r="L13" s="9">
        <f t="shared" si="3"/>
        <v>74.623337329614884</v>
      </c>
      <c r="M13" s="7"/>
      <c r="N13" s="7"/>
      <c r="O13" s="7"/>
      <c r="P13" s="7"/>
      <c r="Q13" s="7"/>
      <c r="R13" s="7"/>
    </row>
    <row r="14" spans="2:18" ht="18" customHeight="1" x14ac:dyDescent="0.25">
      <c r="B14" s="1">
        <v>9</v>
      </c>
      <c r="C14" s="23">
        <v>120</v>
      </c>
      <c r="D14" s="9">
        <f t="shared" si="4"/>
        <v>116.52154690949637</v>
      </c>
      <c r="E14" s="9">
        <f t="shared" si="4"/>
        <v>115.68825536331867</v>
      </c>
      <c r="F14" s="9">
        <f t="shared" si="3"/>
        <v>114.86873730211231</v>
      </c>
      <c r="G14" s="9">
        <f t="shared" si="3"/>
        <v>114.06263831796016</v>
      </c>
      <c r="H14" s="9">
        <f t="shared" si="3"/>
        <v>113.26961632314151</v>
      </c>
      <c r="I14" s="22">
        <f t="shared" si="3"/>
        <v>112.66769245952425</v>
      </c>
      <c r="J14" s="9">
        <f t="shared" si="3"/>
        <v>112.48934101262107</v>
      </c>
      <c r="K14" s="9">
        <f t="shared" si="3"/>
        <v>111.72149335466672</v>
      </c>
      <c r="L14" s="9">
        <f t="shared" si="3"/>
        <v>110.96576510788528</v>
      </c>
      <c r="M14" s="7"/>
      <c r="N14" s="7"/>
      <c r="O14" s="7"/>
      <c r="P14" s="7"/>
      <c r="Q14" s="7"/>
      <c r="R14" s="7"/>
    </row>
    <row r="15" spans="2:18" ht="18" customHeight="1" x14ac:dyDescent="0.25">
      <c r="B15" s="1">
        <v>10</v>
      </c>
      <c r="C15" s="23">
        <v>200</v>
      </c>
      <c r="D15" s="9">
        <f t="shared" si="4"/>
        <v>193.56888402626134</v>
      </c>
      <c r="E15" s="9">
        <f t="shared" si="4"/>
        <v>192.03139924798097</v>
      </c>
      <c r="F15" s="9">
        <f t="shared" si="3"/>
        <v>190.52052720362107</v>
      </c>
      <c r="G15" s="9">
        <f t="shared" si="3"/>
        <v>189.03556264203223</v>
      </c>
      <c r="H15" s="9">
        <f t="shared" si="3"/>
        <v>187.57582536360434</v>
      </c>
      <c r="I15" s="22">
        <f t="shared" si="3"/>
        <v>186.4686050319701</v>
      </c>
      <c r="J15" s="9">
        <f t="shared" si="3"/>
        <v>186.14065910856093</v>
      </c>
      <c r="K15" s="9">
        <f t="shared" si="3"/>
        <v>184.72943050425221</v>
      </c>
      <c r="L15" s="9">
        <f t="shared" si="3"/>
        <v>183.34152806781375</v>
      </c>
      <c r="M15" s="7"/>
      <c r="N15" s="7"/>
      <c r="O15" s="7"/>
      <c r="P15" s="7"/>
      <c r="Q15" s="7"/>
      <c r="R15" s="7"/>
    </row>
    <row r="16" spans="2:18" ht="18" customHeight="1" x14ac:dyDescent="0.25">
      <c r="B16" s="1">
        <v>11</v>
      </c>
      <c r="C16" s="23">
        <v>240</v>
      </c>
      <c r="D16" s="9">
        <f t="shared" si="4"/>
        <v>231.5247091805073</v>
      </c>
      <c r="E16" s="9">
        <f t="shared" si="4"/>
        <v>229.50265686483368</v>
      </c>
      <c r="F16" s="9">
        <f t="shared" si="3"/>
        <v>227.51718126007759</v>
      </c>
      <c r="G16" s="9">
        <f t="shared" si="3"/>
        <v>225.5672849467077</v>
      </c>
      <c r="H16" s="9">
        <f t="shared" si="3"/>
        <v>223.65200669111189</v>
      </c>
      <c r="I16" s="22">
        <f t="shared" si="3"/>
        <v>222.20024862977732</v>
      </c>
      <c r="J16" s="9">
        <f t="shared" si="3"/>
        <v>221.77041981272745</v>
      </c>
      <c r="K16" s="9">
        <f t="shared" si="3"/>
        <v>219.92163063903351</v>
      </c>
      <c r="L16" s="9">
        <f t="shared" si="3"/>
        <v>218.10477704293018</v>
      </c>
      <c r="M16" s="7"/>
      <c r="N16" s="7"/>
      <c r="O16" s="7"/>
      <c r="P16" s="7"/>
      <c r="Q16" s="7"/>
      <c r="R16" s="7"/>
    </row>
    <row r="17" spans="2:18" ht="18" customHeight="1" x14ac:dyDescent="0.25">
      <c r="B17" s="1">
        <v>12</v>
      </c>
      <c r="C17" s="23">
        <v>280</v>
      </c>
      <c r="D17" s="9">
        <f t="shared" si="4"/>
        <v>269.23076923076911</v>
      </c>
      <c r="E17" s="9">
        <f t="shared" si="4"/>
        <v>266.6666666666664</v>
      </c>
      <c r="F17" s="9">
        <f t="shared" si="3"/>
        <v>264.15094339622624</v>
      </c>
      <c r="G17" s="9">
        <f t="shared" si="3"/>
        <v>261.68224299065417</v>
      </c>
      <c r="H17" s="9">
        <f t="shared" si="3"/>
        <v>259.2592592592593</v>
      </c>
      <c r="I17" s="22">
        <f t="shared" si="3"/>
        <v>257.42392203732652</v>
      </c>
      <c r="J17" s="9">
        <f t="shared" si="3"/>
        <v>256.88073394495427</v>
      </c>
      <c r="K17" s="9">
        <f t="shared" si="3"/>
        <v>254.54545454545448</v>
      </c>
      <c r="L17" s="9">
        <f t="shared" si="3"/>
        <v>252.25225225225233</v>
      </c>
      <c r="M17" s="7"/>
      <c r="N17" s="7"/>
      <c r="O17" s="7"/>
      <c r="P17" s="7"/>
      <c r="Q17" s="7"/>
      <c r="R17" s="7"/>
    </row>
    <row r="18" spans="2:18" ht="18" customHeight="1" x14ac:dyDescent="0.25">
      <c r="B18" s="1">
        <v>13</v>
      </c>
      <c r="C18" s="23">
        <v>320</v>
      </c>
      <c r="D18" s="9">
        <f t="shared" si="4"/>
        <v>306.68829003648057</v>
      </c>
      <c r="E18" s="9">
        <f t="shared" si="4"/>
        <v>303.52530509746771</v>
      </c>
      <c r="F18" s="9">
        <f t="shared" si="3"/>
        <v>300.42446119688827</v>
      </c>
      <c r="G18" s="9">
        <f t="shared" si="3"/>
        <v>297.38396836771307</v>
      </c>
      <c r="H18" s="9">
        <f t="shared" si="3"/>
        <v>294.40210429282786</v>
      </c>
      <c r="I18" s="22">
        <f t="shared" si="3"/>
        <v>292.14497615852059</v>
      </c>
      <c r="J18" s="9">
        <f t="shared" si="3"/>
        <v>291.47721115132288</v>
      </c>
      <c r="K18" s="9">
        <f t="shared" si="3"/>
        <v>288.60769263912454</v>
      </c>
      <c r="L18" s="9">
        <f t="shared" si="3"/>
        <v>285.79201115285218</v>
      </c>
    </row>
    <row r="19" spans="2:18" ht="18" customHeight="1" x14ac:dyDescent="0.25">
      <c r="B19" s="1">
        <v>14</v>
      </c>
      <c r="C19" s="23">
        <v>320</v>
      </c>
      <c r="D19" s="9">
        <f t="shared" si="4"/>
        <v>305.68754854787647</v>
      </c>
      <c r="E19" s="9">
        <f t="shared" si="4"/>
        <v>302.29372305073906</v>
      </c>
      <c r="F19" s="9">
        <f t="shared" si="3"/>
        <v>298.96921343302216</v>
      </c>
      <c r="G19" s="9">
        <f t="shared" si="3"/>
        <v>295.71196989711876</v>
      </c>
      <c r="H19" s="9">
        <f t="shared" si="3"/>
        <v>292.52002166565222</v>
      </c>
      <c r="I19" s="22">
        <f t="shared" si="3"/>
        <v>290.10552172770144</v>
      </c>
      <c r="J19" s="9">
        <f t="shared" si="3"/>
        <v>289.39147323875801</v>
      </c>
      <c r="K19" s="9">
        <f t="shared" si="3"/>
        <v>286.32450086102301</v>
      </c>
      <c r="L19" s="9">
        <f t="shared" si="3"/>
        <v>283.31734918455965</v>
      </c>
    </row>
    <row r="20" spans="2:18" ht="18" customHeight="1" x14ac:dyDescent="0.25">
      <c r="B20" s="1">
        <v>15</v>
      </c>
      <c r="C20" s="23">
        <v>320</v>
      </c>
      <c r="D20" s="9">
        <f t="shared" si="4"/>
        <v>304.69007253617372</v>
      </c>
      <c r="E20" s="9">
        <f t="shared" si="4"/>
        <v>301.06713826226979</v>
      </c>
      <c r="F20" s="9">
        <f t="shared" si="3"/>
        <v>297.52101484899248</v>
      </c>
      <c r="G20" s="9">
        <f t="shared" si="3"/>
        <v>294.04937199677374</v>
      </c>
      <c r="H20" s="9">
        <f t="shared" si="3"/>
        <v>290.6499710007617</v>
      </c>
      <c r="I20" s="22">
        <f t="shared" si="3"/>
        <v>288.08030466091327</v>
      </c>
      <c r="J20" s="9">
        <f t="shared" si="3"/>
        <v>287.32066034425111</v>
      </c>
      <c r="K20" s="9">
        <f t="shared" si="3"/>
        <v>284.05937154219936</v>
      </c>
      <c r="L20" s="9">
        <f t="shared" si="3"/>
        <v>280.8641152185146</v>
      </c>
    </row>
    <row r="21" spans="2:18" ht="18" customHeight="1" x14ac:dyDescent="0.25">
      <c r="B21" s="1">
        <v>16</v>
      </c>
      <c r="C21" s="23">
        <v>320</v>
      </c>
      <c r="D21" s="9">
        <f t="shared" si="4"/>
        <v>303.69585134593382</v>
      </c>
      <c r="E21" s="9">
        <f t="shared" si="4"/>
        <v>299.84553045522148</v>
      </c>
      <c r="F21" s="9">
        <f t="shared" si="4"/>
        <v>296.07983129876743</v>
      </c>
      <c r="G21" s="9">
        <f t="shared" si="4"/>
        <v>292.3961218133278</v>
      </c>
      <c r="H21" s="9">
        <f t="shared" si="4"/>
        <v>288.79187537904858</v>
      </c>
      <c r="I21" s="22">
        <f t="shared" si="4"/>
        <v>286.06922556758786</v>
      </c>
      <c r="J21" s="9">
        <f t="shared" si="4"/>
        <v>285.26466566811143</v>
      </c>
      <c r="K21" s="9">
        <f t="shared" si="4"/>
        <v>281.81216178951672</v>
      </c>
      <c r="L21" s="9">
        <f t="shared" si="4"/>
        <v>278.43212371047474</v>
      </c>
    </row>
    <row r="22" spans="2:18" ht="18" customHeight="1" x14ac:dyDescent="0.25">
      <c r="B22" s="1">
        <v>17</v>
      </c>
      <c r="C22" s="23">
        <v>320</v>
      </c>
      <c r="D22" s="9">
        <f t="shared" si="4"/>
        <v>302.70487435648744</v>
      </c>
      <c r="E22" s="9">
        <f t="shared" si="4"/>
        <v>298.62887943503102</v>
      </c>
      <c r="F22" s="9">
        <f t="shared" si="4"/>
        <v>294.64562880171781</v>
      </c>
      <c r="G22" s="9">
        <f t="shared" si="4"/>
        <v>290.75216679059071</v>
      </c>
      <c r="H22" s="9">
        <f t="shared" si="4"/>
        <v>286.94565837314104</v>
      </c>
      <c r="I22" s="22">
        <f t="shared" si="4"/>
        <v>284.07218575099949</v>
      </c>
      <c r="J22" s="9">
        <f t="shared" si="4"/>
        <v>283.22338317488004</v>
      </c>
      <c r="K22" s="9">
        <f t="shared" si="4"/>
        <v>279.58272984027417</v>
      </c>
      <c r="L22" s="9">
        <f t="shared" si="4"/>
        <v>276.02119072281778</v>
      </c>
    </row>
    <row r="23" spans="2:18" ht="18" customHeight="1" x14ac:dyDescent="0.25">
      <c r="B23" s="1">
        <v>18</v>
      </c>
      <c r="C23" s="23">
        <v>320</v>
      </c>
      <c r="D23" s="9">
        <f t="shared" si="4"/>
        <v>301.71713098182136</v>
      </c>
      <c r="E23" s="9">
        <f t="shared" si="4"/>
        <v>297.41716508907626</v>
      </c>
      <c r="F23" s="9">
        <f t="shared" si="4"/>
        <v>293.21837354181531</v>
      </c>
      <c r="G23" s="9">
        <f t="shared" si="4"/>
        <v>289.11745466786203</v>
      </c>
      <c r="H23" s="9">
        <f t="shared" si="4"/>
        <v>285.11124404425965</v>
      </c>
      <c r="I23" s="22">
        <f t="shared" si="4"/>
        <v>282.08908720342089</v>
      </c>
      <c r="J23" s="9">
        <f t="shared" si="4"/>
        <v>281.19670758786117</v>
      </c>
      <c r="K23" s="9">
        <f t="shared" si="4"/>
        <v>277.37093505326305</v>
      </c>
      <c r="L23" s="9">
        <f t="shared" si="4"/>
        <v>273.63113391063047</v>
      </c>
    </row>
    <row r="24" spans="2:18" ht="18" customHeight="1" x14ac:dyDescent="0.25">
      <c r="B24" s="1">
        <v>19</v>
      </c>
      <c r="C24" s="23">
        <v>320</v>
      </c>
      <c r="D24" s="9">
        <f t="shared" si="4"/>
        <v>300.73261067046491</v>
      </c>
      <c r="E24" s="9">
        <f t="shared" si="4"/>
        <v>296.21036738634433</v>
      </c>
      <c r="F24" s="9">
        <f t="shared" si="4"/>
        <v>291.79803186683591</v>
      </c>
      <c r="G24" s="9">
        <f t="shared" si="4"/>
        <v>287.49193347826969</v>
      </c>
      <c r="H24" s="9">
        <f t="shared" si="4"/>
        <v>283.28855693909412</v>
      </c>
      <c r="I24" s="22">
        <f t="shared" si="4"/>
        <v>280.11983260131336</v>
      </c>
      <c r="J24" s="9">
        <f t="shared" si="4"/>
        <v>279.18453438369284</v>
      </c>
      <c r="K24" s="9">
        <f t="shared" si="4"/>
        <v>275.17663789989575</v>
      </c>
      <c r="L24" s="9">
        <f t="shared" si="4"/>
        <v>271.26177250791704</v>
      </c>
    </row>
    <row r="25" spans="2:18" ht="18" customHeight="1" x14ac:dyDescent="0.25">
      <c r="B25" s="1">
        <v>20</v>
      </c>
      <c r="C25" s="23">
        <v>320</v>
      </c>
      <c r="D25" s="9">
        <f t="shared" si="4"/>
        <v>299.75130290537766</v>
      </c>
      <c r="E25" s="9">
        <f t="shared" si="4"/>
        <v>295.00846637709981</v>
      </c>
      <c r="F25" s="9">
        <f t="shared" si="4"/>
        <v>290.38457028756579</v>
      </c>
      <c r="G25" s="9">
        <f t="shared" si="4"/>
        <v>285.8755515471176</v>
      </c>
      <c r="H25" s="9">
        <f t="shared" si="4"/>
        <v>281.4775220866992</v>
      </c>
      <c r="I25" s="22">
        <f t="shared" si="4"/>
        <v>278.1643253005509</v>
      </c>
      <c r="J25" s="9">
        <f t="shared" si="4"/>
        <v>277.18675978695597</v>
      </c>
      <c r="K25" s="9">
        <f t="shared" si="4"/>
        <v>272.99969995540278</v>
      </c>
      <c r="L25" s="9">
        <f t="shared" si="4"/>
        <v>268.91292731392764</v>
      </c>
    </row>
    <row r="26" spans="2:18" ht="18" customHeight="1" x14ac:dyDescent="0.25">
      <c r="B26" s="1">
        <v>21</v>
      </c>
      <c r="C26" s="23">
        <v>320</v>
      </c>
      <c r="D26" s="9">
        <f t="shared" si="4"/>
        <v>298.77319720383667</v>
      </c>
      <c r="E26" s="9">
        <f t="shared" si="4"/>
        <v>293.81144219255509</v>
      </c>
      <c r="F26" s="9">
        <f t="shared" si="4"/>
        <v>288.97795547701196</v>
      </c>
      <c r="G26" s="9">
        <f t="shared" si="4"/>
        <v>284.2682574902434</v>
      </c>
      <c r="H26" s="9">
        <f t="shared" si="4"/>
        <v>279.67806499541115</v>
      </c>
      <c r="I26" s="22">
        <f t="shared" si="4"/>
        <v>276.22246933167673</v>
      </c>
      <c r="J26" s="9">
        <f t="shared" si="4"/>
        <v>275.20328076482235</v>
      </c>
      <c r="K26" s="9">
        <f t="shared" si="4"/>
        <v>270.839983890101</v>
      </c>
      <c r="L26" s="9">
        <f t="shared" si="4"/>
        <v>266.58442067960436</v>
      </c>
    </row>
    <row r="27" spans="2:18" ht="18" customHeight="1" x14ac:dyDescent="0.25">
      <c r="B27" s="1">
        <v>22</v>
      </c>
      <c r="C27" s="23">
        <v>320</v>
      </c>
      <c r="D27" s="9">
        <f t="shared" si="4"/>
        <v>297.79828311732496</v>
      </c>
      <c r="E27" s="9">
        <f t="shared" si="4"/>
        <v>292.61927504454212</v>
      </c>
      <c r="F27" s="9">
        <f t="shared" si="4"/>
        <v>287.57815426961656</v>
      </c>
      <c r="G27" s="9">
        <f t="shared" si="4"/>
        <v>282.67000021238471</v>
      </c>
      <c r="H27" s="9">
        <f t="shared" si="4"/>
        <v>277.89011164978427</v>
      </c>
      <c r="I27" s="22">
        <f t="shared" si="4"/>
        <v>274.29416939519371</v>
      </c>
      <c r="J27" s="9">
        <f t="shared" si="4"/>
        <v>273.23399502174095</v>
      </c>
      <c r="K27" s="9">
        <f t="shared" si="4"/>
        <v>268.69735346073037</v>
      </c>
      <c r="L27" s="9">
        <f t="shared" si="4"/>
        <v>264.27607649414608</v>
      </c>
    </row>
    <row r="28" spans="2:18" ht="18" customHeight="1" x14ac:dyDescent="0.25">
      <c r="B28" s="1">
        <v>23</v>
      </c>
      <c r="C28" s="23">
        <v>320</v>
      </c>
      <c r="D28" s="9">
        <f t="shared" si="4"/>
        <v>296.82655023141945</v>
      </c>
      <c r="E28" s="9">
        <f t="shared" si="4"/>
        <v>291.4319452251853</v>
      </c>
      <c r="F28" s="9">
        <f t="shared" si="4"/>
        <v>286.18513366047472</v>
      </c>
      <c r="G28" s="9">
        <f t="shared" si="4"/>
        <v>281.08072890555479</v>
      </c>
      <c r="H28" s="9">
        <f t="shared" si="4"/>
        <v>276.11358850754556</v>
      </c>
      <c r="I28" s="22">
        <f t="shared" si="4"/>
        <v>272.37933085688752</v>
      </c>
      <c r="J28" s="9">
        <f t="shared" si="4"/>
        <v>271.27880099416211</v>
      </c>
      <c r="K28" s="9">
        <f t="shared" si="4"/>
        <v>266.5716735018587</v>
      </c>
      <c r="L28" s="9">
        <f t="shared" si="4"/>
        <v>261.98772017168795</v>
      </c>
    </row>
    <row r="29" spans="2:18" ht="18" customHeight="1" x14ac:dyDescent="0.25">
      <c r="B29" s="1">
        <v>24</v>
      </c>
      <c r="C29" s="23">
        <v>320</v>
      </c>
      <c r="D29" s="9">
        <f t="shared" si="4"/>
        <v>295.85798816568013</v>
      </c>
      <c r="E29" s="9">
        <f t="shared" si="4"/>
        <v>290.24943310657534</v>
      </c>
      <c r="F29" s="9">
        <f t="shared" si="4"/>
        <v>284.7988608045564</v>
      </c>
      <c r="G29" s="9">
        <f t="shared" si="4"/>
        <v>279.50039304742779</v>
      </c>
      <c r="H29" s="9">
        <f t="shared" si="4"/>
        <v>274.34842249657072</v>
      </c>
      <c r="I29" s="22">
        <f t="shared" si="4"/>
        <v>270.47785974318185</v>
      </c>
      <c r="J29" s="9">
        <f t="shared" si="4"/>
        <v>269.33759784529951</v>
      </c>
      <c r="K29" s="9">
        <f t="shared" si="4"/>
        <v>264.46280991735517</v>
      </c>
      <c r="L29" s="9">
        <f t="shared" si="4"/>
        <v>259.71917863809773</v>
      </c>
    </row>
    <row r="30" spans="2:18" ht="18" customHeight="1" x14ac:dyDescent="0.25">
      <c r="B30" s="1">
        <v>25</v>
      </c>
      <c r="C30" s="23">
        <v>190</v>
      </c>
      <c r="D30" s="9">
        <f t="shared" si="4"/>
        <v>175.09247327803868</v>
      </c>
      <c r="E30" s="9">
        <f t="shared" si="4"/>
        <v>171.63633323963927</v>
      </c>
      <c r="F30" s="9">
        <f t="shared" si="4"/>
        <v>168.28021116570966</v>
      </c>
      <c r="G30" s="9">
        <f t="shared" si="4"/>
        <v>165.02030954984082</v>
      </c>
      <c r="H30" s="9">
        <f t="shared" si="4"/>
        <v>161.85300872580237</v>
      </c>
      <c r="I30" s="22">
        <f t="shared" si="4"/>
        <v>159.47511224981304</v>
      </c>
      <c r="J30" s="9">
        <f t="shared" si="4"/>
        <v>158.77485699183308</v>
      </c>
      <c r="K30" s="9">
        <f t="shared" si="4"/>
        <v>155.78256136770921</v>
      </c>
      <c r="L30" s="9">
        <f t="shared" si="4"/>
        <v>152.87297893874418</v>
      </c>
    </row>
    <row r="31" spans="2:18" ht="18" customHeight="1" x14ac:dyDescent="0.25">
      <c r="B31" s="1">
        <v>26</v>
      </c>
      <c r="C31" s="23">
        <v>140</v>
      </c>
      <c r="D31" s="9">
        <f t="shared" si="4"/>
        <v>128.5945216247076</v>
      </c>
      <c r="E31" s="9">
        <f t="shared" si="4"/>
        <v>125.9557179378078</v>
      </c>
      <c r="F31" s="9">
        <f t="shared" si="4"/>
        <v>123.39531214806325</v>
      </c>
      <c r="G31" s="9">
        <f t="shared" si="4"/>
        <v>120.91026806541072</v>
      </c>
      <c r="H31" s="9">
        <f t="shared" si="4"/>
        <v>118.49769396178043</v>
      </c>
      <c r="I31" s="22">
        <f t="shared" si="4"/>
        <v>116.68765813723397</v>
      </c>
      <c r="J31" s="9">
        <f t="shared" si="4"/>
        <v>116.15483444216211</v>
      </c>
      <c r="K31" s="9">
        <f t="shared" si="4"/>
        <v>113.87906284245227</v>
      </c>
      <c r="L31" s="9">
        <f t="shared" si="4"/>
        <v>111.66787411553592</v>
      </c>
    </row>
    <row r="32" spans="2:18" ht="18" customHeight="1" x14ac:dyDescent="0.25">
      <c r="B32" s="1">
        <v>27</v>
      </c>
      <c r="C32" s="23">
        <v>80</v>
      </c>
      <c r="D32" s="9">
        <f t="shared" si="4"/>
        <v>73.242805898118647</v>
      </c>
      <c r="E32" s="9">
        <f t="shared" si="4"/>
        <v>71.682651967207022</v>
      </c>
      <c r="F32" s="9">
        <f t="shared" si="4"/>
        <v>70.170050671932145</v>
      </c>
      <c r="G32" s="9">
        <f t="shared" si="4"/>
        <v>68.703124298311636</v>
      </c>
      <c r="H32" s="9">
        <f t="shared" si="4"/>
        <v>67.280085879805952</v>
      </c>
      <c r="I32" s="22">
        <f t="shared" si="4"/>
        <v>66.213180256714452</v>
      </c>
      <c r="J32" s="9">
        <f t="shared" si="4"/>
        <v>65.89923402391085</v>
      </c>
      <c r="K32" s="9">
        <f t="shared" si="4"/>
        <v>64.558948077772556</v>
      </c>
      <c r="L32" s="9">
        <f t="shared" si="4"/>
        <v>63.257683607773586</v>
      </c>
    </row>
    <row r="33" spans="2:12" ht="18" customHeight="1" x14ac:dyDescent="0.25">
      <c r="B33" s="1">
        <v>28</v>
      </c>
      <c r="C33" s="23">
        <v>50</v>
      </c>
      <c r="D33" s="9">
        <f t="shared" si="4"/>
        <v>45.627381512309746</v>
      </c>
      <c r="E33" s="9">
        <f t="shared" si="4"/>
        <v>44.619870603455531</v>
      </c>
      <c r="F33" s="9">
        <f t="shared" si="4"/>
        <v>43.643843057011672</v>
      </c>
      <c r="G33" s="9">
        <f t="shared" si="4"/>
        <v>42.698031806852768</v>
      </c>
      <c r="H33" s="9">
        <f t="shared" si="4"/>
        <v>41.781231970348465</v>
      </c>
      <c r="I33" s="22">
        <f t="shared" si="4"/>
        <v>41.094342644971597</v>
      </c>
      <c r="J33" s="9">
        <f t="shared" si="4"/>
        <v>40.892297257470126</v>
      </c>
      <c r="K33" s="9">
        <f t="shared" si="4"/>
        <v>40.030136617829072</v>
      </c>
      <c r="L33" s="9">
        <f t="shared" si="4"/>
        <v>39.193711107893414</v>
      </c>
    </row>
    <row r="34" spans="2:12" ht="18" customHeight="1" x14ac:dyDescent="0.25">
      <c r="B34" s="1">
        <v>29</v>
      </c>
      <c r="C34" s="23">
        <v>25</v>
      </c>
      <c r="D34" s="9">
        <f t="shared" si="4"/>
        <v>22.739248374135162</v>
      </c>
      <c r="E34" s="9">
        <f t="shared" si="4"/>
        <v>22.219410672249303</v>
      </c>
      <c r="F34" s="9">
        <f t="shared" si="4"/>
        <v>21.716216745409614</v>
      </c>
      <c r="G34" s="9">
        <f t="shared" si="4"/>
        <v>21.228984140668128</v>
      </c>
      <c r="H34" s="9">
        <f t="shared" si="4"/>
        <v>20.757064407779296</v>
      </c>
      <c r="I34" s="22">
        <f t="shared" si="4"/>
        <v>20.403732198029644</v>
      </c>
      <c r="J34" s="9">
        <f t="shared" si="4"/>
        <v>20.299841110584875</v>
      </c>
      <c r="K34" s="9">
        <f t="shared" si="4"/>
        <v>19.856727971610376</v>
      </c>
      <c r="L34" s="9">
        <f t="shared" si="4"/>
        <v>19.427167139837966</v>
      </c>
    </row>
    <row r="35" spans="2:12" ht="18" customHeight="1" x14ac:dyDescent="0.25">
      <c r="B35" s="1">
        <v>30</v>
      </c>
      <c r="C35" s="23">
        <v>10</v>
      </c>
      <c r="D35" s="9">
        <f t="shared" si="4"/>
        <v>9.0660195607518386</v>
      </c>
      <c r="E35" s="9">
        <f t="shared" si="4"/>
        <v>8.8517013419367849</v>
      </c>
      <c r="F35" s="9">
        <f t="shared" si="4"/>
        <v>8.644409597341248</v>
      </c>
      <c r="G35" s="9">
        <f t="shared" si="4"/>
        <v>8.4438508956735401</v>
      </c>
      <c r="H35" s="9">
        <f t="shared" si="4"/>
        <v>8.2497466447991812</v>
      </c>
      <c r="I35" s="22">
        <f t="shared" si="4"/>
        <v>8.1045177669457598</v>
      </c>
      <c r="J35" s="9">
        <f t="shared" si="4"/>
        <v>8.0618322129547391</v>
      </c>
      <c r="K35" s="9">
        <f t="shared" si="4"/>
        <v>7.8798561094677</v>
      </c>
      <c r="L35" s="9">
        <f t="shared" si="4"/>
        <v>7.7035792204569402</v>
      </c>
    </row>
    <row r="36" spans="2:12" ht="18" customHeight="1" x14ac:dyDescent="0.25">
      <c r="C36" s="3" t="s">
        <v>10</v>
      </c>
      <c r="D36" s="9">
        <f t="shared" ref="D36:L36" si="5">SUM(D5:D35)</f>
        <v>113.06437798877822</v>
      </c>
      <c r="E36" s="9">
        <f t="shared" si="5"/>
        <v>51.887298218844762</v>
      </c>
      <c r="F36" s="9">
        <f t="shared" si="5"/>
        <v>-7.6882342031654431</v>
      </c>
      <c r="G36" s="9">
        <f t="shared" si="5"/>
        <v>-65.718118600080075</v>
      </c>
      <c r="H36" s="9">
        <f t="shared" si="5"/>
        <v>-122.25580132858198</v>
      </c>
      <c r="I36" s="22">
        <f t="shared" si="5"/>
        <v>-164.80520365129595</v>
      </c>
      <c r="J36" s="9">
        <f t="shared" si="5"/>
        <v>-177.3524051756379</v>
      </c>
      <c r="K36" s="9">
        <f t="shared" si="5"/>
        <v>-231.05685080226743</v>
      </c>
      <c r="L36" s="9">
        <f t="shared" si="5"/>
        <v>-283.41597079124193</v>
      </c>
    </row>
  </sheetData>
  <mergeCells count="5">
    <mergeCell ref="Q2:R2"/>
    <mergeCell ref="Q3:R3"/>
    <mergeCell ref="D4:P4"/>
    <mergeCell ref="B2:C2"/>
    <mergeCell ref="B3:C3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6"/>
  <sheetViews>
    <sheetView workbookViewId="0">
      <selection activeCell="L25" sqref="L25"/>
    </sheetView>
  </sheetViews>
  <sheetFormatPr defaultRowHeight="18" customHeight="1" x14ac:dyDescent="0.25"/>
  <cols>
    <col min="2" max="2" width="6.42578125" customWidth="1"/>
    <col min="3" max="3" width="13.5703125" customWidth="1"/>
    <col min="16" max="16" width="9.85546875" customWidth="1"/>
  </cols>
  <sheetData>
    <row r="1" spans="2:18" ht="18" customHeight="1" x14ac:dyDescent="0.25">
      <c r="F1" s="4" t="s">
        <v>13</v>
      </c>
    </row>
    <row r="2" spans="2:18" ht="18" customHeight="1" x14ac:dyDescent="0.25">
      <c r="B2" s="27" t="s">
        <v>9</v>
      </c>
      <c r="C2" s="27"/>
      <c r="D2" s="19">
        <v>0.04</v>
      </c>
      <c r="E2" s="19">
        <v>0.05</v>
      </c>
      <c r="F2" s="20">
        <v>5.8700000000000002E-2</v>
      </c>
      <c r="G2" s="19">
        <v>0.06</v>
      </c>
      <c r="H2" s="19">
        <v>7.0000000000000007E-2</v>
      </c>
      <c r="I2" s="19">
        <v>0.08</v>
      </c>
      <c r="J2" s="19">
        <v>0.09</v>
      </c>
      <c r="K2" s="19">
        <v>0.1</v>
      </c>
      <c r="P2" t="s">
        <v>4</v>
      </c>
      <c r="Q2" s="26" t="s">
        <v>6</v>
      </c>
      <c r="R2" s="26"/>
    </row>
    <row r="3" spans="2:18" ht="18" customHeight="1" x14ac:dyDescent="0.25">
      <c r="B3" s="27" t="s">
        <v>8</v>
      </c>
      <c r="C3" s="27"/>
      <c r="D3" s="8">
        <f>((1+D2)^(1/12))-1</f>
        <v>3.2737397821989145E-3</v>
      </c>
      <c r="E3" s="8">
        <f t="shared" ref="E3:K3" si="0">((1+E2)^(1/12))-1</f>
        <v>4.0741237836483535E-3</v>
      </c>
      <c r="F3" s="20">
        <f t="shared" si="0"/>
        <v>4.7647940647530529E-3</v>
      </c>
      <c r="G3" s="8">
        <f>((1+G2)^(1/12))-1</f>
        <v>4.8675505653430484E-3</v>
      </c>
      <c r="H3" s="8">
        <f t="shared" si="0"/>
        <v>5.6541453874052738E-3</v>
      </c>
      <c r="I3" s="8">
        <f t="shared" si="0"/>
        <v>6.4340301100034303E-3</v>
      </c>
      <c r="J3" s="8">
        <f t="shared" si="0"/>
        <v>7.2073233161367156E-3</v>
      </c>
      <c r="K3" s="8">
        <f t="shared" si="0"/>
        <v>7.9741404289037643E-3</v>
      </c>
      <c r="P3" t="s">
        <v>5</v>
      </c>
      <c r="Q3" s="26" t="s">
        <v>7</v>
      </c>
      <c r="R3" s="26"/>
    </row>
    <row r="4" spans="2:18" ht="18" customHeight="1" x14ac:dyDescent="0.25">
      <c r="B4" s="6" t="s">
        <v>1</v>
      </c>
      <c r="C4" s="6" t="s">
        <v>2</v>
      </c>
      <c r="D4" s="25" t="s">
        <v>3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2:18" ht="18" customHeight="1" x14ac:dyDescent="0.25">
      <c r="B5" s="1">
        <v>0</v>
      </c>
      <c r="C5" s="7">
        <v>-500</v>
      </c>
      <c r="D5" s="7">
        <f>$C5/(1+D$3)^$B5</f>
        <v>-500</v>
      </c>
      <c r="E5" s="7">
        <f t="shared" ref="E5:K20" si="1">$C5/(1+E$3)^$B5</f>
        <v>-500</v>
      </c>
      <c r="F5" s="21">
        <f t="shared" si="1"/>
        <v>-500</v>
      </c>
      <c r="G5" s="7">
        <f t="shared" ref="G5:G35" si="2">$C5/(1+G$3)^$B5</f>
        <v>-500</v>
      </c>
      <c r="H5" s="7">
        <f t="shared" si="1"/>
        <v>-500</v>
      </c>
      <c r="I5" s="7">
        <f t="shared" si="1"/>
        <v>-500</v>
      </c>
      <c r="J5" s="7">
        <f t="shared" si="1"/>
        <v>-500</v>
      </c>
      <c r="K5" s="7">
        <f>$C5/(1+K$3)^$B5</f>
        <v>-500</v>
      </c>
      <c r="L5" s="7"/>
      <c r="M5" s="7"/>
      <c r="N5" s="7"/>
      <c r="O5" s="7"/>
      <c r="P5" s="7"/>
      <c r="Q5" s="7"/>
      <c r="R5" s="7"/>
    </row>
    <row r="6" spans="2:18" ht="18" customHeight="1" x14ac:dyDescent="0.25">
      <c r="B6" s="1">
        <v>1</v>
      </c>
      <c r="C6" s="7">
        <v>-1000</v>
      </c>
      <c r="D6" s="9">
        <f t="shared" ref="D6:K35" si="3">$C6/(1+D$3)^$B6</f>
        <v>-996.73694261856235</v>
      </c>
      <c r="E6" s="9">
        <f t="shared" si="1"/>
        <v>-995.942407351067</v>
      </c>
      <c r="F6" s="22">
        <f t="shared" si="1"/>
        <v>-995.25780153434994</v>
      </c>
      <c r="G6" s="9">
        <f t="shared" si="2"/>
        <v>-995.15602771469275</v>
      </c>
      <c r="H6" s="9">
        <f t="shared" si="1"/>
        <v>-994.37764422954058</v>
      </c>
      <c r="I6" s="9">
        <f t="shared" si="1"/>
        <v>-993.60710198829406</v>
      </c>
      <c r="J6" s="9">
        <f t="shared" si="1"/>
        <v>-992.84425048419303</v>
      </c>
      <c r="K6" s="9">
        <f t="shared" si="1"/>
        <v>-992.08894344699092</v>
      </c>
      <c r="L6" s="7"/>
      <c r="M6" s="7"/>
      <c r="N6" s="7"/>
      <c r="O6" s="7"/>
      <c r="P6" s="7"/>
      <c r="Q6" s="7"/>
      <c r="R6" s="7"/>
    </row>
    <row r="7" spans="2:18" ht="18" customHeight="1" x14ac:dyDescent="0.25">
      <c r="B7" s="1">
        <v>2</v>
      </c>
      <c r="C7" s="7">
        <v>-1500</v>
      </c>
      <c r="D7" s="9">
        <f t="shared" si="3"/>
        <v>-1490.2267991708989</v>
      </c>
      <c r="E7" s="9">
        <f t="shared" si="1"/>
        <v>-1487.8519181403581</v>
      </c>
      <c r="F7" s="22">
        <f t="shared" si="1"/>
        <v>-1485.8071372724812</v>
      </c>
      <c r="G7" s="9">
        <f t="shared" si="2"/>
        <v>-1485.5032792453296</v>
      </c>
      <c r="H7" s="9">
        <f t="shared" si="1"/>
        <v>-1483.1803490152363</v>
      </c>
      <c r="I7" s="9">
        <f t="shared" si="1"/>
        <v>-1480.8826096823643</v>
      </c>
      <c r="J7" s="9">
        <f t="shared" si="1"/>
        <v>-1478.6095585792787</v>
      </c>
      <c r="K7" s="9">
        <f t="shared" si="1"/>
        <v>-1476.3607075646503</v>
      </c>
      <c r="L7" s="7"/>
      <c r="M7" s="7"/>
      <c r="N7" s="7"/>
      <c r="O7" s="7"/>
      <c r="P7" s="7"/>
      <c r="Q7" s="7"/>
      <c r="R7" s="7"/>
    </row>
    <row r="8" spans="2:18" ht="18" customHeight="1" x14ac:dyDescent="0.25">
      <c r="B8" s="1">
        <v>3</v>
      </c>
      <c r="C8" s="7">
        <v>-1000</v>
      </c>
      <c r="D8" s="9">
        <f t="shared" si="3"/>
        <v>-990.24273574256517</v>
      </c>
      <c r="E8" s="9">
        <f t="shared" si="1"/>
        <v>-987.87654742307382</v>
      </c>
      <c r="F8" s="22">
        <f t="shared" si="1"/>
        <v>-985.84076329723712</v>
      </c>
      <c r="G8" s="9">
        <f t="shared" si="2"/>
        <v>-985.53836168728822</v>
      </c>
      <c r="H8" s="9">
        <f t="shared" si="1"/>
        <v>-983.22758761421233</v>
      </c>
      <c r="I8" s="9">
        <f t="shared" si="1"/>
        <v>-980.94365212757066</v>
      </c>
      <c r="J8" s="9">
        <f t="shared" si="1"/>
        <v>-978.68599929760489</v>
      </c>
      <c r="K8" s="9">
        <f t="shared" si="1"/>
        <v>-976.45408967631056</v>
      </c>
      <c r="L8" s="7"/>
      <c r="M8" s="7"/>
      <c r="N8" s="7"/>
      <c r="O8" s="7"/>
      <c r="P8" s="7"/>
      <c r="Q8" s="7"/>
      <c r="R8" s="7"/>
    </row>
    <row r="9" spans="2:18" ht="18" customHeight="1" x14ac:dyDescent="0.25">
      <c r="B9" s="1">
        <v>4</v>
      </c>
      <c r="C9" s="7">
        <v>-600</v>
      </c>
      <c r="D9" s="9">
        <f t="shared" si="3"/>
        <v>-592.20691012457121</v>
      </c>
      <c r="E9" s="9">
        <f t="shared" si="1"/>
        <v>-590.32088808371805</v>
      </c>
      <c r="F9" s="22">
        <f t="shared" si="1"/>
        <v>-588.69942644529226</v>
      </c>
      <c r="G9" s="9">
        <f t="shared" si="2"/>
        <v>-588.45866470630062</v>
      </c>
      <c r="H9" s="9">
        <f t="shared" si="1"/>
        <v>-586.61971938798877</v>
      </c>
      <c r="I9" s="9">
        <f t="shared" si="1"/>
        <v>-584.80354764257322</v>
      </c>
      <c r="J9" s="9">
        <f t="shared" si="1"/>
        <v>-583.00966045920245</v>
      </c>
      <c r="K9" s="9">
        <f t="shared" si="1"/>
        <v>-581.23758369087852</v>
      </c>
      <c r="L9" s="7"/>
      <c r="M9" s="7"/>
      <c r="N9" s="7"/>
      <c r="O9" s="7"/>
      <c r="P9" s="7"/>
      <c r="Q9" s="7"/>
      <c r="R9" s="7"/>
    </row>
    <row r="10" spans="2:18" ht="18" customHeight="1" x14ac:dyDescent="0.25">
      <c r="B10" s="1">
        <v>5</v>
      </c>
      <c r="C10" s="7">
        <v>-300</v>
      </c>
      <c r="D10" s="9">
        <f t="shared" si="3"/>
        <v>-295.13725249757545</v>
      </c>
      <c r="E10" s="9">
        <f t="shared" si="1"/>
        <v>-293.96280319385897</v>
      </c>
      <c r="F10" s="22">
        <f t="shared" si="1"/>
        <v>-292.95384846423718</v>
      </c>
      <c r="G10" s="9">
        <f t="shared" si="2"/>
        <v>-292.8040936217073</v>
      </c>
      <c r="H10" s="9">
        <f t="shared" si="1"/>
        <v>-291.66076731181124</v>
      </c>
      <c r="I10" s="9">
        <f t="shared" si="1"/>
        <v>-290.53247910280521</v>
      </c>
      <c r="J10" s="9">
        <f t="shared" si="1"/>
        <v>-289.41889468183035</v>
      </c>
      <c r="K10" s="9">
        <f t="shared" si="1"/>
        <v>-288.31969014778281</v>
      </c>
      <c r="L10" s="7"/>
      <c r="M10" s="7"/>
      <c r="N10" s="7"/>
      <c r="O10" s="7"/>
      <c r="P10" s="7"/>
      <c r="Q10" s="7"/>
      <c r="R10" s="7"/>
    </row>
    <row r="11" spans="2:18" ht="18" customHeight="1" x14ac:dyDescent="0.25">
      <c r="B11" s="1">
        <v>6</v>
      </c>
      <c r="C11" s="7">
        <v>0</v>
      </c>
      <c r="D11" s="9">
        <f t="shared" si="3"/>
        <v>0</v>
      </c>
      <c r="E11" s="9">
        <f t="shared" si="1"/>
        <v>0</v>
      </c>
      <c r="F11" s="22">
        <f t="shared" si="1"/>
        <v>0</v>
      </c>
      <c r="G11" s="9">
        <f t="shared" si="2"/>
        <v>0</v>
      </c>
      <c r="H11" s="9">
        <f t="shared" si="1"/>
        <v>0</v>
      </c>
      <c r="I11" s="9">
        <f t="shared" si="1"/>
        <v>0</v>
      </c>
      <c r="J11" s="9">
        <f t="shared" si="1"/>
        <v>0</v>
      </c>
      <c r="K11" s="9">
        <f t="shared" si="1"/>
        <v>0</v>
      </c>
      <c r="L11" s="7"/>
      <c r="M11" s="7"/>
      <c r="N11" s="7"/>
      <c r="O11" s="7"/>
      <c r="P11" s="7"/>
      <c r="Q11" s="7"/>
      <c r="R11" s="7"/>
    </row>
    <row r="12" spans="2:18" ht="18" customHeight="1" x14ac:dyDescent="0.25">
      <c r="B12" s="1">
        <v>7</v>
      </c>
      <c r="C12" s="7">
        <v>20</v>
      </c>
      <c r="D12" s="9">
        <f t="shared" si="3"/>
        <v>19.547619693580227</v>
      </c>
      <c r="E12" s="9">
        <f t="shared" si="1"/>
        <v>19.438805359728871</v>
      </c>
      <c r="F12" s="22">
        <f t="shared" si="1"/>
        <v>19.345463063982418</v>
      </c>
      <c r="G12" s="9">
        <f t="shared" si="2"/>
        <v>19.331619611177892</v>
      </c>
      <c r="H12" s="9">
        <f t="shared" si="1"/>
        <v>19.226023051359277</v>
      </c>
      <c r="I12" s="9">
        <f t="shared" si="1"/>
        <v>19.121977593388849</v>
      </c>
      <c r="J12" s="9">
        <f t="shared" si="1"/>
        <v>19.019446404889063</v>
      </c>
      <c r="K12" s="9">
        <f t="shared" si="1"/>
        <v>18.91839385561784</v>
      </c>
      <c r="L12" s="7"/>
      <c r="M12" s="7"/>
      <c r="N12" s="7"/>
      <c r="O12" s="7"/>
      <c r="P12" s="7"/>
      <c r="Q12" s="7"/>
      <c r="R12" s="7"/>
    </row>
    <row r="13" spans="2:18" ht="18" customHeight="1" x14ac:dyDescent="0.25">
      <c r="B13" s="1">
        <v>8</v>
      </c>
      <c r="C13" s="7">
        <v>80</v>
      </c>
      <c r="D13" s="9">
        <f t="shared" si="3"/>
        <v>77.93533875539822</v>
      </c>
      <c r="E13" s="9">
        <f t="shared" si="1"/>
        <v>77.439722423988783</v>
      </c>
      <c r="F13" s="22">
        <f t="shared" si="1"/>
        <v>77.014892154892465</v>
      </c>
      <c r="G13" s="9">
        <f t="shared" si="2"/>
        <v>76.951911126204976</v>
      </c>
      <c r="H13" s="9">
        <f t="shared" si="1"/>
        <v>76.471710038853942</v>
      </c>
      <c r="I13" s="9">
        <f t="shared" si="1"/>
        <v>75.998930963408753</v>
      </c>
      <c r="J13" s="9">
        <f t="shared" si="1"/>
        <v>75.533392041945461</v>
      </c>
      <c r="K13" s="9">
        <f t="shared" si="1"/>
        <v>75.074917487735775</v>
      </c>
      <c r="L13" s="7"/>
      <c r="M13" s="7"/>
      <c r="N13" s="7"/>
      <c r="O13" s="7"/>
      <c r="P13" s="7"/>
      <c r="Q13" s="7"/>
      <c r="R13" s="7"/>
    </row>
    <row r="14" spans="2:18" ht="18" customHeight="1" x14ac:dyDescent="0.25">
      <c r="B14" s="1">
        <v>9</v>
      </c>
      <c r="C14" s="7">
        <v>120</v>
      </c>
      <c r="D14" s="9">
        <f t="shared" si="3"/>
        <v>116.52154690949637</v>
      </c>
      <c r="E14" s="9">
        <f t="shared" si="1"/>
        <v>115.68825536331867</v>
      </c>
      <c r="F14" s="22">
        <f t="shared" si="1"/>
        <v>114.97450837722501</v>
      </c>
      <c r="G14" s="9">
        <f t="shared" si="2"/>
        <v>114.86873730211231</v>
      </c>
      <c r="H14" s="9">
        <f t="shared" si="1"/>
        <v>114.06263831796016</v>
      </c>
      <c r="I14" s="9">
        <f t="shared" si="1"/>
        <v>113.26961632314151</v>
      </c>
      <c r="J14" s="9">
        <f t="shared" si="1"/>
        <v>112.48934101262107</v>
      </c>
      <c r="K14" s="9">
        <f t="shared" si="1"/>
        <v>111.72149335466672</v>
      </c>
      <c r="L14" s="7"/>
      <c r="M14" s="7"/>
      <c r="N14" s="7"/>
      <c r="O14" s="7"/>
      <c r="P14" s="7"/>
      <c r="Q14" s="7"/>
      <c r="R14" s="7"/>
    </row>
    <row r="15" spans="2:18" ht="18" customHeight="1" x14ac:dyDescent="0.25">
      <c r="B15" s="1">
        <v>10</v>
      </c>
      <c r="C15" s="7">
        <v>200</v>
      </c>
      <c r="D15" s="9">
        <f t="shared" si="3"/>
        <v>193.56888402626134</v>
      </c>
      <c r="E15" s="9">
        <f t="shared" si="1"/>
        <v>192.03139924798097</v>
      </c>
      <c r="F15" s="22">
        <f t="shared" si="1"/>
        <v>190.7154607333494</v>
      </c>
      <c r="G15" s="9">
        <f t="shared" si="2"/>
        <v>190.52052720362107</v>
      </c>
      <c r="H15" s="9">
        <f t="shared" si="1"/>
        <v>189.03556264203223</v>
      </c>
      <c r="I15" s="9">
        <f t="shared" si="1"/>
        <v>187.57582536360434</v>
      </c>
      <c r="J15" s="9">
        <f t="shared" si="1"/>
        <v>186.14065910856093</v>
      </c>
      <c r="K15" s="9">
        <f t="shared" si="1"/>
        <v>184.72943050425221</v>
      </c>
      <c r="L15" s="7"/>
      <c r="M15" s="7"/>
      <c r="N15" s="7"/>
      <c r="O15" s="7"/>
      <c r="P15" s="7"/>
      <c r="Q15" s="7"/>
      <c r="R15" s="7"/>
    </row>
    <row r="16" spans="2:18" ht="18" customHeight="1" x14ac:dyDescent="0.25">
      <c r="B16" s="1">
        <v>11</v>
      </c>
      <c r="C16" s="7">
        <v>240</v>
      </c>
      <c r="D16" s="9">
        <f t="shared" si="3"/>
        <v>231.5247091805073</v>
      </c>
      <c r="E16" s="9">
        <f t="shared" si="1"/>
        <v>229.50265686483368</v>
      </c>
      <c r="F16" s="22">
        <f t="shared" si="1"/>
        <v>227.77326020170077</v>
      </c>
      <c r="G16" s="9">
        <f t="shared" si="2"/>
        <v>227.51718126007759</v>
      </c>
      <c r="H16" s="9">
        <f t="shared" si="1"/>
        <v>225.5672849467077</v>
      </c>
      <c r="I16" s="9">
        <f t="shared" si="1"/>
        <v>223.65200669111189</v>
      </c>
      <c r="J16" s="9">
        <f t="shared" si="1"/>
        <v>221.77041981272745</v>
      </c>
      <c r="K16" s="9">
        <f t="shared" si="1"/>
        <v>219.92163063903351</v>
      </c>
      <c r="L16" s="7"/>
      <c r="M16" s="7"/>
      <c r="N16" s="7"/>
      <c r="O16" s="7"/>
      <c r="P16" s="7"/>
      <c r="Q16" s="7"/>
      <c r="R16" s="7"/>
    </row>
    <row r="17" spans="2:18" ht="18" customHeight="1" x14ac:dyDescent="0.25">
      <c r="B17" s="1">
        <v>12</v>
      </c>
      <c r="C17" s="7">
        <v>280</v>
      </c>
      <c r="D17" s="9">
        <f t="shared" si="3"/>
        <v>269.23076923076911</v>
      </c>
      <c r="E17" s="9">
        <f t="shared" si="1"/>
        <v>266.6666666666664</v>
      </c>
      <c r="F17" s="22">
        <f t="shared" si="1"/>
        <v>264.47529989609887</v>
      </c>
      <c r="G17" s="9">
        <f t="shared" si="2"/>
        <v>264.15094339622624</v>
      </c>
      <c r="H17" s="9">
        <f t="shared" si="1"/>
        <v>261.68224299065417</v>
      </c>
      <c r="I17" s="9">
        <f t="shared" si="1"/>
        <v>259.2592592592593</v>
      </c>
      <c r="J17" s="9">
        <f t="shared" si="1"/>
        <v>256.88073394495427</v>
      </c>
      <c r="K17" s="9">
        <f t="shared" si="1"/>
        <v>254.54545454545448</v>
      </c>
      <c r="L17" s="7"/>
      <c r="M17" s="7"/>
      <c r="N17" s="7"/>
      <c r="O17" s="7"/>
      <c r="P17" s="7"/>
      <c r="Q17" s="7"/>
      <c r="R17" s="7"/>
    </row>
    <row r="18" spans="2:18" ht="18" customHeight="1" x14ac:dyDescent="0.25">
      <c r="B18" s="1">
        <v>13</v>
      </c>
      <c r="C18" s="7">
        <v>320</v>
      </c>
      <c r="D18" s="9">
        <f t="shared" si="3"/>
        <v>306.68829003648057</v>
      </c>
      <c r="E18" s="9">
        <f t="shared" si="1"/>
        <v>303.52530509746771</v>
      </c>
      <c r="F18" s="22">
        <f t="shared" si="1"/>
        <v>300.8241206111191</v>
      </c>
      <c r="G18" s="9">
        <f t="shared" si="2"/>
        <v>300.42446119688827</v>
      </c>
      <c r="H18" s="9">
        <f t="shared" si="1"/>
        <v>297.38396836771307</v>
      </c>
      <c r="I18" s="9">
        <f t="shared" si="1"/>
        <v>294.40210429282786</v>
      </c>
      <c r="J18" s="9">
        <f t="shared" si="1"/>
        <v>291.47721115132288</v>
      </c>
      <c r="K18" s="9">
        <f t="shared" si="1"/>
        <v>288.60769263912454</v>
      </c>
    </row>
    <row r="19" spans="2:18" ht="18" customHeight="1" x14ac:dyDescent="0.25">
      <c r="B19" s="1">
        <v>14</v>
      </c>
      <c r="C19" s="7">
        <v>320</v>
      </c>
      <c r="D19" s="9">
        <f t="shared" si="3"/>
        <v>305.68754854787647</v>
      </c>
      <c r="E19" s="9">
        <f t="shared" si="1"/>
        <v>302.29372305073906</v>
      </c>
      <c r="F19" s="22">
        <f t="shared" si="1"/>
        <v>299.39755292792654</v>
      </c>
      <c r="G19" s="9">
        <f t="shared" si="2"/>
        <v>298.96921343302216</v>
      </c>
      <c r="H19" s="9">
        <f t="shared" si="1"/>
        <v>295.71196989711876</v>
      </c>
      <c r="I19" s="9">
        <f t="shared" si="1"/>
        <v>292.52002166565222</v>
      </c>
      <c r="J19" s="9">
        <f t="shared" si="1"/>
        <v>289.39147323875801</v>
      </c>
      <c r="K19" s="9">
        <f t="shared" si="1"/>
        <v>286.32450086102301</v>
      </c>
    </row>
    <row r="20" spans="2:18" ht="18" customHeight="1" x14ac:dyDescent="0.25">
      <c r="B20" s="1">
        <v>15</v>
      </c>
      <c r="C20" s="7">
        <v>320</v>
      </c>
      <c r="D20" s="9">
        <f t="shared" si="3"/>
        <v>304.69007253617372</v>
      </c>
      <c r="E20" s="9">
        <f t="shared" si="1"/>
        <v>301.06713826226979</v>
      </c>
      <c r="F20" s="22">
        <f t="shared" si="1"/>
        <v>297.97775031181231</v>
      </c>
      <c r="G20" s="9">
        <f t="shared" si="2"/>
        <v>297.52101484899248</v>
      </c>
      <c r="H20" s="9">
        <f t="shared" si="1"/>
        <v>294.04937199677374</v>
      </c>
      <c r="I20" s="9">
        <f t="shared" si="1"/>
        <v>290.6499710007617</v>
      </c>
      <c r="J20" s="9">
        <f t="shared" si="1"/>
        <v>287.32066034425111</v>
      </c>
      <c r="K20" s="9">
        <f t="shared" si="1"/>
        <v>284.05937154219936</v>
      </c>
    </row>
    <row r="21" spans="2:18" ht="18" customHeight="1" x14ac:dyDescent="0.25">
      <c r="B21" s="1">
        <v>16</v>
      </c>
      <c r="C21" s="7">
        <v>320</v>
      </c>
      <c r="D21" s="9">
        <f t="shared" si="3"/>
        <v>303.69585134593382</v>
      </c>
      <c r="E21" s="9">
        <f t="shared" si="3"/>
        <v>299.84553045522148</v>
      </c>
      <c r="F21" s="22">
        <f t="shared" si="3"/>
        <v>296.56468068148581</v>
      </c>
      <c r="G21" s="9">
        <f t="shared" si="2"/>
        <v>296.07983129876743</v>
      </c>
      <c r="H21" s="9">
        <f t="shared" si="3"/>
        <v>292.3961218133278</v>
      </c>
      <c r="I21" s="9">
        <f t="shared" si="3"/>
        <v>288.79187537904858</v>
      </c>
      <c r="J21" s="9">
        <f t="shared" si="3"/>
        <v>285.26466566811143</v>
      </c>
      <c r="K21" s="9">
        <f t="shared" si="3"/>
        <v>281.81216178951672</v>
      </c>
    </row>
    <row r="22" spans="2:18" ht="18" customHeight="1" x14ac:dyDescent="0.25">
      <c r="B22" s="1">
        <v>17</v>
      </c>
      <c r="C22" s="7">
        <v>320</v>
      </c>
      <c r="D22" s="9">
        <f t="shared" si="3"/>
        <v>302.70487435648744</v>
      </c>
      <c r="E22" s="9">
        <f t="shared" si="3"/>
        <v>298.62887943503102</v>
      </c>
      <c r="F22" s="22">
        <f t="shared" si="3"/>
        <v>295.15831210779209</v>
      </c>
      <c r="G22" s="9">
        <f t="shared" si="2"/>
        <v>294.64562880171781</v>
      </c>
      <c r="H22" s="9">
        <f t="shared" si="3"/>
        <v>290.75216679059071</v>
      </c>
      <c r="I22" s="9">
        <f t="shared" si="3"/>
        <v>286.94565837314104</v>
      </c>
      <c r="J22" s="9">
        <f t="shared" si="3"/>
        <v>283.22338317488004</v>
      </c>
      <c r="K22" s="9">
        <f t="shared" si="3"/>
        <v>279.58272984027417</v>
      </c>
    </row>
    <row r="23" spans="2:18" ht="18" customHeight="1" x14ac:dyDescent="0.25">
      <c r="B23" s="1">
        <v>18</v>
      </c>
      <c r="C23" s="7">
        <v>320</v>
      </c>
      <c r="D23" s="9">
        <f t="shared" si="3"/>
        <v>301.71713098182136</v>
      </c>
      <c r="E23" s="9">
        <f t="shared" si="3"/>
        <v>297.41716508907626</v>
      </c>
      <c r="F23" s="22">
        <f t="shared" si="3"/>
        <v>293.75861281299063</v>
      </c>
      <c r="G23" s="9">
        <f t="shared" si="2"/>
        <v>293.21837354181531</v>
      </c>
      <c r="H23" s="9">
        <f t="shared" si="3"/>
        <v>289.11745466786203</v>
      </c>
      <c r="I23" s="9">
        <f t="shared" si="3"/>
        <v>285.11124404425965</v>
      </c>
      <c r="J23" s="9">
        <f t="shared" si="3"/>
        <v>281.19670758786117</v>
      </c>
      <c r="K23" s="9">
        <f t="shared" si="3"/>
        <v>277.37093505326305</v>
      </c>
    </row>
    <row r="24" spans="2:18" ht="18" customHeight="1" x14ac:dyDescent="0.25">
      <c r="B24" s="1">
        <v>19</v>
      </c>
      <c r="C24" s="7">
        <v>320</v>
      </c>
      <c r="D24" s="9">
        <f t="shared" si="3"/>
        <v>300.73261067046491</v>
      </c>
      <c r="E24" s="9">
        <f t="shared" si="3"/>
        <v>296.21036738634433</v>
      </c>
      <c r="F24" s="22">
        <f t="shared" si="3"/>
        <v>292.36555117003741</v>
      </c>
      <c r="G24" s="9">
        <f t="shared" si="2"/>
        <v>291.79803186683591</v>
      </c>
      <c r="H24" s="9">
        <f t="shared" si="3"/>
        <v>287.49193347826969</v>
      </c>
      <c r="I24" s="9">
        <f t="shared" si="3"/>
        <v>283.28855693909412</v>
      </c>
      <c r="J24" s="9">
        <f t="shared" si="3"/>
        <v>279.18453438369284</v>
      </c>
      <c r="K24" s="9">
        <f t="shared" si="3"/>
        <v>275.17663789989575</v>
      </c>
    </row>
    <row r="25" spans="2:18" ht="18" customHeight="1" x14ac:dyDescent="0.25">
      <c r="B25" s="1">
        <v>20</v>
      </c>
      <c r="C25" s="7">
        <v>320</v>
      </c>
      <c r="D25" s="9">
        <f t="shared" si="3"/>
        <v>299.75130290537766</v>
      </c>
      <c r="E25" s="9">
        <f t="shared" si="3"/>
        <v>295.00846637709981</v>
      </c>
      <c r="F25" s="22">
        <f t="shared" si="3"/>
        <v>290.97909570186994</v>
      </c>
      <c r="G25" s="9">
        <f t="shared" si="2"/>
        <v>290.38457028756579</v>
      </c>
      <c r="H25" s="9">
        <f t="shared" si="3"/>
        <v>285.8755515471176</v>
      </c>
      <c r="I25" s="9">
        <f t="shared" si="3"/>
        <v>281.4775220866992</v>
      </c>
      <c r="J25" s="9">
        <f t="shared" si="3"/>
        <v>277.18675978695597</v>
      </c>
      <c r="K25" s="9">
        <f t="shared" si="3"/>
        <v>272.99969995540278</v>
      </c>
    </row>
    <row r="26" spans="2:18" ht="18" customHeight="1" x14ac:dyDescent="0.25">
      <c r="B26" s="1">
        <v>21</v>
      </c>
      <c r="C26" s="7">
        <v>320</v>
      </c>
      <c r="D26" s="9">
        <f t="shared" si="3"/>
        <v>298.77319720383667</v>
      </c>
      <c r="E26" s="9">
        <f t="shared" si="3"/>
        <v>293.81144219255509</v>
      </c>
      <c r="F26" s="22">
        <f t="shared" si="3"/>
        <v>289.5992150806963</v>
      </c>
      <c r="G26" s="9">
        <f t="shared" si="2"/>
        <v>288.97795547701196</v>
      </c>
      <c r="H26" s="9">
        <f t="shared" si="3"/>
        <v>284.2682574902434</v>
      </c>
      <c r="I26" s="9">
        <f t="shared" si="3"/>
        <v>279.67806499541115</v>
      </c>
      <c r="J26" s="9">
        <f t="shared" si="3"/>
        <v>275.20328076482235</v>
      </c>
      <c r="K26" s="9">
        <f t="shared" si="3"/>
        <v>270.839983890101</v>
      </c>
    </row>
    <row r="27" spans="2:18" ht="18" customHeight="1" x14ac:dyDescent="0.25">
      <c r="B27" s="1">
        <v>22</v>
      </c>
      <c r="C27" s="7">
        <v>320</v>
      </c>
      <c r="D27" s="9">
        <f t="shared" si="3"/>
        <v>297.79828311732496</v>
      </c>
      <c r="E27" s="9">
        <f t="shared" si="3"/>
        <v>292.61927504454212</v>
      </c>
      <c r="F27" s="22">
        <f t="shared" si="3"/>
        <v>288.2258781272871</v>
      </c>
      <c r="G27" s="9">
        <f t="shared" si="2"/>
        <v>287.57815426961656</v>
      </c>
      <c r="H27" s="9">
        <f t="shared" si="3"/>
        <v>282.67000021238471</v>
      </c>
      <c r="I27" s="9">
        <f t="shared" si="3"/>
        <v>277.89011164978427</v>
      </c>
      <c r="J27" s="9">
        <f t="shared" si="3"/>
        <v>273.23399502174095</v>
      </c>
      <c r="K27" s="9">
        <f t="shared" si="3"/>
        <v>268.69735346073037</v>
      </c>
    </row>
    <row r="28" spans="2:18" ht="18" customHeight="1" x14ac:dyDescent="0.25">
      <c r="B28" s="1">
        <v>23</v>
      </c>
      <c r="C28" s="7">
        <v>320</v>
      </c>
      <c r="D28" s="9">
        <f t="shared" si="3"/>
        <v>296.82655023141945</v>
      </c>
      <c r="E28" s="9">
        <f t="shared" si="3"/>
        <v>291.4319452251853</v>
      </c>
      <c r="F28" s="22">
        <f t="shared" si="3"/>
        <v>286.85905381027123</v>
      </c>
      <c r="G28" s="9">
        <f t="shared" si="2"/>
        <v>286.18513366047472</v>
      </c>
      <c r="H28" s="9">
        <f t="shared" si="3"/>
        <v>281.08072890555479</v>
      </c>
      <c r="I28" s="9">
        <f t="shared" si="3"/>
        <v>276.11358850754556</v>
      </c>
      <c r="J28" s="9">
        <f t="shared" si="3"/>
        <v>271.27880099416211</v>
      </c>
      <c r="K28" s="9">
        <f t="shared" si="3"/>
        <v>266.5716735018587</v>
      </c>
    </row>
    <row r="29" spans="2:18" ht="18" customHeight="1" x14ac:dyDescent="0.25">
      <c r="B29" s="1">
        <v>24</v>
      </c>
      <c r="C29" s="7">
        <v>320</v>
      </c>
      <c r="D29" s="9">
        <f t="shared" si="3"/>
        <v>295.85798816568013</v>
      </c>
      <c r="E29" s="9">
        <f t="shared" si="3"/>
        <v>290.24943310657534</v>
      </c>
      <c r="F29" s="22">
        <f t="shared" si="3"/>
        <v>285.49871124543444</v>
      </c>
      <c r="G29" s="9">
        <f t="shared" si="2"/>
        <v>284.7988608045564</v>
      </c>
      <c r="H29" s="9">
        <f t="shared" si="3"/>
        <v>279.50039304742779</v>
      </c>
      <c r="I29" s="9">
        <f t="shared" si="3"/>
        <v>274.34842249657072</v>
      </c>
      <c r="J29" s="9">
        <f t="shared" si="3"/>
        <v>269.33759784529951</v>
      </c>
      <c r="K29" s="9">
        <f t="shared" si="3"/>
        <v>264.46280991735517</v>
      </c>
    </row>
    <row r="30" spans="2:18" ht="18" customHeight="1" x14ac:dyDescent="0.25">
      <c r="B30" s="1">
        <v>25</v>
      </c>
      <c r="C30" s="7">
        <v>190</v>
      </c>
      <c r="D30" s="9">
        <f t="shared" si="3"/>
        <v>175.09247327803868</v>
      </c>
      <c r="E30" s="9">
        <f t="shared" si="3"/>
        <v>171.63633323963927</v>
      </c>
      <c r="F30" s="22">
        <f t="shared" si="3"/>
        <v>168.71098669391887</v>
      </c>
      <c r="G30" s="9">
        <f t="shared" si="2"/>
        <v>168.28021116570966</v>
      </c>
      <c r="H30" s="9">
        <f t="shared" si="3"/>
        <v>165.02030954984082</v>
      </c>
      <c r="I30" s="9">
        <f t="shared" si="3"/>
        <v>161.85300872580237</v>
      </c>
      <c r="J30" s="9">
        <f t="shared" si="3"/>
        <v>158.77485699183308</v>
      </c>
      <c r="K30" s="9">
        <f t="shared" si="3"/>
        <v>155.78256136770921</v>
      </c>
    </row>
    <row r="31" spans="2:18" ht="18" customHeight="1" x14ac:dyDescent="0.25">
      <c r="B31" s="1">
        <v>26</v>
      </c>
      <c r="C31" s="7">
        <v>140</v>
      </c>
      <c r="D31" s="9">
        <f t="shared" si="3"/>
        <v>128.5945216247076</v>
      </c>
      <c r="E31" s="9">
        <f t="shared" si="3"/>
        <v>125.9557179378078</v>
      </c>
      <c r="F31" s="22">
        <f t="shared" si="3"/>
        <v>123.72383999808048</v>
      </c>
      <c r="G31" s="9">
        <f t="shared" si="2"/>
        <v>123.39531214806325</v>
      </c>
      <c r="H31" s="9">
        <f t="shared" si="3"/>
        <v>120.91026806541072</v>
      </c>
      <c r="I31" s="9">
        <f t="shared" si="3"/>
        <v>118.49769396178043</v>
      </c>
      <c r="J31" s="9">
        <f t="shared" si="3"/>
        <v>116.15483444216211</v>
      </c>
      <c r="K31" s="9">
        <f t="shared" si="3"/>
        <v>113.87906284245227</v>
      </c>
    </row>
    <row r="32" spans="2:18" ht="18" customHeight="1" x14ac:dyDescent="0.25">
      <c r="B32" s="1">
        <v>27</v>
      </c>
      <c r="C32" s="7">
        <v>80</v>
      </c>
      <c r="D32" s="9">
        <f t="shared" si="3"/>
        <v>73.242805898118647</v>
      </c>
      <c r="E32" s="9">
        <f t="shared" si="3"/>
        <v>71.682651967207022</v>
      </c>
      <c r="F32" s="22">
        <f t="shared" si="3"/>
        <v>70.364066853644132</v>
      </c>
      <c r="G32" s="9">
        <f t="shared" si="2"/>
        <v>70.170050671932145</v>
      </c>
      <c r="H32" s="9">
        <f t="shared" si="3"/>
        <v>68.703124298311636</v>
      </c>
      <c r="I32" s="9">
        <f t="shared" si="3"/>
        <v>67.280085879805952</v>
      </c>
      <c r="J32" s="9">
        <f t="shared" si="3"/>
        <v>65.89923402391085</v>
      </c>
      <c r="K32" s="9">
        <f t="shared" si="3"/>
        <v>64.558948077772556</v>
      </c>
    </row>
    <row r="33" spans="2:11" ht="18" customHeight="1" x14ac:dyDescent="0.25">
      <c r="B33" s="1">
        <v>28</v>
      </c>
      <c r="C33" s="7">
        <v>50</v>
      </c>
      <c r="D33" s="9">
        <f t="shared" si="3"/>
        <v>45.627381512309746</v>
      </c>
      <c r="E33" s="9">
        <f t="shared" si="3"/>
        <v>44.619870603455531</v>
      </c>
      <c r="F33" s="22">
        <f t="shared" si="3"/>
        <v>43.768991552358685</v>
      </c>
      <c r="G33" s="9">
        <f t="shared" si="2"/>
        <v>43.643843057011672</v>
      </c>
      <c r="H33" s="9">
        <f t="shared" si="3"/>
        <v>42.698031806852768</v>
      </c>
      <c r="I33" s="9">
        <f t="shared" si="3"/>
        <v>41.781231970348465</v>
      </c>
      <c r="J33" s="9">
        <f t="shared" si="3"/>
        <v>40.892297257470126</v>
      </c>
      <c r="K33" s="9">
        <f t="shared" si="3"/>
        <v>40.030136617829072</v>
      </c>
    </row>
    <row r="34" spans="2:11" ht="18" customHeight="1" x14ac:dyDescent="0.25">
      <c r="B34" s="1">
        <v>29</v>
      </c>
      <c r="C34" s="7">
        <v>25</v>
      </c>
      <c r="D34" s="9">
        <f t="shared" si="3"/>
        <v>22.739248374135162</v>
      </c>
      <c r="E34" s="9">
        <f t="shared" si="3"/>
        <v>22.219410672249303</v>
      </c>
      <c r="F34" s="22">
        <f t="shared" si="3"/>
        <v>21.780715153888018</v>
      </c>
      <c r="G34" s="9">
        <f t="shared" si="2"/>
        <v>21.716216745409614</v>
      </c>
      <c r="H34" s="9">
        <f t="shared" si="3"/>
        <v>21.228984140668128</v>
      </c>
      <c r="I34" s="9">
        <f t="shared" si="3"/>
        <v>20.757064407779296</v>
      </c>
      <c r="J34" s="9">
        <f t="shared" si="3"/>
        <v>20.299841110584875</v>
      </c>
      <c r="K34" s="9">
        <f t="shared" si="3"/>
        <v>19.856727971610376</v>
      </c>
    </row>
    <row r="35" spans="2:11" ht="18" customHeight="1" x14ac:dyDescent="0.25">
      <c r="B35" s="1">
        <v>30</v>
      </c>
      <c r="C35" s="7">
        <v>10</v>
      </c>
      <c r="D35" s="9">
        <f t="shared" si="3"/>
        <v>9.0660195607518386</v>
      </c>
      <c r="E35" s="9">
        <f t="shared" si="3"/>
        <v>8.8517013419367849</v>
      </c>
      <c r="F35" s="22">
        <f t="shared" si="3"/>
        <v>8.6709706719617969</v>
      </c>
      <c r="G35" s="9">
        <f t="shared" si="2"/>
        <v>8.644409597341248</v>
      </c>
      <c r="H35" s="9">
        <f t="shared" si="3"/>
        <v>8.4438508956735401</v>
      </c>
      <c r="I35" s="9">
        <f t="shared" si="3"/>
        <v>8.2497466447991812</v>
      </c>
      <c r="J35" s="9">
        <f t="shared" si="3"/>
        <v>8.0618322129547391</v>
      </c>
      <c r="K35" s="9">
        <f t="shared" si="3"/>
        <v>7.8798561094677</v>
      </c>
    </row>
    <row r="36" spans="2:11" ht="18" customHeight="1" x14ac:dyDescent="0.25">
      <c r="C36" s="3" t="s">
        <v>10</v>
      </c>
      <c r="D36" s="9">
        <f>SUM(D5:D35)</f>
        <v>113.06437798877822</v>
      </c>
      <c r="E36" s="9">
        <f t="shared" ref="E36:K36" si="4">SUM(E5:E35)</f>
        <v>51.887298218844762</v>
      </c>
      <c r="F36" s="22">
        <f t="shared" si="4"/>
        <v>-3.1987073773613872E-2</v>
      </c>
      <c r="G36" s="9">
        <f t="shared" si="4"/>
        <v>-7.6882342031654431</v>
      </c>
      <c r="H36" s="9">
        <f t="shared" si="4"/>
        <v>-65.718118600080075</v>
      </c>
      <c r="I36" s="9">
        <f t="shared" si="4"/>
        <v>-122.25580132858198</v>
      </c>
      <c r="J36" s="9">
        <f t="shared" si="4"/>
        <v>-177.3524051756379</v>
      </c>
      <c r="K36" s="9">
        <f t="shared" si="4"/>
        <v>-231.05685080226743</v>
      </c>
    </row>
  </sheetData>
  <mergeCells count="5">
    <mergeCell ref="Q2:R2"/>
    <mergeCell ref="Q3:R3"/>
    <mergeCell ref="D4:P4"/>
    <mergeCell ref="B2:C2"/>
    <mergeCell ref="B3:C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8"/>
  <sheetViews>
    <sheetView workbookViewId="0">
      <selection activeCell="G7" sqref="G7"/>
    </sheetView>
  </sheetViews>
  <sheetFormatPr defaultRowHeight="18" customHeight="1" x14ac:dyDescent="0.25"/>
  <cols>
    <col min="2" max="2" width="6.42578125" customWidth="1"/>
    <col min="3" max="3" width="13.5703125" customWidth="1"/>
    <col min="16" max="16" width="9.85546875" customWidth="1"/>
  </cols>
  <sheetData>
    <row r="2" spans="2:18" ht="18" customHeight="1" x14ac:dyDescent="0.25">
      <c r="P2" t="s">
        <v>4</v>
      </c>
      <c r="Q2" s="26" t="s">
        <v>6</v>
      </c>
      <c r="R2" s="26"/>
    </row>
    <row r="3" spans="2:18" ht="18" customHeight="1" x14ac:dyDescent="0.25">
      <c r="B3" s="5"/>
      <c r="C3" s="5" t="s">
        <v>0</v>
      </c>
      <c r="D3" s="8">
        <f t="shared" ref="D3:H3" si="0">E3-0.001</f>
        <v>6.9999999999999967E-3</v>
      </c>
      <c r="E3" s="8">
        <f t="shared" si="0"/>
        <v>7.9999999999999967E-3</v>
      </c>
      <c r="F3" s="8">
        <f>H3-0.001</f>
        <v>8.9999999999999976E-3</v>
      </c>
      <c r="G3" s="24">
        <v>9.4850000000000004E-3</v>
      </c>
      <c r="H3" s="8">
        <f t="shared" si="0"/>
        <v>9.9999999999999985E-3</v>
      </c>
      <c r="I3" s="8">
        <f>J3-0.001</f>
        <v>1.0999999999999999E-2</v>
      </c>
      <c r="J3" s="8">
        <v>1.2E-2</v>
      </c>
      <c r="P3" t="s">
        <v>5</v>
      </c>
      <c r="Q3" s="26" t="s">
        <v>7</v>
      </c>
      <c r="R3" s="26"/>
    </row>
    <row r="4" spans="2:18" ht="18" customHeight="1" x14ac:dyDescent="0.25">
      <c r="B4" s="6" t="s">
        <v>1</v>
      </c>
      <c r="C4" s="6" t="s">
        <v>2</v>
      </c>
      <c r="D4" s="25" t="s">
        <v>3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2:18" ht="18" customHeight="1" x14ac:dyDescent="0.25">
      <c r="B5" s="1">
        <v>0</v>
      </c>
      <c r="C5" s="7">
        <v>-5000</v>
      </c>
      <c r="D5" s="9">
        <f>$C5/(1+D$3)^$B5</f>
        <v>-5000</v>
      </c>
      <c r="E5" s="9">
        <f t="shared" ref="E5:J6" si="1">$C5/(1+E$3)^$B5</f>
        <v>-5000</v>
      </c>
      <c r="F5" s="9">
        <f t="shared" si="1"/>
        <v>-5000</v>
      </c>
      <c r="G5" s="9">
        <f t="shared" si="1"/>
        <v>-5000</v>
      </c>
      <c r="H5" s="9">
        <f t="shared" si="1"/>
        <v>-5000</v>
      </c>
      <c r="I5" s="9">
        <f t="shared" si="1"/>
        <v>-5000</v>
      </c>
      <c r="J5" s="9">
        <f t="shared" si="1"/>
        <v>-5000</v>
      </c>
      <c r="K5" s="7"/>
      <c r="L5" s="7"/>
      <c r="M5" s="7"/>
      <c r="N5" s="7"/>
      <c r="O5" s="7"/>
      <c r="P5" s="7"/>
      <c r="Q5" s="7"/>
      <c r="R5" s="7"/>
    </row>
    <row r="6" spans="2:18" ht="18" customHeight="1" x14ac:dyDescent="0.25">
      <c r="B6" s="1">
        <v>12</v>
      </c>
      <c r="C6" s="7">
        <v>5600</v>
      </c>
      <c r="D6" s="9">
        <f>$C6/(1+D$3)^$B6</f>
        <v>5150.3219789407112</v>
      </c>
      <c r="E6" s="9">
        <f t="shared" si="1"/>
        <v>5089.3420652937839</v>
      </c>
      <c r="F6" s="9">
        <f t="shared" si="1"/>
        <v>5029.143550295531</v>
      </c>
      <c r="G6" s="9">
        <f t="shared" si="1"/>
        <v>5000.2254424562334</v>
      </c>
      <c r="H6" s="9">
        <f t="shared" si="1"/>
        <v>4969.7156614848609</v>
      </c>
      <c r="I6" s="9">
        <f t="shared" si="1"/>
        <v>4911.0477853624679</v>
      </c>
      <c r="J6" s="9">
        <f t="shared" si="1"/>
        <v>4853.1294648911435</v>
      </c>
      <c r="K6" s="7"/>
      <c r="L6" s="7"/>
      <c r="M6" s="7"/>
      <c r="N6" s="7"/>
      <c r="O6" s="7"/>
      <c r="P6" s="7"/>
      <c r="Q6" s="7"/>
      <c r="R6" s="7"/>
    </row>
    <row r="7" spans="2:18" ht="18" customHeight="1" x14ac:dyDescent="0.25">
      <c r="C7" s="3" t="s">
        <v>10</v>
      </c>
      <c r="D7" s="9">
        <f>SUM(D5:D6)</f>
        <v>150.32197894071123</v>
      </c>
      <c r="E7" s="9">
        <f>SUM(E5:E6)</f>
        <v>89.34206529378389</v>
      </c>
      <c r="F7" s="9">
        <f t="shared" ref="F7:J7" si="2">SUM(F5:F6)</f>
        <v>29.143550295530986</v>
      </c>
      <c r="G7" s="9">
        <f t="shared" si="2"/>
        <v>0.22544245623339521</v>
      </c>
      <c r="H7" s="9">
        <f t="shared" si="2"/>
        <v>-30.284338515139098</v>
      </c>
      <c r="I7" s="9">
        <f t="shared" si="2"/>
        <v>-88.952214637532052</v>
      </c>
      <c r="J7" s="9">
        <f t="shared" si="2"/>
        <v>-146.87053510885653</v>
      </c>
    </row>
    <row r="8" spans="2:18" ht="18" customHeight="1" x14ac:dyDescent="0.25">
      <c r="C8" t="s">
        <v>11</v>
      </c>
    </row>
  </sheetData>
  <mergeCells count="3">
    <mergeCell ref="D4:P4"/>
    <mergeCell ref="Q2:R2"/>
    <mergeCell ref="Q3:R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4"/>
  <sheetViews>
    <sheetView topLeftCell="A4" workbookViewId="0">
      <selection activeCell="M10" sqref="M10"/>
    </sheetView>
  </sheetViews>
  <sheetFormatPr defaultRowHeight="18" customHeight="1" x14ac:dyDescent="0.25"/>
  <cols>
    <col min="1" max="1" width="9.140625" style="10"/>
    <col min="2" max="2" width="6.42578125" style="10" customWidth="1"/>
    <col min="3" max="3" width="13.5703125" style="10" customWidth="1"/>
    <col min="4" max="15" width="9.140625" style="10"/>
    <col min="16" max="16" width="9.85546875" style="10" customWidth="1"/>
    <col min="17" max="16384" width="9.140625" style="10"/>
  </cols>
  <sheetData>
    <row r="1" spans="2:18" ht="18" customHeight="1" x14ac:dyDescent="0.25">
      <c r="C1" s="32" t="s">
        <v>18</v>
      </c>
    </row>
    <row r="2" spans="2:18" ht="18" customHeight="1" x14ac:dyDescent="0.25">
      <c r="P2" s="10" t="s">
        <v>4</v>
      </c>
      <c r="Q2" s="26" t="s">
        <v>6</v>
      </c>
      <c r="R2" s="26"/>
    </row>
    <row r="3" spans="2:18" ht="18" customHeight="1" x14ac:dyDescent="0.25">
      <c r="B3" s="5"/>
      <c r="C3" s="5" t="s">
        <v>0</v>
      </c>
      <c r="D3" s="8">
        <f t="shared" ref="D3:E3" si="0">E3-0.001</f>
        <v>8.1559999999999994E-2</v>
      </c>
      <c r="E3" s="8">
        <f t="shared" si="0"/>
        <v>8.2559999999999995E-2</v>
      </c>
      <c r="F3" s="8">
        <f>G3-0.001</f>
        <v>8.3559999999999995E-2</v>
      </c>
      <c r="G3" s="29">
        <v>8.4559999999999996E-2</v>
      </c>
      <c r="H3" s="8">
        <f>G3+0.001</f>
        <v>8.5559999999999997E-2</v>
      </c>
      <c r="I3" s="8">
        <f t="shared" ref="I3:J3" si="1">H3+0.001</f>
        <v>8.6559999999999998E-2</v>
      </c>
      <c r="J3" s="8">
        <f t="shared" si="1"/>
        <v>8.7559999999999999E-2</v>
      </c>
      <c r="P3" s="10" t="s">
        <v>5</v>
      </c>
      <c r="Q3" s="26" t="s">
        <v>7</v>
      </c>
      <c r="R3" s="26"/>
    </row>
    <row r="4" spans="2:18" ht="18" customHeight="1" x14ac:dyDescent="0.25">
      <c r="B4" s="6" t="s">
        <v>1</v>
      </c>
      <c r="C4" s="6" t="s">
        <v>2</v>
      </c>
      <c r="D4" s="25" t="s">
        <v>3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2:18" ht="18" customHeight="1" x14ac:dyDescent="0.25">
      <c r="B5" s="2">
        <v>0</v>
      </c>
      <c r="C5" s="7">
        <f>-6500+3*300</f>
        <v>-5600</v>
      </c>
      <c r="D5" s="9">
        <f>$C5/(1+D$3)^$B5</f>
        <v>-5600</v>
      </c>
      <c r="E5" s="9">
        <f t="shared" ref="E5:J20" si="2">$C5/(1+E$3)^$B5</f>
        <v>-5600</v>
      </c>
      <c r="F5" s="9">
        <f t="shared" si="2"/>
        <v>-5600</v>
      </c>
      <c r="G5" s="9">
        <f t="shared" si="2"/>
        <v>-5600</v>
      </c>
      <c r="H5" s="9">
        <f t="shared" si="2"/>
        <v>-5600</v>
      </c>
      <c r="I5" s="9">
        <f t="shared" si="2"/>
        <v>-5600</v>
      </c>
      <c r="J5" s="9">
        <f t="shared" si="2"/>
        <v>-5600</v>
      </c>
      <c r="K5" s="7"/>
      <c r="L5" s="7"/>
      <c r="M5" s="7"/>
      <c r="N5" s="7"/>
      <c r="O5" s="7"/>
      <c r="P5" s="7"/>
      <c r="Q5" s="7"/>
      <c r="R5" s="7"/>
    </row>
    <row r="6" spans="2:18" ht="18" customHeight="1" x14ac:dyDescent="0.25">
      <c r="B6" s="2">
        <v>1</v>
      </c>
      <c r="C6" s="7">
        <f>3*300</f>
        <v>900</v>
      </c>
      <c r="D6" s="9">
        <f>$C6/(1+D$3)^$B6</f>
        <v>832.13136580494836</v>
      </c>
      <c r="E6" s="9">
        <f t="shared" si="2"/>
        <v>831.36269583210174</v>
      </c>
      <c r="F6" s="9">
        <f t="shared" si="2"/>
        <v>830.59544464542796</v>
      </c>
      <c r="G6" s="9">
        <f t="shared" si="2"/>
        <v>829.82960832042488</v>
      </c>
      <c r="H6" s="9">
        <f t="shared" si="2"/>
        <v>829.06518294705029</v>
      </c>
      <c r="I6" s="9">
        <f>$C6/(1+I$3)^$B6</f>
        <v>828.30216462965689</v>
      </c>
      <c r="J6" s="9">
        <f t="shared" si="2"/>
        <v>827.54054948692476</v>
      </c>
      <c r="K6" s="7"/>
      <c r="L6" s="7"/>
      <c r="M6" s="7"/>
      <c r="N6" s="7"/>
      <c r="O6" s="7"/>
      <c r="P6" s="7"/>
      <c r="Q6" s="7"/>
      <c r="R6" s="7"/>
    </row>
    <row r="7" spans="2:18" ht="18" customHeight="1" x14ac:dyDescent="0.25">
      <c r="B7" s="2">
        <v>2</v>
      </c>
      <c r="C7" s="7">
        <f t="shared" ref="C7:C10" si="3">3*300</f>
        <v>900</v>
      </c>
      <c r="D7" s="9">
        <f t="shared" ref="D7:J23" si="4">$C7/(1+D$3)^$B7</f>
        <v>769.38067772934312</v>
      </c>
      <c r="E7" s="9">
        <f t="shared" si="2"/>
        <v>767.95992446802188</v>
      </c>
      <c r="F7" s="9">
        <f t="shared" si="2"/>
        <v>766.54310296192909</v>
      </c>
      <c r="G7" s="9">
        <f t="shared" si="2"/>
        <v>765.130198716922</v>
      </c>
      <c r="H7" s="9">
        <f t="shared" si="2"/>
        <v>763.72119730558438</v>
      </c>
      <c r="I7" s="9">
        <f t="shared" si="2"/>
        <v>762.31608436686133</v>
      </c>
      <c r="J7" s="9">
        <f t="shared" si="2"/>
        <v>760.91484560569052</v>
      </c>
      <c r="K7" s="7"/>
      <c r="L7" s="7"/>
      <c r="M7" s="7"/>
      <c r="N7" s="7"/>
      <c r="O7" s="7"/>
      <c r="P7" s="7"/>
      <c r="Q7" s="7"/>
      <c r="R7" s="7"/>
    </row>
    <row r="8" spans="2:18" ht="18" customHeight="1" x14ac:dyDescent="0.25">
      <c r="B8" s="2">
        <v>3</v>
      </c>
      <c r="C8" s="7">
        <f t="shared" si="3"/>
        <v>900</v>
      </c>
      <c r="D8" s="9">
        <f t="shared" si="4"/>
        <v>711.36199353650568</v>
      </c>
      <c r="E8" s="9">
        <f t="shared" si="2"/>
        <v>709.39248121861317</v>
      </c>
      <c r="F8" s="9">
        <f t="shared" si="2"/>
        <v>707.43023271616619</v>
      </c>
      <c r="G8" s="9">
        <f t="shared" si="2"/>
        <v>705.47521457265816</v>
      </c>
      <c r="H8" s="9">
        <f t="shared" si="2"/>
        <v>703.52739351632727</v>
      </c>
      <c r="I8" s="9">
        <f t="shared" si="2"/>
        <v>701.58673645897272</v>
      </c>
      <c r="J8" s="9">
        <f t="shared" si="2"/>
        <v>699.65321049476859</v>
      </c>
      <c r="K8" s="7"/>
      <c r="L8" s="7"/>
      <c r="M8" s="7"/>
      <c r="N8" s="7"/>
      <c r="O8" s="7"/>
      <c r="P8" s="7"/>
      <c r="Q8" s="7"/>
      <c r="R8" s="7"/>
    </row>
    <row r="9" spans="2:18" ht="18" customHeight="1" x14ac:dyDescent="0.25">
      <c r="B9" s="2">
        <v>4</v>
      </c>
      <c r="C9" s="7">
        <f t="shared" si="3"/>
        <v>900</v>
      </c>
      <c r="D9" s="9">
        <f t="shared" si="4"/>
        <v>657.71847473695914</v>
      </c>
      <c r="E9" s="9">
        <f t="shared" si="2"/>
        <v>655.29160620992207</v>
      </c>
      <c r="F9" s="9">
        <f t="shared" si="2"/>
        <v>652.87592077611396</v>
      </c>
      <c r="G9" s="9">
        <f t="shared" si="2"/>
        <v>650.47135665399628</v>
      </c>
      <c r="H9" s="9">
        <f t="shared" si="2"/>
        <v>648.07785245986156</v>
      </c>
      <c r="I9" s="9">
        <f t="shared" si="2"/>
        <v>645.69534720491527</v>
      </c>
      <c r="J9" s="9">
        <f t="shared" si="2"/>
        <v>643.32378029236872</v>
      </c>
      <c r="K9" s="7"/>
      <c r="L9" s="7"/>
      <c r="M9" s="30" t="s">
        <v>19</v>
      </c>
      <c r="N9" s="30"/>
      <c r="O9" s="31">
        <f>G3</f>
        <v>8.4559999999999996E-2</v>
      </c>
      <c r="P9" s="7"/>
      <c r="Q9" s="7"/>
      <c r="R9" s="7"/>
    </row>
    <row r="10" spans="2:18" ht="18" customHeight="1" x14ac:dyDescent="0.25">
      <c r="B10" s="2">
        <v>5</v>
      </c>
      <c r="C10" s="7">
        <f t="shared" si="3"/>
        <v>900</v>
      </c>
      <c r="D10" s="9">
        <f t="shared" si="4"/>
        <v>608.12019188668137</v>
      </c>
      <c r="E10" s="9">
        <f t="shared" si="2"/>
        <v>605.31666254980973</v>
      </c>
      <c r="F10" s="9">
        <f t="shared" si="2"/>
        <v>602.52862857258845</v>
      </c>
      <c r="G10" s="9">
        <f t="shared" si="2"/>
        <v>599.75599012871237</v>
      </c>
      <c r="H10" s="9">
        <f t="shared" si="2"/>
        <v>596.998648126185</v>
      </c>
      <c r="I10" s="9">
        <f t="shared" si="2"/>
        <v>594.25650420125464</v>
      </c>
      <c r="J10" s="9">
        <f t="shared" si="2"/>
        <v>591.52946071239171</v>
      </c>
    </row>
    <row r="11" spans="2:18" ht="18" customHeight="1" x14ac:dyDescent="0.25">
      <c r="B11" s="2">
        <v>6</v>
      </c>
      <c r="C11" s="7">
        <f>6*100</f>
        <v>600</v>
      </c>
      <c r="D11" s="9">
        <f t="shared" si="4"/>
        <v>374.84139692461594</v>
      </c>
      <c r="E11" s="9">
        <f t="shared" si="2"/>
        <v>372.76866104407441</v>
      </c>
      <c r="F11" s="9">
        <f t="shared" si="2"/>
        <v>370.70928456359184</v>
      </c>
      <c r="G11" s="9">
        <f t="shared" si="2"/>
        <v>368.66316916765783</v>
      </c>
      <c r="H11" s="9">
        <f t="shared" si="2"/>
        <v>366.6302173539832</v>
      </c>
      <c r="I11" s="9">
        <f t="shared" si="2"/>
        <v>364.6103324260385</v>
      </c>
      <c r="J11" s="9">
        <f t="shared" si="2"/>
        <v>362.60341848565696</v>
      </c>
    </row>
    <row r="12" spans="2:18" ht="18" customHeight="1" x14ac:dyDescent="0.25">
      <c r="B12" s="2">
        <v>7</v>
      </c>
      <c r="C12" s="7">
        <f t="shared" ref="C12:C23" si="5">6*100</f>
        <v>600</v>
      </c>
      <c r="D12" s="9">
        <f t="shared" si="4"/>
        <v>346.57475953679489</v>
      </c>
      <c r="E12" s="9">
        <f t="shared" si="2"/>
        <v>344.33995440813851</v>
      </c>
      <c r="F12" s="9">
        <f t="shared" si="2"/>
        <v>342.12160338476116</v>
      </c>
      <c r="G12" s="9">
        <f t="shared" si="2"/>
        <v>339.91957030284897</v>
      </c>
      <c r="H12" s="9">
        <f t="shared" si="2"/>
        <v>337.73372024944098</v>
      </c>
      <c r="I12" s="9">
        <f t="shared" si="2"/>
        <v>335.56391954980722</v>
      </c>
      <c r="J12" s="9">
        <f t="shared" si="2"/>
        <v>333.4100357549533</v>
      </c>
    </row>
    <row r="13" spans="2:18" ht="18" customHeight="1" x14ac:dyDescent="0.25">
      <c r="B13" s="2">
        <v>8</v>
      </c>
      <c r="C13" s="7">
        <f t="shared" si="5"/>
        <v>600</v>
      </c>
      <c r="D13" s="9">
        <f t="shared" si="4"/>
        <v>320.43969778541629</v>
      </c>
      <c r="E13" s="9">
        <f t="shared" si="2"/>
        <v>318.07932531050335</v>
      </c>
      <c r="F13" s="9">
        <f t="shared" si="2"/>
        <v>315.73849476241384</v>
      </c>
      <c r="G13" s="9">
        <f t="shared" si="2"/>
        <v>313.41702653873369</v>
      </c>
      <c r="H13" s="9">
        <f t="shared" si="2"/>
        <v>311.1147428511008</v>
      </c>
      <c r="I13" s="9">
        <f t="shared" si="2"/>
        <v>308.83146770524155</v>
      </c>
      <c r="J13" s="9">
        <f t="shared" si="2"/>
        <v>306.56702688123255</v>
      </c>
    </row>
    <row r="14" spans="2:18" ht="18" customHeight="1" x14ac:dyDescent="0.25">
      <c r="B14" s="2">
        <v>9</v>
      </c>
      <c r="C14" s="7">
        <f t="shared" si="5"/>
        <v>600</v>
      </c>
      <c r="D14" s="9">
        <f t="shared" si="4"/>
        <v>296.27547041811488</v>
      </c>
      <c r="E14" s="9">
        <f t="shared" si="2"/>
        <v>293.82142819844017</v>
      </c>
      <c r="F14" s="9">
        <f t="shared" si="2"/>
        <v>291.38995049873921</v>
      </c>
      <c r="G14" s="9">
        <f t="shared" si="2"/>
        <v>288.98080930398845</v>
      </c>
      <c r="H14" s="9">
        <f t="shared" si="2"/>
        <v>286.59377911041378</v>
      </c>
      <c r="I14" s="9">
        <f t="shared" si="2"/>
        <v>284.22863689556175</v>
      </c>
      <c r="J14" s="9">
        <f t="shared" si="2"/>
        <v>281.88516208874222</v>
      </c>
    </row>
    <row r="15" spans="2:18" ht="18" customHeight="1" x14ac:dyDescent="0.25">
      <c r="B15" s="2">
        <v>10</v>
      </c>
      <c r="C15" s="7">
        <f t="shared" si="5"/>
        <v>600</v>
      </c>
      <c r="D15" s="9">
        <f t="shared" si="4"/>
        <v>273.93345761503275</v>
      </c>
      <c r="E15" s="9">
        <f t="shared" si="2"/>
        <v>271.41352737810388</v>
      </c>
      <c r="F15" s="9">
        <f t="shared" si="2"/>
        <v>268.91907277745503</v>
      </c>
      <c r="G15" s="9">
        <f t="shared" si="2"/>
        <v>266.44981310760903</v>
      </c>
      <c r="H15" s="9">
        <f t="shared" si="2"/>
        <v>264.00547101073516</v>
      </c>
      <c r="I15" s="9">
        <f t="shared" si="2"/>
        <v>261.58577243370058</v>
      </c>
      <c r="J15" s="9">
        <f t="shared" si="2"/>
        <v>259.19044658569845</v>
      </c>
    </row>
    <row r="16" spans="2:18" ht="18" customHeight="1" x14ac:dyDescent="0.25">
      <c r="B16" s="2">
        <v>11</v>
      </c>
      <c r="C16" s="7">
        <f t="shared" si="5"/>
        <v>600</v>
      </c>
      <c r="D16" s="9">
        <f t="shared" si="4"/>
        <v>253.27624691652125</v>
      </c>
      <c r="E16" s="9">
        <f t="shared" si="2"/>
        <v>250.71453534040046</v>
      </c>
      <c r="F16" s="9">
        <f t="shared" si="2"/>
        <v>248.18106314136273</v>
      </c>
      <c r="G16" s="9">
        <f t="shared" si="2"/>
        <v>245.6754933868196</v>
      </c>
      <c r="H16" s="9">
        <f t="shared" si="2"/>
        <v>243.19749346948595</v>
      </c>
      <c r="I16" s="9">
        <f t="shared" si="2"/>
        <v>240.74673504795001</v>
      </c>
      <c r="J16" s="9">
        <f t="shared" si="2"/>
        <v>238.32289398810039</v>
      </c>
    </row>
    <row r="17" spans="2:10" ht="18" customHeight="1" x14ac:dyDescent="0.25">
      <c r="B17" s="2">
        <v>12</v>
      </c>
      <c r="C17" s="7">
        <f t="shared" si="5"/>
        <v>600</v>
      </c>
      <c r="D17" s="9">
        <f t="shared" si="4"/>
        <v>234.17678808066239</v>
      </c>
      <c r="E17" s="9">
        <f t="shared" si="2"/>
        <v>231.59412442765338</v>
      </c>
      <c r="F17" s="9">
        <f t="shared" si="2"/>
        <v>229.04228943608354</v>
      </c>
      <c r="G17" s="9">
        <f t="shared" si="2"/>
        <v>226.52088716790183</v>
      </c>
      <c r="H17" s="9">
        <f t="shared" si="2"/>
        <v>224.0295271283816</v>
      </c>
      <c r="I17" s="9">
        <f t="shared" si="2"/>
        <v>221.56782418637721</v>
      </c>
      <c r="J17" s="9">
        <f t="shared" si="2"/>
        <v>219.13539849580749</v>
      </c>
    </row>
    <row r="18" spans="2:10" ht="18" customHeight="1" x14ac:dyDescent="0.25">
      <c r="B18" s="2">
        <v>13</v>
      </c>
      <c r="C18" s="7">
        <f t="shared" si="5"/>
        <v>600</v>
      </c>
      <c r="D18" s="9">
        <f t="shared" si="4"/>
        <v>216.51761167264169</v>
      </c>
      <c r="E18" s="9">
        <f t="shared" si="2"/>
        <v>213.93190624783236</v>
      </c>
      <c r="F18" s="9">
        <f t="shared" si="2"/>
        <v>211.3794247075229</v>
      </c>
      <c r="G18" s="9">
        <f t="shared" si="2"/>
        <v>208.85971008326126</v>
      </c>
      <c r="H18" s="9">
        <f t="shared" si="2"/>
        <v>206.37231210470318</v>
      </c>
      <c r="I18" s="9">
        <f t="shared" si="2"/>
        <v>203.91678709539943</v>
      </c>
      <c r="J18" s="9">
        <f t="shared" si="2"/>
        <v>201.49269787028527</v>
      </c>
    </row>
    <row r="19" spans="2:10" ht="18" customHeight="1" x14ac:dyDescent="0.25">
      <c r="B19" s="2">
        <v>14</v>
      </c>
      <c r="C19" s="7">
        <f t="shared" si="5"/>
        <v>600</v>
      </c>
      <c r="D19" s="9">
        <f t="shared" si="4"/>
        <v>200.19010657997867</v>
      </c>
      <c r="E19" s="9">
        <f t="shared" si="2"/>
        <v>197.61667366966483</v>
      </c>
      <c r="F19" s="9">
        <f t="shared" si="2"/>
        <v>195.07865250426639</v>
      </c>
      <c r="G19" s="9">
        <f t="shared" si="2"/>
        <v>192.57552379145579</v>
      </c>
      <c r="H19" s="9">
        <f t="shared" si="2"/>
        <v>190.10677632254612</v>
      </c>
      <c r="I19" s="9">
        <f t="shared" si="2"/>
        <v>187.6719068393825</v>
      </c>
      <c r="J19" s="9">
        <f t="shared" si="2"/>
        <v>185.27041990353203</v>
      </c>
    </row>
    <row r="20" spans="2:10" ht="18" customHeight="1" x14ac:dyDescent="0.25">
      <c r="B20" s="2">
        <v>15</v>
      </c>
      <c r="C20" s="7">
        <f t="shared" si="5"/>
        <v>600</v>
      </c>
      <c r="D20" s="9">
        <f t="shared" si="4"/>
        <v>185.0938520100398</v>
      </c>
      <c r="E20" s="9">
        <f t="shared" si="2"/>
        <v>182.54570062598364</v>
      </c>
      <c r="F20" s="9">
        <f t="shared" si="2"/>
        <v>180.03493346401339</v>
      </c>
      <c r="G20" s="9">
        <f t="shared" si="2"/>
        <v>177.5609683110716</v>
      </c>
      <c r="H20" s="9">
        <f t="shared" si="2"/>
        <v>175.1232325459174</v>
      </c>
      <c r="I20" s="9">
        <f t="shared" si="2"/>
        <v>172.72116297248425</v>
      </c>
      <c r="J20" s="9">
        <f t="shared" si="2"/>
        <v>170.3542056562691</v>
      </c>
    </row>
    <row r="21" spans="2:10" ht="18" customHeight="1" x14ac:dyDescent="0.25">
      <c r="B21" s="2">
        <v>16</v>
      </c>
      <c r="C21" s="7">
        <f t="shared" si="5"/>
        <v>600</v>
      </c>
      <c r="D21" s="9">
        <f t="shared" si="4"/>
        <v>171.13599986134824</v>
      </c>
      <c r="E21" s="9">
        <f t="shared" si="4"/>
        <v>168.6240953166417</v>
      </c>
      <c r="F21" s="9">
        <f t="shared" si="4"/>
        <v>166.15132845805806</v>
      </c>
      <c r="G21" s="9">
        <f t="shared" si="4"/>
        <v>163.71705420730214</v>
      </c>
      <c r="H21" s="9">
        <f t="shared" si="4"/>
        <v>161.32063869884428</v>
      </c>
      <c r="I21" s="9">
        <f t="shared" si="4"/>
        <v>158.96145907495608</v>
      </c>
      <c r="J21" s="9">
        <f t="shared" si="4"/>
        <v>156.63890328466391</v>
      </c>
    </row>
    <row r="22" spans="2:10" ht="18" customHeight="1" x14ac:dyDescent="0.25">
      <c r="B22" s="2">
        <v>17</v>
      </c>
      <c r="C22" s="7">
        <f t="shared" si="5"/>
        <v>600</v>
      </c>
      <c r="D22" s="9">
        <f t="shared" si="4"/>
        <v>158.23070367002128</v>
      </c>
      <c r="E22" s="9">
        <f t="shared" si="4"/>
        <v>155.76420273854725</v>
      </c>
      <c r="F22" s="9">
        <f t="shared" si="4"/>
        <v>153.33837393227699</v>
      </c>
      <c r="G22" s="9">
        <f t="shared" si="4"/>
        <v>150.95250996468812</v>
      </c>
      <c r="H22" s="9">
        <f t="shared" si="4"/>
        <v>148.60591648443594</v>
      </c>
      <c r="I22" s="9">
        <f t="shared" si="4"/>
        <v>146.29791182719416</v>
      </c>
      <c r="J22" s="9">
        <f t="shared" si="4"/>
        <v>144.02782677246671</v>
      </c>
    </row>
    <row r="23" spans="2:10" ht="18" customHeight="1" x14ac:dyDescent="0.25">
      <c r="B23" s="2">
        <v>18</v>
      </c>
      <c r="C23" s="7">
        <f t="shared" si="5"/>
        <v>600</v>
      </c>
      <c r="D23" s="9">
        <f t="shared" si="4"/>
        <v>146.29859061912541</v>
      </c>
      <c r="E23" s="9">
        <f t="shared" si="4"/>
        <v>143.88505278095187</v>
      </c>
      <c r="F23" s="9">
        <f t="shared" si="4"/>
        <v>141.51350541942944</v>
      </c>
      <c r="G23" s="9">
        <f t="shared" si="4"/>
        <v>139.18318024331356</v>
      </c>
      <c r="H23" s="9">
        <f t="shared" si="4"/>
        <v>136.89332370798104</v>
      </c>
      <c r="I23" s="9">
        <f t="shared" si="4"/>
        <v>134.64319671918179</v>
      </c>
      <c r="J23" s="9">
        <f t="shared" si="4"/>
        <v>132.43207434299416</v>
      </c>
    </row>
    <row r="24" spans="2:10" ht="18" customHeight="1" x14ac:dyDescent="0.25">
      <c r="C24" s="3" t="s">
        <v>10</v>
      </c>
      <c r="D24" s="9">
        <f>SUM(D5:D17)</f>
        <v>78.230520971596491</v>
      </c>
      <c r="E24" s="9">
        <f>SUM(E5:E17)</f>
        <v>52.054926385783375</v>
      </c>
      <c r="F24" s="9">
        <f>SUM(F5:F17)</f>
        <v>26.075088236632922</v>
      </c>
      <c r="G24" s="9">
        <f>SUM(G5:G17)</f>
        <v>0.28913736827257708</v>
      </c>
      <c r="H24" s="9">
        <f>SUM(H5:H17)</f>
        <v>-25.3047744714506</v>
      </c>
      <c r="I24" s="9">
        <f>SUM(I5:I17)</f>
        <v>-50.708474893662867</v>
      </c>
      <c r="J24" s="9">
        <f>SUM(J5:J17)</f>
        <v>-75.923771127664764</v>
      </c>
    </row>
  </sheetData>
  <mergeCells count="4">
    <mergeCell ref="Q2:R2"/>
    <mergeCell ref="Q3:R3"/>
    <mergeCell ref="D4:P4"/>
    <mergeCell ref="M9:N9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4"/>
  <sheetViews>
    <sheetView workbookViewId="0">
      <selection activeCell="D4" sqref="D4:P4"/>
    </sheetView>
  </sheetViews>
  <sheetFormatPr defaultRowHeight="18" customHeight="1" x14ac:dyDescent="0.25"/>
  <cols>
    <col min="1" max="1" width="9.140625" style="10"/>
    <col min="2" max="2" width="6.42578125" style="10" customWidth="1"/>
    <col min="3" max="3" width="13.5703125" style="10" customWidth="1"/>
    <col min="4" max="15" width="9.140625" style="10"/>
    <col min="16" max="16" width="9.85546875" style="10" customWidth="1"/>
    <col min="17" max="16384" width="9.140625" style="10"/>
  </cols>
  <sheetData>
    <row r="1" spans="2:18" ht="18" customHeight="1" x14ac:dyDescent="0.25">
      <c r="C1" s="10" t="s">
        <v>16</v>
      </c>
    </row>
    <row r="2" spans="2:18" ht="18" customHeight="1" x14ac:dyDescent="0.25">
      <c r="P2" s="10" t="s">
        <v>4</v>
      </c>
      <c r="Q2" s="26" t="s">
        <v>6</v>
      </c>
      <c r="R2" s="26"/>
    </row>
    <row r="3" spans="2:18" ht="18" customHeight="1" x14ac:dyDescent="0.25">
      <c r="B3" s="5"/>
      <c r="C3" s="5" t="s">
        <v>0</v>
      </c>
      <c r="D3" s="8">
        <f t="shared" ref="D3:E3" si="0">E3-0.001</f>
        <v>3.2340000000000001E-2</v>
      </c>
      <c r="E3" s="8">
        <f t="shared" si="0"/>
        <v>3.3340000000000002E-2</v>
      </c>
      <c r="F3" s="8">
        <f>G3-0.001</f>
        <v>3.4340000000000002E-2</v>
      </c>
      <c r="G3" s="29">
        <v>3.5340000000000003E-2</v>
      </c>
      <c r="H3" s="8">
        <f>G3+0.001</f>
        <v>3.6340000000000004E-2</v>
      </c>
      <c r="I3" s="8">
        <f t="shared" ref="I3:J3" si="1">H3+0.001</f>
        <v>3.7340000000000005E-2</v>
      </c>
      <c r="J3" s="8">
        <f t="shared" si="1"/>
        <v>3.8340000000000006E-2</v>
      </c>
      <c r="P3" s="10" t="s">
        <v>5</v>
      </c>
      <c r="Q3" s="26" t="s">
        <v>7</v>
      </c>
      <c r="R3" s="26"/>
    </row>
    <row r="4" spans="2:18" ht="18" customHeight="1" x14ac:dyDescent="0.25">
      <c r="B4" s="6" t="s">
        <v>1</v>
      </c>
      <c r="C4" s="6" t="s">
        <v>2</v>
      </c>
      <c r="D4" s="25" t="s">
        <v>3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2:18" ht="18" customHeight="1" x14ac:dyDescent="0.25">
      <c r="B5" s="2">
        <v>0</v>
      </c>
      <c r="C5" s="7">
        <f>-6500+3*300</f>
        <v>-5600</v>
      </c>
      <c r="D5" s="9">
        <f>$C5/(1+D$3)^$B5</f>
        <v>-5600</v>
      </c>
      <c r="E5" s="9">
        <f t="shared" ref="E5:J20" si="2">$C5/(1+E$3)^$B5</f>
        <v>-5600</v>
      </c>
      <c r="F5" s="9">
        <f t="shared" si="2"/>
        <v>-5600</v>
      </c>
      <c r="G5" s="9">
        <f t="shared" si="2"/>
        <v>-5600</v>
      </c>
      <c r="H5" s="9">
        <f t="shared" si="2"/>
        <v>-5600</v>
      </c>
      <c r="I5" s="9">
        <f t="shared" si="2"/>
        <v>-5600</v>
      </c>
      <c r="J5" s="9">
        <f t="shared" si="2"/>
        <v>-5600</v>
      </c>
      <c r="K5" s="7"/>
      <c r="L5" s="7"/>
      <c r="M5" s="7"/>
      <c r="N5" s="7"/>
      <c r="O5" s="7"/>
      <c r="P5" s="7"/>
      <c r="Q5" s="7"/>
      <c r="R5" s="7"/>
    </row>
    <row r="6" spans="2:18" ht="18" customHeight="1" x14ac:dyDescent="0.25">
      <c r="B6" s="2">
        <v>1</v>
      </c>
      <c r="C6" s="7">
        <f>3*300</f>
        <v>900</v>
      </c>
      <c r="D6" s="9">
        <f>$C6/(1+D$3)^$B6</f>
        <v>871.80580041459211</v>
      </c>
      <c r="E6" s="9">
        <f t="shared" si="2"/>
        <v>870.96212282501415</v>
      </c>
      <c r="F6" s="9">
        <f t="shared" si="2"/>
        <v>870.12007657056665</v>
      </c>
      <c r="G6" s="9">
        <f t="shared" si="2"/>
        <v>869.27965692429541</v>
      </c>
      <c r="H6" s="9">
        <f t="shared" si="2"/>
        <v>868.44085917748998</v>
      </c>
      <c r="I6" s="9">
        <f>$C6/(1+I$3)^$B6</f>
        <v>867.60367863959755</v>
      </c>
      <c r="J6" s="9">
        <f t="shared" si="2"/>
        <v>866.76811063813386</v>
      </c>
      <c r="K6" s="7"/>
      <c r="L6" s="7"/>
      <c r="M6" s="7"/>
      <c r="N6" s="7"/>
      <c r="O6" s="7"/>
      <c r="P6" s="7"/>
      <c r="Q6" s="7"/>
      <c r="R6" s="7"/>
    </row>
    <row r="7" spans="2:18" ht="18" customHeight="1" x14ac:dyDescent="0.25">
      <c r="B7" s="2">
        <v>2</v>
      </c>
      <c r="C7" s="7">
        <f t="shared" ref="C7:C10" si="3">3*300</f>
        <v>900</v>
      </c>
      <c r="D7" s="9">
        <f t="shared" ref="D7:J23" si="4">$C7/(1+D$3)^$B7</f>
        <v>844.49483737391949</v>
      </c>
      <c r="E7" s="9">
        <f t="shared" si="2"/>
        <v>842.86113266206098</v>
      </c>
      <c r="F7" s="9">
        <f t="shared" si="2"/>
        <v>841.23216405685434</v>
      </c>
      <c r="G7" s="9">
        <f t="shared" si="2"/>
        <v>839.60791326935646</v>
      </c>
      <c r="H7" s="9">
        <f t="shared" si="2"/>
        <v>837.98836209881893</v>
      </c>
      <c r="I7" s="9">
        <f t="shared" si="2"/>
        <v>836.37349243217989</v>
      </c>
      <c r="J7" s="9">
        <f t="shared" si="2"/>
        <v>834.76328624355597</v>
      </c>
      <c r="K7" s="7"/>
      <c r="L7" s="7"/>
      <c r="M7" s="7"/>
      <c r="N7" s="7"/>
      <c r="O7" s="7"/>
      <c r="P7" s="7"/>
      <c r="Q7" s="7"/>
      <c r="R7" s="7"/>
    </row>
    <row r="8" spans="2:18" ht="18" customHeight="1" x14ac:dyDescent="0.25">
      <c r="B8" s="2">
        <v>3</v>
      </c>
      <c r="C8" s="7">
        <f t="shared" si="3"/>
        <v>900</v>
      </c>
      <c r="D8" s="9">
        <f t="shared" si="4"/>
        <v>818.0394418252896</v>
      </c>
      <c r="E8" s="9">
        <f t="shared" si="2"/>
        <v>815.66680150004936</v>
      </c>
      <c r="F8" s="9">
        <f t="shared" si="2"/>
        <v>813.3033277808596</v>
      </c>
      <c r="G8" s="9">
        <f t="shared" si="2"/>
        <v>810.94897644189984</v>
      </c>
      <c r="H8" s="9">
        <f t="shared" si="2"/>
        <v>808.603703513151</v>
      </c>
      <c r="I8" s="9">
        <f t="shared" si="2"/>
        <v>806.26746527867419</v>
      </c>
      <c r="J8" s="9">
        <f t="shared" si="2"/>
        <v>803.94021827489644</v>
      </c>
      <c r="K8" s="7"/>
      <c r="L8" s="7"/>
      <c r="M8" s="7"/>
      <c r="N8" s="7"/>
      <c r="O8" s="7"/>
      <c r="P8" s="7"/>
      <c r="Q8" s="7"/>
      <c r="R8" s="7"/>
    </row>
    <row r="9" spans="2:18" ht="18" customHeight="1" x14ac:dyDescent="0.25">
      <c r="B9" s="2">
        <v>4</v>
      </c>
      <c r="C9" s="7">
        <f t="shared" si="3"/>
        <v>900</v>
      </c>
      <c r="D9" s="9">
        <f t="shared" si="4"/>
        <v>792.41281150133625</v>
      </c>
      <c r="E9" s="9">
        <f t="shared" si="2"/>
        <v>789.34987661374714</v>
      </c>
      <c r="F9" s="9">
        <f t="shared" si="2"/>
        <v>786.3017264930869</v>
      </c>
      <c r="G9" s="9">
        <f t="shared" si="2"/>
        <v>783.26827558280365</v>
      </c>
      <c r="H9" s="9">
        <f t="shared" si="2"/>
        <v>780.24943890340137</v>
      </c>
      <c r="I9" s="9">
        <f t="shared" si="2"/>
        <v>777.24513204800189</v>
      </c>
      <c r="J9" s="9">
        <f t="shared" si="2"/>
        <v>774.25527117793433</v>
      </c>
      <c r="K9" s="7"/>
      <c r="L9" s="7"/>
      <c r="M9" s="30" t="s">
        <v>17</v>
      </c>
      <c r="N9" s="30"/>
      <c r="O9" s="31">
        <f>G3</f>
        <v>3.5340000000000003E-2</v>
      </c>
      <c r="P9" s="7"/>
      <c r="Q9" s="7"/>
      <c r="R9" s="7"/>
    </row>
    <row r="10" spans="2:18" ht="18" customHeight="1" x14ac:dyDescent="0.25">
      <c r="B10" s="2">
        <v>5</v>
      </c>
      <c r="C10" s="7">
        <f t="shared" si="3"/>
        <v>900</v>
      </c>
      <c r="D10" s="9">
        <f t="shared" si="4"/>
        <v>767.58898376633294</v>
      </c>
      <c r="E10" s="9">
        <f t="shared" si="2"/>
        <v>763.88204909685794</v>
      </c>
      <c r="F10" s="9">
        <f t="shared" si="2"/>
        <v>760.19657607081513</v>
      </c>
      <c r="G10" s="9">
        <f t="shared" si="2"/>
        <v>756.53241986478236</v>
      </c>
      <c r="H10" s="9">
        <f t="shared" si="2"/>
        <v>752.88943677113821</v>
      </c>
      <c r="I10" s="9">
        <f t="shared" si="2"/>
        <v>749.26748418840691</v>
      </c>
      <c r="J10" s="9">
        <f t="shared" si="2"/>
        <v>745.6664206116825</v>
      </c>
    </row>
    <row r="11" spans="2:18" ht="18" customHeight="1" x14ac:dyDescent="0.25">
      <c r="B11" s="2">
        <v>6</v>
      </c>
      <c r="C11" s="7">
        <f>6*50</f>
        <v>300</v>
      </c>
      <c r="D11" s="9">
        <f t="shared" si="4"/>
        <v>247.84760310438193</v>
      </c>
      <c r="E11" s="9">
        <f t="shared" si="2"/>
        <v>246.41197447011888</v>
      </c>
      <c r="F11" s="9">
        <f t="shared" si="2"/>
        <v>244.98603814052603</v>
      </c>
      <c r="G11" s="9">
        <f t="shared" si="2"/>
        <v>243.56971940450558</v>
      </c>
      <c r="H11" s="9">
        <f t="shared" si="2"/>
        <v>242.16294419821622</v>
      </c>
      <c r="I11" s="9">
        <f t="shared" si="2"/>
        <v>240.76563909885121</v>
      </c>
      <c r="J11" s="9">
        <f t="shared" si="2"/>
        <v>239.37773131847703</v>
      </c>
    </row>
    <row r="12" spans="2:18" ht="18" customHeight="1" x14ac:dyDescent="0.25">
      <c r="B12" s="2">
        <v>7</v>
      </c>
      <c r="C12" s="7">
        <f t="shared" ref="C12:C23" si="5">6*50</f>
        <v>300</v>
      </c>
      <c r="D12" s="9">
        <f t="shared" si="4"/>
        <v>240.08330889472649</v>
      </c>
      <c r="E12" s="9">
        <f t="shared" si="2"/>
        <v>238.46166263777545</v>
      </c>
      <c r="F12" s="9">
        <f t="shared" si="2"/>
        <v>236.85252251728252</v>
      </c>
      <c r="G12" s="9">
        <f t="shared" si="2"/>
        <v>235.25578013455058</v>
      </c>
      <c r="H12" s="9">
        <f t="shared" si="2"/>
        <v>233.67132813383273</v>
      </c>
      <c r="I12" s="9">
        <f t="shared" si="2"/>
        <v>232.09906019130779</v>
      </c>
      <c r="J12" s="9">
        <f t="shared" si="2"/>
        <v>230.53887100417694</v>
      </c>
    </row>
    <row r="13" spans="2:18" ht="18" customHeight="1" x14ac:dyDescent="0.25">
      <c r="B13" s="2">
        <v>8</v>
      </c>
      <c r="C13" s="7">
        <f t="shared" si="5"/>
        <v>300</v>
      </c>
      <c r="D13" s="9">
        <f t="shared" si="4"/>
        <v>232.56224586350083</v>
      </c>
      <c r="E13" s="9">
        <f t="shared" si="2"/>
        <v>230.76786211486584</v>
      </c>
      <c r="F13" s="9">
        <f t="shared" si="2"/>
        <v>228.98903892074415</v>
      </c>
      <c r="G13" s="9">
        <f t="shared" si="2"/>
        <v>227.22562649424401</v>
      </c>
      <c r="H13" s="9">
        <f t="shared" si="2"/>
        <v>225.47747663298989</v>
      </c>
      <c r="I13" s="9">
        <f t="shared" si="2"/>
        <v>223.74444270085775</v>
      </c>
      <c r="J13" s="9">
        <f t="shared" si="2"/>
        <v>222.02637960993212</v>
      </c>
    </row>
    <row r="14" spans="2:18" ht="18" customHeight="1" x14ac:dyDescent="0.25">
      <c r="B14" s="2">
        <v>9</v>
      </c>
      <c r="C14" s="7">
        <f t="shared" si="5"/>
        <v>300</v>
      </c>
      <c r="D14" s="9">
        <f t="shared" si="4"/>
        <v>225.27679433471613</v>
      </c>
      <c r="E14" s="9">
        <f t="shared" si="2"/>
        <v>223.32229674150412</v>
      </c>
      <c r="F14" s="9">
        <f t="shared" si="2"/>
        <v>221.3866223105982</v>
      </c>
      <c r="G14" s="9">
        <f t="shared" si="2"/>
        <v>219.46957182591615</v>
      </c>
      <c r="H14" s="9">
        <f t="shared" si="2"/>
        <v>217.57094836925128</v>
      </c>
      <c r="I14" s="9">
        <f t="shared" si="2"/>
        <v>215.69055729158981</v>
      </c>
      <c r="J14" s="9">
        <f t="shared" si="2"/>
        <v>213.82820618480662</v>
      </c>
    </row>
    <row r="15" spans="2:18" ht="18" customHeight="1" x14ac:dyDescent="0.25">
      <c r="B15" s="2">
        <v>10</v>
      </c>
      <c r="C15" s="7">
        <f t="shared" si="5"/>
        <v>300</v>
      </c>
      <c r="D15" s="9">
        <f t="shared" si="4"/>
        <v>218.21957333312292</v>
      </c>
      <c r="E15" s="9">
        <f t="shared" si="2"/>
        <v>216.11695738237569</v>
      </c>
      <c r="F15" s="9">
        <f t="shared" si="2"/>
        <v>214.03660528510761</v>
      </c>
      <c r="G15" s="9">
        <f t="shared" si="2"/>
        <v>211.97826011350492</v>
      </c>
      <c r="H15" s="9">
        <f t="shared" si="2"/>
        <v>209.94166814872656</v>
      </c>
      <c r="I15" s="9">
        <f t="shared" si="2"/>
        <v>207.92657883778685</v>
      </c>
      <c r="J15" s="9">
        <f t="shared" si="2"/>
        <v>205.9327447510513</v>
      </c>
    </row>
    <row r="16" spans="2:18" ht="18" customHeight="1" x14ac:dyDescent="0.25">
      <c r="B16" s="2">
        <v>11</v>
      </c>
      <c r="C16" s="7">
        <f t="shared" si="5"/>
        <v>300</v>
      </c>
      <c r="D16" s="9">
        <f t="shared" si="4"/>
        <v>211.38343310645999</v>
      </c>
      <c r="E16" s="9">
        <f t="shared" si="2"/>
        <v>209.14409331137449</v>
      </c>
      <c r="F16" s="9">
        <f t="shared" si="2"/>
        <v>206.93060819953556</v>
      </c>
      <c r="G16" s="9">
        <f t="shared" si="2"/>
        <v>204.7426546965296</v>
      </c>
      <c r="H16" s="9">
        <f t="shared" si="2"/>
        <v>202.57991407137285</v>
      </c>
      <c r="I16" s="9">
        <f t="shared" si="2"/>
        <v>200.44207187401128</v>
      </c>
      <c r="J16" s="9">
        <f t="shared" si="2"/>
        <v>198.32881787377096</v>
      </c>
    </row>
    <row r="17" spans="2:10" ht="18" customHeight="1" x14ac:dyDescent="0.25">
      <c r="B17" s="2">
        <v>12</v>
      </c>
      <c r="C17" s="7">
        <f t="shared" si="5"/>
        <v>300</v>
      </c>
      <c r="D17" s="9">
        <f t="shared" si="4"/>
        <v>204.76144788195745</v>
      </c>
      <c r="E17" s="9">
        <f t="shared" si="2"/>
        <v>202.3962038742084</v>
      </c>
      <c r="F17" s="9">
        <f t="shared" si="2"/>
        <v>200.06052961263754</v>
      </c>
      <c r="G17" s="9">
        <f t="shared" si="2"/>
        <v>197.7540273692986</v>
      </c>
      <c r="H17" s="9">
        <f t="shared" si="2"/>
        <v>195.47630514249462</v>
      </c>
      <c r="I17" s="9">
        <f t="shared" si="2"/>
        <v>193.22697656892754</v>
      </c>
      <c r="J17" s="9">
        <f t="shared" si="2"/>
        <v>191.00566083726997</v>
      </c>
    </row>
    <row r="18" spans="2:10" ht="18" customHeight="1" x14ac:dyDescent="0.25">
      <c r="B18" s="2">
        <v>13</v>
      </c>
      <c r="C18" s="7">
        <f t="shared" si="5"/>
        <v>300</v>
      </c>
      <c r="D18" s="9">
        <f t="shared" si="4"/>
        <v>198.34690884975632</v>
      </c>
      <c r="E18" s="9">
        <f t="shared" si="2"/>
        <v>195.86603042000542</v>
      </c>
      <c r="F18" s="9">
        <f t="shared" si="2"/>
        <v>193.41853705032923</v>
      </c>
      <c r="G18" s="9">
        <f t="shared" si="2"/>
        <v>191.0039478522018</v>
      </c>
      <c r="H18" s="9">
        <f t="shared" si="2"/>
        <v>188.62178931865472</v>
      </c>
      <c r="I18" s="9">
        <f t="shared" si="2"/>
        <v>186.27159520400983</v>
      </c>
      <c r="J18" s="9">
        <f t="shared" si="2"/>
        <v>183.95290640567634</v>
      </c>
    </row>
    <row r="19" spans="2:10" ht="18" customHeight="1" x14ac:dyDescent="0.25">
      <c r="B19" s="2">
        <v>14</v>
      </c>
      <c r="C19" s="7">
        <f t="shared" si="5"/>
        <v>300</v>
      </c>
      <c r="D19" s="9">
        <f t="shared" si="4"/>
        <v>192.13331736613549</v>
      </c>
      <c r="E19" s="9">
        <f t="shared" si="2"/>
        <v>189.54654849324078</v>
      </c>
      <c r="F19" s="9">
        <f t="shared" si="2"/>
        <v>186.99705807599943</v>
      </c>
      <c r="G19" s="9">
        <f t="shared" si="2"/>
        <v>184.4842736223867</v>
      </c>
      <c r="H19" s="9">
        <f t="shared" si="2"/>
        <v>182.00763197276444</v>
      </c>
      <c r="I19" s="9">
        <f t="shared" si="2"/>
        <v>179.56657913896103</v>
      </c>
      <c r="J19" s="9">
        <f t="shared" si="2"/>
        <v>177.16057014626838</v>
      </c>
    </row>
    <row r="20" spans="2:10" ht="18" customHeight="1" x14ac:dyDescent="0.25">
      <c r="B20" s="2">
        <v>15</v>
      </c>
      <c r="C20" s="7">
        <f t="shared" si="5"/>
        <v>300</v>
      </c>
      <c r="D20" s="9">
        <f t="shared" si="4"/>
        <v>186.11437836966067</v>
      </c>
      <c r="E20" s="9">
        <f t="shared" si="2"/>
        <v>183.43096027758605</v>
      </c>
      <c r="F20" s="9">
        <f t="shared" si="2"/>
        <v>180.78877165728812</v>
      </c>
      <c r="G20" s="9">
        <f t="shared" si="2"/>
        <v>178.18714009155127</v>
      </c>
      <c r="H20" s="9">
        <f t="shared" si="2"/>
        <v>175.62540476365328</v>
      </c>
      <c r="I20" s="9">
        <f t="shared" si="2"/>
        <v>173.10291624632333</v>
      </c>
      <c r="J20" s="9">
        <f t="shared" si="2"/>
        <v>170.61903629472852</v>
      </c>
    </row>
    <row r="21" spans="2:10" ht="18" customHeight="1" x14ac:dyDescent="0.25">
      <c r="B21" s="2">
        <v>16</v>
      </c>
      <c r="C21" s="7">
        <f t="shared" si="5"/>
        <v>300</v>
      </c>
      <c r="D21" s="9">
        <f t="shared" si="4"/>
        <v>180.28399400358472</v>
      </c>
      <c r="E21" s="9">
        <f t="shared" si="4"/>
        <v>177.51268728355242</v>
      </c>
      <c r="F21" s="9">
        <f t="shared" si="4"/>
        <v>174.78659981948695</v>
      </c>
      <c r="G21" s="9">
        <f t="shared" si="4"/>
        <v>172.10495111900565</v>
      </c>
      <c r="H21" s="9">
        <f t="shared" si="4"/>
        <v>169.46697489593498</v>
      </c>
      <c r="I21" s="9">
        <f t="shared" si="4"/>
        <v>166.87191879839139</v>
      </c>
      <c r="J21" s="9">
        <f t="shared" si="4"/>
        <v>164.31904414231226</v>
      </c>
    </row>
    <row r="22" spans="2:10" ht="18" customHeight="1" x14ac:dyDescent="0.25">
      <c r="B22" s="2">
        <v>17</v>
      </c>
      <c r="C22" s="7">
        <f t="shared" si="5"/>
        <v>300</v>
      </c>
      <c r="D22" s="9">
        <f t="shared" si="4"/>
        <v>174.63625743803854</v>
      </c>
      <c r="E22" s="9">
        <f t="shared" si="4"/>
        <v>171.78536327206189</v>
      </c>
      <c r="F22" s="9">
        <f t="shared" si="4"/>
        <v>168.98369957604552</v>
      </c>
      <c r="G22" s="9">
        <f t="shared" si="4"/>
        <v>166.23036984855761</v>
      </c>
      <c r="H22" s="9">
        <f t="shared" si="4"/>
        <v>163.52449475648436</v>
      </c>
      <c r="I22" s="9">
        <f t="shared" si="4"/>
        <v>160.86521179014733</v>
      </c>
      <c r="J22" s="9">
        <f t="shared" si="4"/>
        <v>158.25167492566237</v>
      </c>
    </row>
    <row r="23" spans="2:10" ht="18" customHeight="1" x14ac:dyDescent="0.25">
      <c r="B23" s="2">
        <v>18</v>
      </c>
      <c r="C23" s="7">
        <f t="shared" si="5"/>
        <v>300</v>
      </c>
      <c r="D23" s="9">
        <f t="shared" si="4"/>
        <v>169.16544688575328</v>
      </c>
      <c r="E23" s="9">
        <f t="shared" si="4"/>
        <v>166.24282740633467</v>
      </c>
      <c r="F23" s="9">
        <f t="shared" si="4"/>
        <v>163.37345512698485</v>
      </c>
      <c r="G23" s="9">
        <f t="shared" si="4"/>
        <v>160.5563098581699</v>
      </c>
      <c r="H23" s="9">
        <f t="shared" si="4"/>
        <v>157.79039191431801</v>
      </c>
      <c r="I23" s="9">
        <f t="shared" si="4"/>
        <v>155.07472168252193</v>
      </c>
      <c r="J23" s="9">
        <f t="shared" si="4"/>
        <v>152.40833920070725</v>
      </c>
    </row>
    <row r="24" spans="2:10" ht="18" customHeight="1" x14ac:dyDescent="0.25">
      <c r="C24" s="3" t="s">
        <v>10</v>
      </c>
      <c r="D24" s="9">
        <f>SUM(D5:D17)</f>
        <v>74.476281400336433</v>
      </c>
      <c r="E24" s="9">
        <f>SUM(E5:E17)</f>
        <v>49.343033229952965</v>
      </c>
      <c r="F24" s="9">
        <f>SUM(F5:F17)</f>
        <v>24.395835958614526</v>
      </c>
      <c r="G24" s="9">
        <f>SUM(G5:G17)</f>
        <v>-0.36711787831242759</v>
      </c>
      <c r="H24" s="9">
        <f>SUM(H5:H17)</f>
        <v>-24.947614839116483</v>
      </c>
      <c r="I24" s="9">
        <f>SUM(I5:I17)</f>
        <v>-49.347420849807378</v>
      </c>
      <c r="J24" s="9">
        <f>SUM(J5:J17)</f>
        <v>-73.568281474311931</v>
      </c>
    </row>
  </sheetData>
  <mergeCells count="4">
    <mergeCell ref="Q2:R2"/>
    <mergeCell ref="Q3:R3"/>
    <mergeCell ref="D4:P4"/>
    <mergeCell ref="M9:N9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4"/>
  <sheetViews>
    <sheetView workbookViewId="0">
      <selection activeCell="E1" sqref="E1"/>
    </sheetView>
  </sheetViews>
  <sheetFormatPr defaultRowHeight="18" customHeight="1" x14ac:dyDescent="0.25"/>
  <cols>
    <col min="1" max="1" width="9.140625" style="10"/>
    <col min="2" max="2" width="6.42578125" style="10" customWidth="1"/>
    <col min="3" max="3" width="13.5703125" style="10" customWidth="1"/>
    <col min="4" max="15" width="9.140625" style="10"/>
    <col min="16" max="16" width="9.85546875" style="10" customWidth="1"/>
    <col min="17" max="16384" width="9.140625" style="10"/>
  </cols>
  <sheetData>
    <row r="1" spans="2:18" ht="18" customHeight="1" x14ac:dyDescent="0.25">
      <c r="C1" s="33" t="s">
        <v>16</v>
      </c>
      <c r="D1" s="33"/>
    </row>
    <row r="2" spans="2:18" ht="18" customHeight="1" x14ac:dyDescent="0.25">
      <c r="P2" s="10" t="s">
        <v>4</v>
      </c>
      <c r="Q2" s="26" t="s">
        <v>6</v>
      </c>
      <c r="R2" s="26"/>
    </row>
    <row r="3" spans="2:18" ht="18" customHeight="1" x14ac:dyDescent="0.25">
      <c r="B3" s="5"/>
      <c r="C3" s="5" t="s">
        <v>0</v>
      </c>
      <c r="D3" s="8">
        <f t="shared" ref="D3:H3" si="0">E3-0.001</f>
        <v>0.11605</v>
      </c>
      <c r="E3" s="8">
        <f t="shared" si="0"/>
        <v>0.11705</v>
      </c>
      <c r="F3" s="8">
        <f>G3-0.001</f>
        <v>0.11805</v>
      </c>
      <c r="G3" s="29">
        <v>0.11905</v>
      </c>
      <c r="H3" s="8">
        <f>G3+0.001</f>
        <v>0.12005</v>
      </c>
      <c r="I3" s="8">
        <f t="shared" ref="I3:J3" si="1">H3+0.001</f>
        <v>0.12105</v>
      </c>
      <c r="J3" s="8">
        <f t="shared" si="1"/>
        <v>0.12205000000000001</v>
      </c>
      <c r="P3" s="10" t="s">
        <v>5</v>
      </c>
      <c r="Q3" s="26" t="s">
        <v>7</v>
      </c>
      <c r="R3" s="26"/>
    </row>
    <row r="4" spans="2:18" ht="18" customHeight="1" x14ac:dyDescent="0.25">
      <c r="B4" s="6" t="s">
        <v>1</v>
      </c>
      <c r="C4" s="6" t="s">
        <v>2</v>
      </c>
      <c r="D4" s="25" t="s">
        <v>3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2:18" ht="18" customHeight="1" x14ac:dyDescent="0.25">
      <c r="B5" s="2">
        <v>0</v>
      </c>
      <c r="C5" s="7">
        <f>-6500+3*300</f>
        <v>-5600</v>
      </c>
      <c r="D5" s="9">
        <f>$C5/(1+D$3)^$B5</f>
        <v>-5600</v>
      </c>
      <c r="E5" s="9">
        <f t="shared" ref="E5:J20" si="2">$C5/(1+E$3)^$B5</f>
        <v>-5600</v>
      </c>
      <c r="F5" s="9">
        <f t="shared" si="2"/>
        <v>-5600</v>
      </c>
      <c r="G5" s="9">
        <f t="shared" si="2"/>
        <v>-5600</v>
      </c>
      <c r="H5" s="9">
        <f t="shared" si="2"/>
        <v>-5600</v>
      </c>
      <c r="I5" s="9">
        <f t="shared" si="2"/>
        <v>-5600</v>
      </c>
      <c r="J5" s="9">
        <f t="shared" si="2"/>
        <v>-5600</v>
      </c>
      <c r="K5" s="7"/>
      <c r="L5" s="7"/>
      <c r="M5" s="7"/>
      <c r="N5" s="7"/>
      <c r="O5" s="7"/>
      <c r="P5" s="7"/>
      <c r="Q5" s="7"/>
      <c r="R5" s="7"/>
    </row>
    <row r="6" spans="2:18" ht="18" customHeight="1" x14ac:dyDescent="0.25">
      <c r="B6" s="2">
        <v>1</v>
      </c>
      <c r="C6" s="7">
        <f>3*300</f>
        <v>900</v>
      </c>
      <c r="D6" s="9">
        <f>$C6/(1+D$3)^$B6</f>
        <v>806.415483177277</v>
      </c>
      <c r="E6" s="9">
        <f t="shared" si="2"/>
        <v>805.69356787968297</v>
      </c>
      <c r="F6" s="9">
        <f t="shared" si="2"/>
        <v>804.97294396493896</v>
      </c>
      <c r="G6" s="9">
        <f t="shared" si="2"/>
        <v>804.25360797104679</v>
      </c>
      <c r="H6" s="9">
        <f t="shared" si="2"/>
        <v>803.53555644837286</v>
      </c>
      <c r="I6" s="9">
        <f>$C6/(1+I$3)^$B6</f>
        <v>802.81878595959142</v>
      </c>
      <c r="J6" s="9">
        <f t="shared" si="2"/>
        <v>802.10329307963104</v>
      </c>
      <c r="K6" s="7"/>
      <c r="L6" s="7"/>
      <c r="M6" s="7"/>
      <c r="N6" s="7"/>
      <c r="O6" s="7"/>
      <c r="P6" s="7"/>
      <c r="Q6" s="7"/>
      <c r="R6" s="7"/>
    </row>
    <row r="7" spans="2:18" ht="18" customHeight="1" x14ac:dyDescent="0.25">
      <c r="B7" s="2">
        <v>2</v>
      </c>
      <c r="C7" s="7">
        <f t="shared" ref="C7:C10" si="3">3*300</f>
        <v>900</v>
      </c>
      <c r="D7" s="9">
        <f t="shared" ref="D7:J23" si="4">$C7/(1+D$3)^$B7</f>
        <v>722.56214612004567</v>
      </c>
      <c r="E7" s="9">
        <f t="shared" si="2"/>
        <v>721.26902813632603</v>
      </c>
      <c r="F7" s="9">
        <f t="shared" si="2"/>
        <v>719.97937835064522</v>
      </c>
      <c r="G7" s="9">
        <f t="shared" si="2"/>
        <v>718.693184371607</v>
      </c>
      <c r="H7" s="9">
        <f t="shared" si="2"/>
        <v>717.41043386310685</v>
      </c>
      <c r="I7" s="9">
        <f t="shared" si="2"/>
        <v>716.13111454403577</v>
      </c>
      <c r="J7" s="9">
        <f t="shared" si="2"/>
        <v>714.85521418798726</v>
      </c>
      <c r="K7" s="7"/>
      <c r="L7" s="7"/>
      <c r="M7" s="7"/>
      <c r="N7" s="7"/>
      <c r="O7" s="7"/>
      <c r="P7" s="7"/>
      <c r="Q7" s="7"/>
      <c r="R7" s="7"/>
    </row>
    <row r="8" spans="2:18" ht="18" customHeight="1" x14ac:dyDescent="0.25">
      <c r="B8" s="2">
        <v>3</v>
      </c>
      <c r="C8" s="7">
        <f t="shared" si="3"/>
        <v>900</v>
      </c>
      <c r="D8" s="9">
        <f t="shared" si="4"/>
        <v>647.42811354334094</v>
      </c>
      <c r="E8" s="9">
        <f t="shared" si="2"/>
        <v>645.69090742252001</v>
      </c>
      <c r="F8" s="9">
        <f t="shared" si="2"/>
        <v>643.95991087218397</v>
      </c>
      <c r="G8" s="9">
        <f t="shared" si="2"/>
        <v>642.23509617229513</v>
      </c>
      <c r="H8" s="9">
        <f t="shared" si="2"/>
        <v>640.51643575117794</v>
      </c>
      <c r="I8" s="9">
        <f t="shared" si="2"/>
        <v>638.80390218459092</v>
      </c>
      <c r="J8" s="9">
        <f t="shared" si="2"/>
        <v>637.09746819481063</v>
      </c>
      <c r="K8" s="7"/>
      <c r="L8" s="7"/>
      <c r="M8" s="7"/>
      <c r="N8" s="7"/>
      <c r="O8" s="7"/>
      <c r="P8" s="7"/>
      <c r="Q8" s="7"/>
      <c r="R8" s="7"/>
    </row>
    <row r="9" spans="2:18" ht="18" customHeight="1" x14ac:dyDescent="0.25">
      <c r="B9" s="2">
        <v>4</v>
      </c>
      <c r="C9" s="7">
        <f t="shared" si="3"/>
        <v>900</v>
      </c>
      <c r="D9" s="9">
        <f t="shared" si="4"/>
        <v>580.10672778400692</v>
      </c>
      <c r="E9" s="9">
        <f t="shared" si="2"/>
        <v>578.03223438746693</v>
      </c>
      <c r="F9" s="9">
        <f t="shared" si="2"/>
        <v>575.96700583353515</v>
      </c>
      <c r="G9" s="9">
        <f t="shared" si="2"/>
        <v>573.91099251355627</v>
      </c>
      <c r="H9" s="9">
        <f t="shared" si="2"/>
        <v>571.86414512850126</v>
      </c>
      <c r="I9" s="9">
        <f t="shared" si="2"/>
        <v>569.82641468675877</v>
      </c>
      <c r="J9" s="9">
        <f t="shared" si="2"/>
        <v>567.79775250194803</v>
      </c>
      <c r="K9" s="7"/>
      <c r="L9" s="7"/>
      <c r="M9" s="30" t="s">
        <v>17</v>
      </c>
      <c r="N9" s="30"/>
      <c r="O9" s="31">
        <f>G3</f>
        <v>0.11905</v>
      </c>
      <c r="P9" s="7"/>
      <c r="Q9" s="7"/>
      <c r="R9" s="7"/>
    </row>
    <row r="10" spans="2:18" ht="18" customHeight="1" x14ac:dyDescent="0.25">
      <c r="B10" s="2">
        <v>5</v>
      </c>
      <c r="C10" s="7">
        <f t="shared" si="3"/>
        <v>900</v>
      </c>
      <c r="D10" s="9">
        <f t="shared" si="4"/>
        <v>519.78560797814339</v>
      </c>
      <c r="E10" s="9">
        <f t="shared" si="2"/>
        <v>517.46317030344824</v>
      </c>
      <c r="F10" s="9">
        <f t="shared" si="2"/>
        <v>515.15317368054662</v>
      </c>
      <c r="G10" s="9">
        <f t="shared" si="2"/>
        <v>512.85554042585795</v>
      </c>
      <c r="H10" s="9">
        <f t="shared" si="2"/>
        <v>510.57019340967037</v>
      </c>
      <c r="I10" s="9">
        <f t="shared" si="2"/>
        <v>508.29705605170039</v>
      </c>
      <c r="J10" s="9">
        <f t="shared" si="2"/>
        <v>506.0360523166953</v>
      </c>
    </row>
    <row r="11" spans="2:18" ht="18" customHeight="1" x14ac:dyDescent="0.25">
      <c r="B11" s="2">
        <v>6</v>
      </c>
      <c r="C11" s="7">
        <f>6*150</f>
        <v>900</v>
      </c>
      <c r="D11" s="9">
        <f t="shared" si="4"/>
        <v>465.73684689587691</v>
      </c>
      <c r="E11" s="9">
        <f t="shared" si="2"/>
        <v>463.24083103124138</v>
      </c>
      <c r="F11" s="9">
        <f t="shared" si="2"/>
        <v>460.76040756723455</v>
      </c>
      <c r="G11" s="9">
        <f t="shared" si="2"/>
        <v>458.29546528381917</v>
      </c>
      <c r="H11" s="9">
        <f t="shared" si="2"/>
        <v>455.84589385265866</v>
      </c>
      <c r="I11" s="9">
        <f t="shared" si="2"/>
        <v>453.41158382917831</v>
      </c>
      <c r="J11" s="9">
        <f t="shared" si="2"/>
        <v>450.99242664470864</v>
      </c>
    </row>
    <row r="12" spans="2:18" ht="18" customHeight="1" x14ac:dyDescent="0.25">
      <c r="B12" s="2">
        <v>7</v>
      </c>
      <c r="C12" s="7">
        <f t="shared" ref="C12:C23" si="5">6*150</f>
        <v>900</v>
      </c>
      <c r="D12" s="9">
        <f t="shared" si="4"/>
        <v>417.30822713666669</v>
      </c>
      <c r="E12" s="9">
        <f t="shared" si="2"/>
        <v>414.70017549012255</v>
      </c>
      <c r="F12" s="9">
        <f t="shared" si="2"/>
        <v>412.11073526875771</v>
      </c>
      <c r="G12" s="9">
        <f t="shared" si="2"/>
        <v>409.53975719031246</v>
      </c>
      <c r="H12" s="9">
        <f t="shared" si="2"/>
        <v>406.98709330178002</v>
      </c>
      <c r="I12" s="9">
        <f t="shared" si="2"/>
        <v>404.45259696639596</v>
      </c>
      <c r="J12" s="9">
        <f t="shared" si="2"/>
        <v>401.93612285077194</v>
      </c>
    </row>
    <row r="13" spans="2:18" ht="18" customHeight="1" x14ac:dyDescent="0.25">
      <c r="B13" s="2">
        <v>8</v>
      </c>
      <c r="C13" s="7">
        <f t="shared" si="5"/>
        <v>900</v>
      </c>
      <c r="D13" s="9">
        <f t="shared" si="4"/>
        <v>373.9153506891866</v>
      </c>
      <c r="E13" s="9">
        <f t="shared" si="2"/>
        <v>371.24584887885271</v>
      </c>
      <c r="F13" s="9">
        <f t="shared" si="2"/>
        <v>368.59776867649725</v>
      </c>
      <c r="G13" s="9">
        <f t="shared" si="2"/>
        <v>365.97091925321695</v>
      </c>
      <c r="H13" s="9">
        <f t="shared" si="2"/>
        <v>363.36511164839072</v>
      </c>
      <c r="I13" s="9">
        <f t="shared" si="2"/>
        <v>360.78015874973994</v>
      </c>
      <c r="J13" s="9">
        <f t="shared" si="2"/>
        <v>358.21587527362595</v>
      </c>
    </row>
    <row r="14" spans="2:18" ht="18" customHeight="1" x14ac:dyDescent="0.25">
      <c r="B14" s="2">
        <v>9</v>
      </c>
      <c r="C14" s="7">
        <f t="shared" si="5"/>
        <v>900</v>
      </c>
      <c r="D14" s="9">
        <f t="shared" si="4"/>
        <v>335.03458688157934</v>
      </c>
      <c r="E14" s="9">
        <f t="shared" si="2"/>
        <v>332.34488060413827</v>
      </c>
      <c r="F14" s="9">
        <f t="shared" si="2"/>
        <v>329.67914554491949</v>
      </c>
      <c r="G14" s="9">
        <f t="shared" si="2"/>
        <v>327.03714691320039</v>
      </c>
      <c r="H14" s="9">
        <f t="shared" si="2"/>
        <v>324.41865242479417</v>
      </c>
      <c r="I14" s="9">
        <f t="shared" si="2"/>
        <v>321.82343227308314</v>
      </c>
      <c r="J14" s="9">
        <f t="shared" si="2"/>
        <v>319.2512591004197</v>
      </c>
    </row>
    <row r="15" spans="2:18" ht="18" customHeight="1" x14ac:dyDescent="0.25">
      <c r="B15" s="2">
        <v>10</v>
      </c>
      <c r="C15" s="7">
        <f t="shared" si="5"/>
        <v>900</v>
      </c>
      <c r="D15" s="9">
        <f t="shared" si="4"/>
        <v>300.19675362356463</v>
      </c>
      <c r="E15" s="9">
        <f t="shared" si="2"/>
        <v>297.52014735610607</v>
      </c>
      <c r="F15" s="9">
        <f t="shared" si="2"/>
        <v>294.86976928126603</v>
      </c>
      <c r="G15" s="9">
        <f t="shared" si="2"/>
        <v>292.24533927277639</v>
      </c>
      <c r="H15" s="9">
        <f t="shared" si="2"/>
        <v>289.64658044265354</v>
      </c>
      <c r="I15" s="9">
        <f t="shared" si="2"/>
        <v>287.07321910091713</v>
      </c>
      <c r="J15" s="9">
        <f t="shared" si="2"/>
        <v>284.52498471585022</v>
      </c>
    </row>
    <row r="16" spans="2:18" ht="18" customHeight="1" x14ac:dyDescent="0.25">
      <c r="B16" s="2">
        <v>11</v>
      </c>
      <c r="C16" s="7">
        <f t="shared" si="5"/>
        <v>900</v>
      </c>
      <c r="D16" s="9">
        <f t="shared" si="4"/>
        <v>268.98145569066315</v>
      </c>
      <c r="E16" s="9">
        <f t="shared" si="2"/>
        <v>266.3445211549224</v>
      </c>
      <c r="F16" s="9">
        <f t="shared" si="2"/>
        <v>263.73576251622558</v>
      </c>
      <c r="G16" s="9">
        <f t="shared" si="2"/>
        <v>261.1548539142812</v>
      </c>
      <c r="H16" s="9">
        <f t="shared" si="2"/>
        <v>258.6014735437289</v>
      </c>
      <c r="I16" s="9">
        <f t="shared" si="2"/>
        <v>256.07530360012231</v>
      </c>
      <c r="J16" s="9">
        <f t="shared" si="2"/>
        <v>253.57603022668354</v>
      </c>
    </row>
    <row r="17" spans="2:10" ht="18" customHeight="1" x14ac:dyDescent="0.25">
      <c r="B17" s="2">
        <v>12</v>
      </c>
      <c r="C17" s="7">
        <f t="shared" si="5"/>
        <v>900</v>
      </c>
      <c r="D17" s="9">
        <f t="shared" si="4"/>
        <v>241.0120117294594</v>
      </c>
      <c r="E17" s="9">
        <f t="shared" si="2"/>
        <v>238.43563059390567</v>
      </c>
      <c r="F17" s="9">
        <f t="shared" si="2"/>
        <v>235.88905909058235</v>
      </c>
      <c r="G17" s="9">
        <f t="shared" si="2"/>
        <v>233.37192611079146</v>
      </c>
      <c r="H17" s="9">
        <f t="shared" si="2"/>
        <v>230.88386549147708</v>
      </c>
      <c r="I17" s="9">
        <f t="shared" si="2"/>
        <v>228.42451594498218</v>
      </c>
      <c r="J17" s="9">
        <f t="shared" si="2"/>
        <v>225.99352098986992</v>
      </c>
    </row>
    <row r="18" spans="2:10" ht="18" customHeight="1" x14ac:dyDescent="0.25">
      <c r="B18" s="2">
        <v>13</v>
      </c>
      <c r="C18" s="7">
        <f t="shared" si="5"/>
        <v>900</v>
      </c>
      <c r="D18" s="9">
        <f t="shared" si="4"/>
        <v>215.95090876704396</v>
      </c>
      <c r="E18" s="9">
        <f t="shared" si="2"/>
        <v>213.45117102538441</v>
      </c>
      <c r="F18" s="9">
        <f t="shared" si="2"/>
        <v>210.98256705029502</v>
      </c>
      <c r="G18" s="9">
        <f t="shared" si="2"/>
        <v>208.54468174861844</v>
      </c>
      <c r="H18" s="9">
        <f t="shared" si="2"/>
        <v>206.13710592516148</v>
      </c>
      <c r="I18" s="9">
        <f t="shared" si="2"/>
        <v>203.75943619373103</v>
      </c>
      <c r="J18" s="9">
        <f t="shared" si="2"/>
        <v>201.41127488959489</v>
      </c>
    </row>
    <row r="19" spans="2:10" ht="18" customHeight="1" x14ac:dyDescent="0.25">
      <c r="B19" s="2">
        <v>14</v>
      </c>
      <c r="C19" s="7">
        <f t="shared" si="5"/>
        <v>900</v>
      </c>
      <c r="D19" s="9">
        <f t="shared" si="4"/>
        <v>193.49572937327537</v>
      </c>
      <c r="E19" s="9">
        <f t="shared" si="2"/>
        <v>191.08470616837599</v>
      </c>
      <c r="F19" s="9">
        <f t="shared" si="2"/>
        <v>188.70584235972899</v>
      </c>
      <c r="G19" s="9">
        <f t="shared" si="2"/>
        <v>186.35868079944453</v>
      </c>
      <c r="H19" s="9">
        <f t="shared" si="2"/>
        <v>184.04277123803533</v>
      </c>
      <c r="I19" s="9">
        <f t="shared" si="2"/>
        <v>181.75767021429107</v>
      </c>
      <c r="J19" s="9">
        <f t="shared" si="2"/>
        <v>179.50294094701209</v>
      </c>
    </row>
    <row r="20" spans="2:10" ht="18" customHeight="1" x14ac:dyDescent="0.25">
      <c r="B20" s="2">
        <v>15</v>
      </c>
      <c r="C20" s="7">
        <f t="shared" si="5"/>
        <v>900</v>
      </c>
      <c r="D20" s="9">
        <f t="shared" si="4"/>
        <v>173.37550232809937</v>
      </c>
      <c r="E20" s="9">
        <f t="shared" si="2"/>
        <v>171.06190964448859</v>
      </c>
      <c r="F20" s="9">
        <f t="shared" si="2"/>
        <v>168.78121940854973</v>
      </c>
      <c r="G20" s="9">
        <f t="shared" si="2"/>
        <v>166.53293489964216</v>
      </c>
      <c r="H20" s="9">
        <f t="shared" si="2"/>
        <v>164.31656733006142</v>
      </c>
      <c r="I20" s="9">
        <f t="shared" si="2"/>
        <v>162.13163571142326</v>
      </c>
      <c r="J20" s="9">
        <f t="shared" si="2"/>
        <v>159.97766672341882</v>
      </c>
    </row>
    <row r="21" spans="2:10" ht="18" customHeight="1" x14ac:dyDescent="0.25">
      <c r="B21" s="2">
        <v>16</v>
      </c>
      <c r="C21" s="7">
        <f t="shared" si="5"/>
        <v>900</v>
      </c>
      <c r="D21" s="9">
        <f t="shared" si="4"/>
        <v>155.34743275668598</v>
      </c>
      <c r="E21" s="9">
        <f t="shared" si="4"/>
        <v>153.13720034419995</v>
      </c>
      <c r="F21" s="9">
        <f t="shared" si="4"/>
        <v>150.96035008143619</v>
      </c>
      <c r="G21" s="9">
        <f t="shared" si="4"/>
        <v>148.8163485989385</v>
      </c>
      <c r="H21" s="9">
        <f t="shared" si="4"/>
        <v>146.70467151471939</v>
      </c>
      <c r="I21" s="9">
        <f t="shared" si="4"/>
        <v>144.62480327498616</v>
      </c>
      <c r="J21" s="9">
        <f t="shared" si="4"/>
        <v>142.57623699783329</v>
      </c>
    </row>
    <row r="22" spans="2:10" ht="18" customHeight="1" x14ac:dyDescent="0.25">
      <c r="B22" s="2">
        <v>17</v>
      </c>
      <c r="C22" s="7">
        <f t="shared" si="5"/>
        <v>900</v>
      </c>
      <c r="D22" s="9">
        <f t="shared" si="4"/>
        <v>139.1939722742583</v>
      </c>
      <c r="E22" s="9">
        <f t="shared" si="4"/>
        <v>137.09073035602697</v>
      </c>
      <c r="F22" s="9">
        <f t="shared" si="4"/>
        <v>135.02110825225722</v>
      </c>
      <c r="G22" s="9">
        <f t="shared" si="4"/>
        <v>132.98453920641481</v>
      </c>
      <c r="H22" s="9">
        <f t="shared" si="4"/>
        <v>130.9804665101731</v>
      </c>
      <c r="I22" s="9">
        <f t="shared" si="4"/>
        <v>129.00834331652126</v>
      </c>
      <c r="J22" s="9">
        <f t="shared" si="4"/>
        <v>127.06763245651555</v>
      </c>
    </row>
    <row r="23" spans="2:10" ht="18" customHeight="1" x14ac:dyDescent="0.25">
      <c r="B23" s="2">
        <v>18</v>
      </c>
      <c r="C23" s="7">
        <f t="shared" si="5"/>
        <v>900</v>
      </c>
      <c r="D23" s="9">
        <f t="shared" si="4"/>
        <v>124.72019378545613</v>
      </c>
      <c r="E23" s="9">
        <f t="shared" si="4"/>
        <v>122.72568851530993</v>
      </c>
      <c r="F23" s="9">
        <f t="shared" si="4"/>
        <v>120.76482111914244</v>
      </c>
      <c r="G23" s="9">
        <f t="shared" si="4"/>
        <v>118.83699495680693</v>
      </c>
      <c r="H23" s="9">
        <f t="shared" si="4"/>
        <v>116.94162449013267</v>
      </c>
      <c r="I23" s="9">
        <f t="shared" si="4"/>
        <v>115.0781350666975</v>
      </c>
      <c r="J23" s="9">
        <f t="shared" si="4"/>
        <v>113.24596270800373</v>
      </c>
    </row>
    <row r="24" spans="2:10" ht="18" customHeight="1" x14ac:dyDescent="0.25">
      <c r="C24" s="3" t="s">
        <v>10</v>
      </c>
      <c r="D24" s="9">
        <f>SUM(D5:D17)</f>
        <v>78.48331124981064</v>
      </c>
      <c r="E24" s="9">
        <f>SUM(E5:E17)</f>
        <v>51.980943238733119</v>
      </c>
      <c r="F24" s="9">
        <f>SUM(F5:F17)</f>
        <v>25.675060647333225</v>
      </c>
      <c r="G24" s="9">
        <f>SUM(G5:G17)</f>
        <v>-0.43617060723860845</v>
      </c>
      <c r="H24" s="9">
        <f>SUM(H5:H17)</f>
        <v>-26.354564693687792</v>
      </c>
      <c r="I24" s="9">
        <f>SUM(I5:I17)</f>
        <v>-52.081916108904267</v>
      </c>
      <c r="J24" s="9">
        <f>SUM(J5:J17)</f>
        <v>-77.619999916997585</v>
      </c>
    </row>
  </sheetData>
  <mergeCells count="5">
    <mergeCell ref="Q2:R2"/>
    <mergeCell ref="Q3:R3"/>
    <mergeCell ref="D4:P4"/>
    <mergeCell ref="M9:N9"/>
    <mergeCell ref="C1:D1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4"/>
  <sheetViews>
    <sheetView topLeftCell="A8" workbookViewId="0">
      <selection activeCell="G16" sqref="G16"/>
    </sheetView>
  </sheetViews>
  <sheetFormatPr defaultRowHeight="18" customHeight="1" x14ac:dyDescent="0.25"/>
  <cols>
    <col min="1" max="1" width="9.140625" style="10"/>
    <col min="2" max="2" width="6.42578125" style="10" customWidth="1"/>
    <col min="3" max="3" width="13.5703125" style="10" customWidth="1"/>
    <col min="4" max="14" width="9.140625" style="10"/>
    <col min="15" max="15" width="9.85546875" style="10" bestFit="1" customWidth="1"/>
    <col min="16" max="16" width="9.85546875" style="10" customWidth="1"/>
    <col min="17" max="16384" width="9.140625" style="10"/>
  </cols>
  <sheetData>
    <row r="1" spans="2:18" ht="18" customHeight="1" x14ac:dyDescent="0.25">
      <c r="C1" s="33" t="s">
        <v>20</v>
      </c>
      <c r="D1" s="33"/>
    </row>
    <row r="2" spans="2:18" ht="18" customHeight="1" x14ac:dyDescent="0.25">
      <c r="P2" s="10" t="s">
        <v>4</v>
      </c>
      <c r="Q2" s="26" t="s">
        <v>6</v>
      </c>
      <c r="R2" s="26"/>
    </row>
    <row r="3" spans="2:18" ht="18" customHeight="1" x14ac:dyDescent="0.25">
      <c r="B3" s="5"/>
      <c r="C3" s="5" t="s">
        <v>0</v>
      </c>
      <c r="D3" s="8">
        <f t="shared" ref="D3:E3" si="0">E3-0.001</f>
        <v>0.11605</v>
      </c>
      <c r="E3" s="8">
        <f t="shared" si="0"/>
        <v>0.11705</v>
      </c>
      <c r="F3" s="8">
        <f>G3-0.001</f>
        <v>0.11805</v>
      </c>
      <c r="G3" s="29">
        <v>0.11905</v>
      </c>
      <c r="H3" s="8">
        <f>G3+0.001</f>
        <v>0.12005</v>
      </c>
      <c r="I3" s="8">
        <f t="shared" ref="I3:J3" si="1">H3+0.001</f>
        <v>0.12105</v>
      </c>
      <c r="J3" s="8">
        <f t="shared" si="1"/>
        <v>0.12205000000000001</v>
      </c>
      <c r="P3" s="10" t="s">
        <v>5</v>
      </c>
      <c r="Q3" s="26" t="s">
        <v>7</v>
      </c>
      <c r="R3" s="26"/>
    </row>
    <row r="4" spans="2:18" ht="18" customHeight="1" x14ac:dyDescent="0.25">
      <c r="B4" s="6" t="s">
        <v>1</v>
      </c>
      <c r="C4" s="6" t="s">
        <v>2</v>
      </c>
      <c r="D4" s="25" t="s">
        <v>3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2:18" ht="18" customHeight="1" x14ac:dyDescent="0.25">
      <c r="B5" s="2">
        <v>0</v>
      </c>
      <c r="C5" s="7">
        <f>-2500-1000-250-1000</f>
        <v>-4750</v>
      </c>
      <c r="D5" s="9">
        <f>$C5/(1+D$3)^$B5</f>
        <v>-4750</v>
      </c>
      <c r="E5" s="9">
        <f t="shared" ref="E5:J20" si="2">$C5/(1+E$3)^$B5</f>
        <v>-4750</v>
      </c>
      <c r="F5" s="9">
        <f t="shared" si="2"/>
        <v>-4750</v>
      </c>
      <c r="G5" s="9">
        <f t="shared" si="2"/>
        <v>-4750</v>
      </c>
      <c r="H5" s="9">
        <f t="shared" si="2"/>
        <v>-4750</v>
      </c>
      <c r="I5" s="9">
        <f t="shared" si="2"/>
        <v>-4750</v>
      </c>
      <c r="J5" s="9">
        <f t="shared" si="2"/>
        <v>-4750</v>
      </c>
      <c r="K5" s="7"/>
      <c r="L5" s="7"/>
      <c r="M5" s="7"/>
      <c r="N5" s="7"/>
      <c r="O5" s="7"/>
      <c r="P5" s="7"/>
      <c r="Q5" s="7"/>
      <c r="R5" s="7"/>
    </row>
    <row r="6" spans="2:18" ht="18" customHeight="1" x14ac:dyDescent="0.25">
      <c r="B6" s="2">
        <v>1</v>
      </c>
      <c r="C6" s="7">
        <f>-1000-250-1000</f>
        <v>-2250</v>
      </c>
      <c r="D6" s="9">
        <f>$C6/(1+D$3)^$B6</f>
        <v>-2016.0387079431925</v>
      </c>
      <c r="E6" s="9">
        <f t="shared" si="2"/>
        <v>-2014.2339196992075</v>
      </c>
      <c r="F6" s="9">
        <f t="shared" si="2"/>
        <v>-2012.4323599123475</v>
      </c>
      <c r="G6" s="9">
        <f t="shared" si="2"/>
        <v>-2010.6340199276169</v>
      </c>
      <c r="H6" s="9">
        <f t="shared" si="2"/>
        <v>-2008.8388911209322</v>
      </c>
      <c r="I6" s="9">
        <f>$C6/(1+I$3)^$B6</f>
        <v>-2007.0469648989786</v>
      </c>
      <c r="J6" s="9">
        <f t="shared" si="2"/>
        <v>-2005.2582326990776</v>
      </c>
      <c r="K6" s="7"/>
      <c r="L6" s="7"/>
      <c r="M6" s="7"/>
      <c r="N6" s="7"/>
      <c r="O6" s="7"/>
      <c r="P6" s="7"/>
      <c r="Q6" s="7"/>
      <c r="R6" s="7"/>
    </row>
    <row r="7" spans="2:18" ht="18" customHeight="1" x14ac:dyDescent="0.25">
      <c r="B7" s="2">
        <v>2</v>
      </c>
      <c r="C7" s="7">
        <f>-1000-250-1000+8000</f>
        <v>5750</v>
      </c>
      <c r="D7" s="9">
        <f t="shared" ref="D7:J23" si="3">$C7/(1+D$3)^$B7</f>
        <v>4616.3692668780695</v>
      </c>
      <c r="E7" s="9">
        <f t="shared" si="2"/>
        <v>4608.1076797598607</v>
      </c>
      <c r="F7" s="9">
        <f t="shared" si="2"/>
        <v>4599.8682505735669</v>
      </c>
      <c r="G7" s="9">
        <f t="shared" si="2"/>
        <v>4591.6509001519335</v>
      </c>
      <c r="H7" s="9">
        <f t="shared" si="2"/>
        <v>4583.4555496809598</v>
      </c>
      <c r="I7" s="9">
        <f t="shared" si="2"/>
        <v>4575.2821206980061</v>
      </c>
      <c r="J7" s="9">
        <f t="shared" si="2"/>
        <v>4567.1305350899183</v>
      </c>
      <c r="K7" s="7"/>
      <c r="L7" s="7"/>
      <c r="M7" s="7"/>
      <c r="N7" s="7"/>
      <c r="O7" s="7"/>
      <c r="P7" s="7"/>
      <c r="Q7" s="7"/>
      <c r="R7" s="7"/>
    </row>
    <row r="8" spans="2:18" ht="18" customHeight="1" x14ac:dyDescent="0.25">
      <c r="B8" s="2">
        <v>3</v>
      </c>
      <c r="C8" s="7">
        <f>-1000-250-1000+1500</f>
        <v>-750</v>
      </c>
      <c r="D8" s="9">
        <f t="shared" si="3"/>
        <v>-539.52342795278412</v>
      </c>
      <c r="E8" s="9">
        <f t="shared" si="2"/>
        <v>-538.07575618543331</v>
      </c>
      <c r="F8" s="9">
        <f t="shared" si="2"/>
        <v>-536.63325906015325</v>
      </c>
      <c r="G8" s="9">
        <f t="shared" si="2"/>
        <v>-535.19591347691266</v>
      </c>
      <c r="H8" s="9">
        <f t="shared" si="2"/>
        <v>-533.76369645931493</v>
      </c>
      <c r="I8" s="9">
        <f t="shared" si="2"/>
        <v>-532.33658515382581</v>
      </c>
      <c r="J8" s="9">
        <f t="shared" si="2"/>
        <v>-530.9145568290088</v>
      </c>
      <c r="K8" s="7"/>
      <c r="L8" s="7"/>
      <c r="M8" s="7"/>
      <c r="N8" s="7"/>
      <c r="O8" s="7"/>
      <c r="P8" s="7"/>
      <c r="Q8" s="7"/>
      <c r="R8" s="7"/>
    </row>
    <row r="9" spans="2:18" ht="18" customHeight="1" x14ac:dyDescent="0.25">
      <c r="B9" s="2">
        <v>4</v>
      </c>
      <c r="C9" s="7">
        <f t="shared" ref="C9:C10" si="4">-1000-250-1000+1500</f>
        <v>-750</v>
      </c>
      <c r="D9" s="9">
        <f t="shared" si="3"/>
        <v>-483.42227315333912</v>
      </c>
      <c r="E9" s="9">
        <f t="shared" si="2"/>
        <v>-481.69352865622244</v>
      </c>
      <c r="F9" s="9">
        <f t="shared" si="2"/>
        <v>-479.97250486127928</v>
      </c>
      <c r="G9" s="9">
        <f t="shared" si="2"/>
        <v>-478.25916042796359</v>
      </c>
      <c r="H9" s="9">
        <f t="shared" si="2"/>
        <v>-476.55345427375107</v>
      </c>
      <c r="I9" s="9">
        <f t="shared" si="2"/>
        <v>-474.85534557229897</v>
      </c>
      <c r="J9" s="9">
        <f t="shared" si="2"/>
        <v>-473.16479375162334</v>
      </c>
      <c r="K9" s="7"/>
      <c r="L9" s="7"/>
      <c r="M9" s="34"/>
      <c r="N9" s="34"/>
      <c r="O9" s="35" t="s">
        <v>21</v>
      </c>
      <c r="P9" s="35"/>
      <c r="Q9" s="7"/>
      <c r="R9" s="7"/>
    </row>
    <row r="10" spans="2:18" ht="18" customHeight="1" x14ac:dyDescent="0.25">
      <c r="B10" s="2">
        <v>5</v>
      </c>
      <c r="C10" s="7">
        <f t="shared" si="4"/>
        <v>-750</v>
      </c>
      <c r="D10" s="9">
        <f t="shared" si="3"/>
        <v>-433.15467331511951</v>
      </c>
      <c r="E10" s="9">
        <f t="shared" si="2"/>
        <v>-431.21930858620686</v>
      </c>
      <c r="F10" s="9">
        <f t="shared" si="2"/>
        <v>-429.29431140045551</v>
      </c>
      <c r="G10" s="9">
        <f t="shared" si="2"/>
        <v>-427.37961702154826</v>
      </c>
      <c r="H10" s="9">
        <f t="shared" si="2"/>
        <v>-425.47516117472532</v>
      </c>
      <c r="I10" s="9">
        <f t="shared" si="2"/>
        <v>-423.58088004308365</v>
      </c>
      <c r="J10" s="9">
        <f t="shared" si="2"/>
        <v>-421.69671026391279</v>
      </c>
      <c r="O10" s="10" t="s">
        <v>22</v>
      </c>
      <c r="P10" s="10">
        <v>2500</v>
      </c>
    </row>
    <row r="11" spans="2:18" ht="18" customHeight="1" x14ac:dyDescent="0.25">
      <c r="B11" s="2">
        <v>6</v>
      </c>
      <c r="C11" s="7">
        <f>-1000-250+1500</f>
        <v>250</v>
      </c>
      <c r="D11" s="9">
        <f t="shared" si="3"/>
        <v>129.37134635996583</v>
      </c>
      <c r="E11" s="9">
        <f t="shared" si="2"/>
        <v>128.67800861978927</v>
      </c>
      <c r="F11" s="9">
        <f t="shared" si="2"/>
        <v>127.98900210200959</v>
      </c>
      <c r="G11" s="9">
        <f t="shared" si="2"/>
        <v>127.30429591217199</v>
      </c>
      <c r="H11" s="9">
        <f t="shared" si="2"/>
        <v>126.62385940351629</v>
      </c>
      <c r="I11" s="9">
        <f t="shared" si="2"/>
        <v>125.94766217477175</v>
      </c>
      <c r="J11" s="9">
        <f t="shared" si="2"/>
        <v>125.27567406797463</v>
      </c>
      <c r="O11" s="10" t="s">
        <v>24</v>
      </c>
      <c r="P11" s="10">
        <v>1000</v>
      </c>
    </row>
    <row r="12" spans="2:18" ht="18" customHeight="1" x14ac:dyDescent="0.25">
      <c r="B12" s="2">
        <v>7</v>
      </c>
      <c r="C12" s="7">
        <f t="shared" ref="C12:C23" si="5">-1000-250+1500</f>
        <v>250</v>
      </c>
      <c r="D12" s="9">
        <f t="shared" si="3"/>
        <v>115.91895198240741</v>
      </c>
      <c r="E12" s="9">
        <f t="shared" si="2"/>
        <v>115.1944931917007</v>
      </c>
      <c r="F12" s="9">
        <f t="shared" si="2"/>
        <v>114.47520424132159</v>
      </c>
      <c r="G12" s="9">
        <f t="shared" si="2"/>
        <v>113.76104366397568</v>
      </c>
      <c r="H12" s="9">
        <f t="shared" si="2"/>
        <v>113.05197036160556</v>
      </c>
      <c r="I12" s="9">
        <f t="shared" si="2"/>
        <v>112.34794360177666</v>
      </c>
      <c r="J12" s="9">
        <f t="shared" si="2"/>
        <v>111.64892301410332</v>
      </c>
      <c r="O12" s="10" t="s">
        <v>25</v>
      </c>
      <c r="P12" s="10">
        <v>350</v>
      </c>
    </row>
    <row r="13" spans="2:18" ht="18" customHeight="1" x14ac:dyDescent="0.25">
      <c r="B13" s="2">
        <v>8</v>
      </c>
      <c r="C13" s="7">
        <f t="shared" si="5"/>
        <v>250</v>
      </c>
      <c r="D13" s="9">
        <f t="shared" si="3"/>
        <v>103.86537519144072</v>
      </c>
      <c r="E13" s="9">
        <f t="shared" si="2"/>
        <v>103.12384691079242</v>
      </c>
      <c r="F13" s="9">
        <f t="shared" si="2"/>
        <v>102.38826907680479</v>
      </c>
      <c r="G13" s="9">
        <f t="shared" si="2"/>
        <v>101.65858868144915</v>
      </c>
      <c r="H13" s="9">
        <f t="shared" si="2"/>
        <v>100.93475323566409</v>
      </c>
      <c r="I13" s="9">
        <f t="shared" si="2"/>
        <v>100.21671076381665</v>
      </c>
      <c r="J13" s="9">
        <f t="shared" si="2"/>
        <v>99.504409798229432</v>
      </c>
      <c r="O13" s="10" t="s">
        <v>23</v>
      </c>
      <c r="P13" s="10">
        <v>1000</v>
      </c>
    </row>
    <row r="14" spans="2:18" ht="18" customHeight="1" x14ac:dyDescent="0.25">
      <c r="B14" s="2">
        <v>9</v>
      </c>
      <c r="C14" s="7">
        <f t="shared" si="5"/>
        <v>250</v>
      </c>
      <c r="D14" s="9">
        <f t="shared" si="3"/>
        <v>93.065163022660926</v>
      </c>
      <c r="E14" s="9">
        <f t="shared" si="2"/>
        <v>92.318022390038408</v>
      </c>
      <c r="F14" s="9">
        <f t="shared" si="2"/>
        <v>91.577540429144292</v>
      </c>
      <c r="G14" s="9">
        <f t="shared" si="2"/>
        <v>90.843651920333443</v>
      </c>
      <c r="H14" s="9">
        <f t="shared" si="2"/>
        <v>90.116292340220596</v>
      </c>
      <c r="I14" s="9">
        <f t="shared" si="2"/>
        <v>89.395397853634208</v>
      </c>
      <c r="J14" s="9">
        <f t="shared" si="2"/>
        <v>88.680905305672141</v>
      </c>
    </row>
    <row r="15" spans="2:18" ht="18" customHeight="1" x14ac:dyDescent="0.25">
      <c r="B15" s="2">
        <v>10</v>
      </c>
      <c r="C15" s="7">
        <f t="shared" si="5"/>
        <v>250</v>
      </c>
      <c r="D15" s="9">
        <f t="shared" si="3"/>
        <v>83.387987117656849</v>
      </c>
      <c r="E15" s="9">
        <f t="shared" si="2"/>
        <v>82.644485376696124</v>
      </c>
      <c r="F15" s="9">
        <f t="shared" si="2"/>
        <v>81.908269244796116</v>
      </c>
      <c r="G15" s="9">
        <f t="shared" si="2"/>
        <v>81.179260909104542</v>
      </c>
      <c r="H15" s="9">
        <f t="shared" si="2"/>
        <v>80.457383456292661</v>
      </c>
      <c r="I15" s="9">
        <f t="shared" si="2"/>
        <v>79.742560861365874</v>
      </c>
      <c r="J15" s="9">
        <f t="shared" si="2"/>
        <v>79.03471797662506</v>
      </c>
    </row>
    <row r="16" spans="2:18" ht="18" customHeight="1" x14ac:dyDescent="0.25">
      <c r="B16" s="2">
        <v>11</v>
      </c>
      <c r="C16" s="7">
        <f t="shared" si="5"/>
        <v>250</v>
      </c>
      <c r="D16" s="9">
        <f t="shared" si="3"/>
        <v>74.717071025184211</v>
      </c>
      <c r="E16" s="9">
        <f t="shared" si="2"/>
        <v>73.984589209700673</v>
      </c>
      <c r="F16" s="9">
        <f t="shared" si="2"/>
        <v>73.259934032284889</v>
      </c>
      <c r="G16" s="9">
        <f t="shared" si="2"/>
        <v>72.543014976189212</v>
      </c>
      <c r="H16" s="9">
        <f t="shared" si="2"/>
        <v>71.83374265103582</v>
      </c>
      <c r="I16" s="9">
        <f t="shared" si="2"/>
        <v>71.132028777811755</v>
      </c>
      <c r="J16" s="9">
        <f t="shared" si="2"/>
        <v>70.437786174078752</v>
      </c>
    </row>
    <row r="17" spans="2:10" ht="18" customHeight="1" x14ac:dyDescent="0.25">
      <c r="B17" s="2">
        <v>12</v>
      </c>
      <c r="C17" s="7">
        <f t="shared" si="5"/>
        <v>250</v>
      </c>
      <c r="D17" s="9">
        <f t="shared" si="3"/>
        <v>66.947781035960944</v>
      </c>
      <c r="E17" s="9">
        <f t="shared" si="2"/>
        <v>66.232119609418248</v>
      </c>
      <c r="F17" s="9">
        <f t="shared" si="2"/>
        <v>65.524738636272872</v>
      </c>
      <c r="G17" s="9">
        <f t="shared" si="2"/>
        <v>64.825535030775399</v>
      </c>
      <c r="H17" s="9">
        <f t="shared" si="2"/>
        <v>64.134407080965858</v>
      </c>
      <c r="I17" s="9">
        <f t="shared" si="2"/>
        <v>63.451254429161715</v>
      </c>
      <c r="J17" s="9">
        <f t="shared" si="2"/>
        <v>62.775978052741642</v>
      </c>
    </row>
    <row r="18" spans="2:10" ht="18" customHeight="1" x14ac:dyDescent="0.25">
      <c r="B18" s="2">
        <v>13</v>
      </c>
      <c r="C18" s="7">
        <f t="shared" si="5"/>
        <v>250</v>
      </c>
      <c r="D18" s="9">
        <f t="shared" si="3"/>
        <v>59.986363546401101</v>
      </c>
      <c r="E18" s="9">
        <f t="shared" si="2"/>
        <v>59.291991951495667</v>
      </c>
      <c r="F18" s="9">
        <f t="shared" si="2"/>
        <v>58.606268625081952</v>
      </c>
      <c r="G18" s="9">
        <f t="shared" si="2"/>
        <v>57.929078263505119</v>
      </c>
      <c r="H18" s="9">
        <f t="shared" si="2"/>
        <v>57.26030720143374</v>
      </c>
      <c r="I18" s="9">
        <f t="shared" si="2"/>
        <v>56.599843387147509</v>
      </c>
      <c r="J18" s="9">
        <f t="shared" si="2"/>
        <v>55.9475763582208</v>
      </c>
    </row>
    <row r="19" spans="2:10" ht="18" customHeight="1" x14ac:dyDescent="0.25">
      <c r="B19" s="2">
        <v>14</v>
      </c>
      <c r="C19" s="7">
        <f t="shared" si="5"/>
        <v>250</v>
      </c>
      <c r="D19" s="9">
        <f t="shared" si="3"/>
        <v>53.748813714798715</v>
      </c>
      <c r="E19" s="9">
        <f t="shared" si="2"/>
        <v>53.079085046771105</v>
      </c>
      <c r="F19" s="9">
        <f t="shared" si="2"/>
        <v>52.418289544369166</v>
      </c>
      <c r="G19" s="9">
        <f t="shared" si="2"/>
        <v>51.766300222067926</v>
      </c>
      <c r="H19" s="9">
        <f t="shared" si="2"/>
        <v>51.122992010565369</v>
      </c>
      <c r="I19" s="9">
        <f t="shared" si="2"/>
        <v>50.488241726191966</v>
      </c>
      <c r="J19" s="9">
        <f t="shared" si="2"/>
        <v>49.861928040836688</v>
      </c>
    </row>
    <row r="20" spans="2:10" ht="18" customHeight="1" x14ac:dyDescent="0.25">
      <c r="B20" s="2">
        <v>15</v>
      </c>
      <c r="C20" s="7">
        <f t="shared" si="5"/>
        <v>250</v>
      </c>
      <c r="D20" s="9">
        <f t="shared" si="3"/>
        <v>48.15986175780538</v>
      </c>
      <c r="E20" s="9">
        <f t="shared" si="2"/>
        <v>47.517197123469053</v>
      </c>
      <c r="F20" s="9">
        <f t="shared" si="2"/>
        <v>46.883672057930482</v>
      </c>
      <c r="G20" s="9">
        <f t="shared" si="2"/>
        <v>46.25914858323393</v>
      </c>
      <c r="H20" s="9">
        <f t="shared" si="2"/>
        <v>45.643490925017062</v>
      </c>
      <c r="I20" s="9">
        <f t="shared" si="2"/>
        <v>45.036565475395349</v>
      </c>
      <c r="J20" s="9">
        <f t="shared" si="2"/>
        <v>44.438240756505223</v>
      </c>
    </row>
    <row r="21" spans="2:10" ht="18" customHeight="1" x14ac:dyDescent="0.25">
      <c r="B21" s="2">
        <v>16</v>
      </c>
      <c r="C21" s="7">
        <f t="shared" si="5"/>
        <v>250</v>
      </c>
      <c r="D21" s="9">
        <f t="shared" si="3"/>
        <v>43.152064654634998</v>
      </c>
      <c r="E21" s="9">
        <f t="shared" si="3"/>
        <v>42.538111206722206</v>
      </c>
      <c r="F21" s="9">
        <f t="shared" si="3"/>
        <v>41.933430578176718</v>
      </c>
      <c r="G21" s="9">
        <f t="shared" si="3"/>
        <v>41.33787461081625</v>
      </c>
      <c r="H21" s="9">
        <f t="shared" si="3"/>
        <v>40.751297642977605</v>
      </c>
      <c r="I21" s="9">
        <f t="shared" si="3"/>
        <v>40.173556465273933</v>
      </c>
      <c r="J21" s="9">
        <f t="shared" si="3"/>
        <v>39.604510277175912</v>
      </c>
    </row>
    <row r="22" spans="2:10" ht="18" customHeight="1" x14ac:dyDescent="0.25">
      <c r="B22" s="2">
        <v>17</v>
      </c>
      <c r="C22" s="7">
        <f t="shared" si="5"/>
        <v>250</v>
      </c>
      <c r="D22" s="9">
        <f t="shared" si="3"/>
        <v>38.664992298405082</v>
      </c>
      <c r="E22" s="9">
        <f t="shared" si="3"/>
        <v>38.080758432229715</v>
      </c>
      <c r="F22" s="9">
        <f t="shared" si="3"/>
        <v>37.505863403404781</v>
      </c>
      <c r="G22" s="9">
        <f t="shared" si="3"/>
        <v>36.940149779559668</v>
      </c>
      <c r="H22" s="9">
        <f t="shared" si="3"/>
        <v>36.38346291949253</v>
      </c>
      <c r="I22" s="9">
        <f t="shared" si="3"/>
        <v>35.835650921255905</v>
      </c>
      <c r="J22" s="9">
        <f t="shared" si="3"/>
        <v>35.296564571254322</v>
      </c>
    </row>
    <row r="23" spans="2:10" ht="18" customHeight="1" x14ac:dyDescent="0.25">
      <c r="B23" s="2">
        <v>18</v>
      </c>
      <c r="C23" s="7">
        <f t="shared" si="5"/>
        <v>250</v>
      </c>
      <c r="D23" s="9">
        <f t="shared" si="3"/>
        <v>34.644498273737817</v>
      </c>
      <c r="E23" s="9">
        <f t="shared" si="3"/>
        <v>34.090469032030533</v>
      </c>
      <c r="F23" s="9">
        <f t="shared" si="3"/>
        <v>33.545783644206232</v>
      </c>
      <c r="G23" s="9">
        <f t="shared" si="3"/>
        <v>33.010276376890815</v>
      </c>
      <c r="H23" s="9">
        <f t="shared" si="3"/>
        <v>32.483784580592406</v>
      </c>
      <c r="I23" s="9">
        <f t="shared" si="3"/>
        <v>31.966148629638194</v>
      </c>
      <c r="J23" s="9">
        <f t="shared" si="3"/>
        <v>31.457211863334368</v>
      </c>
    </row>
    <row r="24" spans="2:10" ht="18" customHeight="1" x14ac:dyDescent="0.25">
      <c r="C24" s="3" t="s">
        <v>10</v>
      </c>
      <c r="D24" s="9">
        <f>SUM(D5:D17)</f>
        <v>-2938.4961397510892</v>
      </c>
      <c r="E24" s="9">
        <f>SUM(E5:E17)</f>
        <v>-2944.9392680590736</v>
      </c>
      <c r="F24" s="9">
        <f>SUM(F5:F17)</f>
        <v>-2951.3412268980342</v>
      </c>
      <c r="G24" s="9">
        <f>SUM(G5:G17)</f>
        <v>-2957.7024196081084</v>
      </c>
      <c r="H24" s="9">
        <f>SUM(H5:H17)</f>
        <v>-2964.0232448184624</v>
      </c>
      <c r="I24" s="9">
        <f>SUM(I5:I17)</f>
        <v>-2970.3040965078426</v>
      </c>
      <c r="J24" s="9">
        <f>SUM(J5:J17)</f>
        <v>-2976.5453640642791</v>
      </c>
    </row>
  </sheetData>
  <mergeCells count="5">
    <mergeCell ref="C1:D1"/>
    <mergeCell ref="Q2:R2"/>
    <mergeCell ref="Q3:R3"/>
    <mergeCell ref="D4:P4"/>
    <mergeCell ref="O9:P9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18"/>
  <sheetViews>
    <sheetView topLeftCell="A2" workbookViewId="0">
      <selection activeCell="M10" sqref="M10"/>
    </sheetView>
  </sheetViews>
  <sheetFormatPr defaultRowHeight="18" customHeight="1" x14ac:dyDescent="0.25"/>
  <cols>
    <col min="1" max="1" width="9.140625" style="10"/>
    <col min="2" max="2" width="6.42578125" style="10" customWidth="1"/>
    <col min="3" max="3" width="13.5703125" style="10" customWidth="1"/>
    <col min="4" max="14" width="9.140625" style="10"/>
    <col min="15" max="16" width="9.85546875" style="10" customWidth="1"/>
    <col min="17" max="16384" width="9.140625" style="10"/>
  </cols>
  <sheetData>
    <row r="1" spans="2:18" ht="18" customHeight="1" x14ac:dyDescent="0.25">
      <c r="C1" s="33" t="s">
        <v>20</v>
      </c>
      <c r="D1" s="33"/>
    </row>
    <row r="2" spans="2:18" ht="18" customHeight="1" x14ac:dyDescent="0.25">
      <c r="G2" s="4" t="s">
        <v>13</v>
      </c>
      <c r="P2" s="10" t="s">
        <v>4</v>
      </c>
      <c r="Q2" s="26" t="s">
        <v>6</v>
      </c>
      <c r="R2" s="26"/>
    </row>
    <row r="3" spans="2:18" ht="18" customHeight="1" x14ac:dyDescent="0.25">
      <c r="B3" s="5"/>
      <c r="C3" s="5" t="s">
        <v>0</v>
      </c>
      <c r="D3" s="8">
        <f t="shared" ref="D3:E3" si="0">E3-0.001</f>
        <v>4.3339999999999997E-2</v>
      </c>
      <c r="E3" s="8">
        <f t="shared" si="0"/>
        <v>4.4339999999999997E-2</v>
      </c>
      <c r="F3" s="8">
        <f>G3-0.001</f>
        <v>4.5339999999999998E-2</v>
      </c>
      <c r="G3" s="36">
        <v>4.6339999999999999E-2</v>
      </c>
      <c r="H3" s="8">
        <f>G3+0.001</f>
        <v>4.734E-2</v>
      </c>
      <c r="I3" s="8">
        <f t="shared" ref="I3:J3" si="1">H3+0.001</f>
        <v>4.8340000000000001E-2</v>
      </c>
      <c r="J3" s="8">
        <f t="shared" si="1"/>
        <v>4.9340000000000002E-2</v>
      </c>
      <c r="P3" s="10" t="s">
        <v>5</v>
      </c>
      <c r="Q3" s="26" t="s">
        <v>7</v>
      </c>
      <c r="R3" s="26"/>
    </row>
    <row r="4" spans="2:18" ht="18" customHeight="1" x14ac:dyDescent="0.25">
      <c r="B4" s="6" t="s">
        <v>1</v>
      </c>
      <c r="C4" s="6" t="s">
        <v>2</v>
      </c>
      <c r="D4" s="25" t="s">
        <v>3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2:18" ht="18" customHeight="1" x14ac:dyDescent="0.25">
      <c r="B5" s="2">
        <v>0</v>
      </c>
      <c r="C5" s="7">
        <v>-3000</v>
      </c>
      <c r="D5" s="9">
        <f>$C5/(1+D$3)^$B5</f>
        <v>-3000</v>
      </c>
      <c r="E5" s="9">
        <f t="shared" ref="E5:J17" si="2">$C5/(1+E$3)^$B5</f>
        <v>-3000</v>
      </c>
      <c r="F5" s="9">
        <f t="shared" si="2"/>
        <v>-3000</v>
      </c>
      <c r="G5" s="37">
        <f t="shared" si="2"/>
        <v>-3000</v>
      </c>
      <c r="H5" s="9">
        <f t="shared" si="2"/>
        <v>-3000</v>
      </c>
      <c r="I5" s="9">
        <f t="shared" si="2"/>
        <v>-3000</v>
      </c>
      <c r="J5" s="9">
        <f t="shared" si="2"/>
        <v>-3000</v>
      </c>
      <c r="K5" s="7"/>
      <c r="L5" s="7"/>
      <c r="M5" s="7"/>
      <c r="N5" s="7"/>
      <c r="O5" s="7"/>
      <c r="P5" s="7"/>
      <c r="Q5" s="7"/>
      <c r="R5" s="7"/>
    </row>
    <row r="6" spans="2:18" ht="18" customHeight="1" x14ac:dyDescent="0.25">
      <c r="B6" s="2">
        <v>1</v>
      </c>
      <c r="C6" s="7">
        <v>-1000</v>
      </c>
      <c r="D6" s="9">
        <f>$C6/(1+D$3)^$B6</f>
        <v>-958.46032932696926</v>
      </c>
      <c r="E6" s="9">
        <f t="shared" si="2"/>
        <v>-957.5425627669149</v>
      </c>
      <c r="F6" s="9">
        <f t="shared" si="2"/>
        <v>-956.62655212658092</v>
      </c>
      <c r="G6" s="37">
        <f t="shared" si="2"/>
        <v>-955.71229237150442</v>
      </c>
      <c r="H6" s="9">
        <f t="shared" si="2"/>
        <v>-954.79977848645149</v>
      </c>
      <c r="I6" s="9">
        <f>$C6/(1+I$3)^$B6</f>
        <v>-953.88900547532285</v>
      </c>
      <c r="J6" s="9">
        <f t="shared" si="2"/>
        <v>-952.97996836106506</v>
      </c>
      <c r="K6" s="7"/>
      <c r="L6" s="7"/>
      <c r="M6" s="7"/>
      <c r="N6" s="7"/>
      <c r="O6" s="7"/>
      <c r="P6" s="7"/>
      <c r="Q6" s="7"/>
      <c r="R6" s="7"/>
    </row>
    <row r="7" spans="2:18" ht="18" customHeight="1" x14ac:dyDescent="0.25">
      <c r="B7" s="2">
        <v>2</v>
      </c>
      <c r="C7" s="7">
        <v>-3000</v>
      </c>
      <c r="D7" s="9">
        <f t="shared" ref="D7:D17" si="3">$C7/(1+D$3)^$B7</f>
        <v>-2755.9386086806871</v>
      </c>
      <c r="E7" s="9">
        <f t="shared" si="2"/>
        <v>-2750.6632785306938</v>
      </c>
      <c r="F7" s="9">
        <f t="shared" si="2"/>
        <v>-2745.4030807007698</v>
      </c>
      <c r="G7" s="37">
        <f t="shared" si="2"/>
        <v>-2740.1579573699878</v>
      </c>
      <c r="H7" s="9">
        <f t="shared" si="2"/>
        <v>-2734.9278509933301</v>
      </c>
      <c r="I7" s="9">
        <f t="shared" si="2"/>
        <v>-2729.7127043001014</v>
      </c>
      <c r="J7" s="9">
        <f t="shared" si="2"/>
        <v>-2724.5124602923702</v>
      </c>
      <c r="K7" s="7"/>
      <c r="L7" s="7"/>
      <c r="M7" s="7"/>
      <c r="N7" s="7"/>
      <c r="O7" s="7"/>
      <c r="P7" s="7"/>
      <c r="Q7" s="7"/>
      <c r="R7" s="7"/>
    </row>
    <row r="8" spans="2:18" ht="18" customHeight="1" x14ac:dyDescent="0.25">
      <c r="B8" s="2">
        <v>3</v>
      </c>
      <c r="C8" s="7">
        <v>-1000</v>
      </c>
      <c r="D8" s="9">
        <f t="shared" si="3"/>
        <v>-880.48594216033348</v>
      </c>
      <c r="E8" s="9">
        <f t="shared" si="2"/>
        <v>-877.95905501104176</v>
      </c>
      <c r="F8" s="9">
        <f t="shared" si="2"/>
        <v>-875.44182776282355</v>
      </c>
      <c r="G8" s="37">
        <f t="shared" si="2"/>
        <v>-872.93421429936348</v>
      </c>
      <c r="H8" s="9">
        <f t="shared" si="2"/>
        <v>-870.43616876828617</v>
      </c>
      <c r="I8" s="9">
        <f t="shared" si="2"/>
        <v>-867.94764557939254</v>
      </c>
      <c r="J8" s="9">
        <f t="shared" si="2"/>
        <v>-865.46859940291699</v>
      </c>
      <c r="K8" s="7"/>
      <c r="L8" s="7"/>
      <c r="M8" s="7"/>
      <c r="N8" s="7"/>
      <c r="O8" s="7"/>
      <c r="P8" s="7"/>
      <c r="Q8" s="7"/>
      <c r="R8" s="7"/>
    </row>
    <row r="9" spans="2:18" ht="18" customHeight="1" x14ac:dyDescent="0.25">
      <c r="B9" s="2">
        <v>4</v>
      </c>
      <c r="C9" s="7">
        <v>1200</v>
      </c>
      <c r="D9" s="9">
        <f t="shared" si="3"/>
        <v>1012.6930153089122</v>
      </c>
      <c r="E9" s="9">
        <f t="shared" si="2"/>
        <v>1008.8197962476301</v>
      </c>
      <c r="F9" s="9">
        <f t="shared" si="2"/>
        <v>1004.9650767361703</v>
      </c>
      <c r="G9" s="37">
        <f t="shared" si="2"/>
        <v>1001.1287508450753</v>
      </c>
      <c r="H9" s="9">
        <f t="shared" si="2"/>
        <v>997.31071335186607</v>
      </c>
      <c r="I9" s="9">
        <f t="shared" si="2"/>
        <v>993.51085973564977</v>
      </c>
      <c r="J9" s="9">
        <f t="shared" si="2"/>
        <v>989.72908617178462</v>
      </c>
      <c r="K9" s="7"/>
      <c r="L9" s="7"/>
      <c r="M9" s="34"/>
      <c r="N9" s="34"/>
      <c r="O9" s="35"/>
      <c r="P9" s="35"/>
      <c r="Q9" s="7"/>
      <c r="R9" s="7"/>
    </row>
    <row r="10" spans="2:18" ht="18" customHeight="1" x14ac:dyDescent="0.25">
      <c r="B10" s="2">
        <v>5</v>
      </c>
      <c r="C10" s="7">
        <v>1200</v>
      </c>
      <c r="D10" s="9">
        <f t="shared" si="3"/>
        <v>970.62608096010149</v>
      </c>
      <c r="E10" s="9">
        <f t="shared" si="2"/>
        <v>965.98789306895264</v>
      </c>
      <c r="F10" s="9">
        <f t="shared" si="2"/>
        <v>961.37627636574746</v>
      </c>
      <c r="G10" s="37">
        <f t="shared" si="2"/>
        <v>956.7910534291675</v>
      </c>
      <c r="H10" s="9">
        <f t="shared" si="2"/>
        <v>952.23204819052648</v>
      </c>
      <c r="I10" s="9">
        <f t="shared" si="2"/>
        <v>947.699085922172</v>
      </c>
      <c r="J10" s="9">
        <f t="shared" si="2"/>
        <v>943.19199322601321</v>
      </c>
    </row>
    <row r="11" spans="2:18" ht="18" customHeight="1" x14ac:dyDescent="0.25">
      <c r="B11" s="2">
        <v>6</v>
      </c>
      <c r="C11" s="7">
        <v>1200</v>
      </c>
      <c r="D11" s="9">
        <f t="shared" si="3"/>
        <v>930.30659321036433</v>
      </c>
      <c r="E11" s="9">
        <f t="shared" si="2"/>
        <v>924.9745227310575</v>
      </c>
      <c r="F11" s="9">
        <f t="shared" si="2"/>
        <v>919.67807255605589</v>
      </c>
      <c r="G11" s="37">
        <f t="shared" si="2"/>
        <v>914.41697099333635</v>
      </c>
      <c r="H11" s="9">
        <f t="shared" si="2"/>
        <v>909.1909486800148</v>
      </c>
      <c r="I11" s="9">
        <f t="shared" si="2"/>
        <v>903.99973856017311</v>
      </c>
      <c r="J11" s="9">
        <f t="shared" si="2"/>
        <v>898.84307586293608</v>
      </c>
    </row>
    <row r="12" spans="2:18" ht="18" customHeight="1" x14ac:dyDescent="0.25">
      <c r="B12" s="2">
        <v>7</v>
      </c>
      <c r="C12" s="7">
        <v>1200</v>
      </c>
      <c r="D12" s="9">
        <f t="shared" si="3"/>
        <v>891.66196370345654</v>
      </c>
      <c r="E12" s="9">
        <f t="shared" si="2"/>
        <v>885.70247499000095</v>
      </c>
      <c r="F12" s="9">
        <f t="shared" si="2"/>
        <v>879.78846361571925</v>
      </c>
      <c r="G12" s="37">
        <f t="shared" si="2"/>
        <v>873.919539531449</v>
      </c>
      <c r="H12" s="9">
        <f t="shared" si="2"/>
        <v>868.09531640156479</v>
      </c>
      <c r="I12" s="9">
        <f t="shared" si="2"/>
        <v>862.31541156511526</v>
      </c>
      <c r="J12" s="9">
        <f t="shared" si="2"/>
        <v>856.57944599742336</v>
      </c>
    </row>
    <row r="13" spans="2:18" ht="18" customHeight="1" x14ac:dyDescent="0.25">
      <c r="B13" s="2">
        <v>8</v>
      </c>
      <c r="C13" s="7">
        <v>1200</v>
      </c>
      <c r="D13" s="9">
        <f t="shared" si="3"/>
        <v>854.62261937954713</v>
      </c>
      <c r="E13" s="9">
        <f t="shared" si="2"/>
        <v>848.09781775092483</v>
      </c>
      <c r="F13" s="9">
        <f t="shared" si="2"/>
        <v>841.62900454944725</v>
      </c>
      <c r="G13" s="37">
        <f t="shared" si="2"/>
        <v>835.2156464738506</v>
      </c>
      <c r="H13" s="9">
        <f t="shared" si="2"/>
        <v>828.85721580533993</v>
      </c>
      <c r="I13" s="9">
        <f t="shared" si="2"/>
        <v>822.55319034389152</v>
      </c>
      <c r="J13" s="9">
        <f t="shared" si="2"/>
        <v>816.3030533453632</v>
      </c>
    </row>
    <row r="14" spans="2:18" ht="18" customHeight="1" x14ac:dyDescent="0.25">
      <c r="B14" s="2">
        <v>9</v>
      </c>
      <c r="C14" s="7">
        <v>1200</v>
      </c>
      <c r="D14" s="9">
        <f t="shared" si="3"/>
        <v>819.12187722079784</v>
      </c>
      <c r="E14" s="9">
        <f t="shared" si="2"/>
        <v>812.08975788624855</v>
      </c>
      <c r="F14" s="9">
        <f t="shared" si="2"/>
        <v>805.12465279186426</v>
      </c>
      <c r="G14" s="37">
        <f t="shared" si="2"/>
        <v>798.22586011607189</v>
      </c>
      <c r="H14" s="9">
        <f t="shared" si="2"/>
        <v>791.39268604783547</v>
      </c>
      <c r="I14" s="9">
        <f t="shared" si="2"/>
        <v>784.62444468768865</v>
      </c>
      <c r="J14" s="9">
        <f t="shared" si="2"/>
        <v>777.92045795010506</v>
      </c>
    </row>
    <row r="15" spans="2:18" ht="18" customHeight="1" x14ac:dyDescent="0.25">
      <c r="B15" s="2">
        <v>10</v>
      </c>
      <c r="C15" s="7">
        <v>1200</v>
      </c>
      <c r="D15" s="9">
        <f t="shared" si="3"/>
        <v>785.09582419997116</v>
      </c>
      <c r="E15" s="9">
        <f t="shared" si="2"/>
        <v>777.61050796316192</v>
      </c>
      <c r="F15" s="9">
        <f t="shared" si="2"/>
        <v>770.20362063239156</v>
      </c>
      <c r="G15" s="37">
        <f t="shared" si="2"/>
        <v>762.87426660174685</v>
      </c>
      <c r="H15" s="9">
        <f t="shared" si="2"/>
        <v>755.62156133427118</v>
      </c>
      <c r="I15" s="9">
        <f t="shared" si="2"/>
        <v>748.44463121476679</v>
      </c>
      <c r="J15" s="9">
        <f t="shared" si="2"/>
        <v>741.34261340471653</v>
      </c>
    </row>
    <row r="16" spans="2:18" ht="18" customHeight="1" x14ac:dyDescent="0.25">
      <c r="B16" s="2">
        <v>11</v>
      </c>
      <c r="C16" s="7">
        <v>1200</v>
      </c>
      <c r="D16" s="9">
        <f t="shared" si="3"/>
        <v>752.48320221593258</v>
      </c>
      <c r="E16" s="9">
        <f t="shared" si="2"/>
        <v>744.59515862952867</v>
      </c>
      <c r="F16" s="9">
        <f t="shared" si="2"/>
        <v>736.79723404097388</v>
      </c>
      <c r="G16" s="37">
        <f t="shared" si="2"/>
        <v>729.08831412518578</v>
      </c>
      <c r="H16" s="9">
        <f t="shared" si="2"/>
        <v>721.46729938154863</v>
      </c>
      <c r="I16" s="9">
        <f t="shared" si="2"/>
        <v>713.93310492279863</v>
      </c>
      <c r="J16" s="9">
        <f t="shared" si="2"/>
        <v>706.48466026713606</v>
      </c>
    </row>
    <row r="17" spans="2:10" ht="18" customHeight="1" x14ac:dyDescent="0.25">
      <c r="B17" s="2">
        <v>12</v>
      </c>
      <c r="C17" s="7">
        <v>1200</v>
      </c>
      <c r="D17" s="9">
        <f t="shared" si="3"/>
        <v>721.22529780889533</v>
      </c>
      <c r="E17" s="9">
        <f t="shared" si="2"/>
        <v>712.98155641795631</v>
      </c>
      <c r="F17" s="9">
        <f t="shared" si="2"/>
        <v>704.83979761701823</v>
      </c>
      <c r="G17" s="37">
        <f t="shared" si="2"/>
        <v>696.79866403385677</v>
      </c>
      <c r="H17" s="9">
        <f t="shared" si="2"/>
        <v>688.85681763472098</v>
      </c>
      <c r="I17" s="9">
        <f t="shared" si="2"/>
        <v>681.01293943071778</v>
      </c>
      <c r="J17" s="9">
        <f t="shared" si="2"/>
        <v>673.26572918895317</v>
      </c>
    </row>
    <row r="18" spans="2:10" ht="18" customHeight="1" x14ac:dyDescent="0.25">
      <c r="C18" s="3" t="s">
        <v>10</v>
      </c>
      <c r="D18" s="9">
        <f>SUM(D5:D17)</f>
        <v>142.95159383998941</v>
      </c>
      <c r="E18" s="9">
        <f>SUM(E5:E17)</f>
        <v>94.694589376812132</v>
      </c>
      <c r="F18" s="9">
        <f>SUM(F5:F17)</f>
        <v>46.930738315213375</v>
      </c>
      <c r="G18" s="37">
        <f>SUM(G5:G17)</f>
        <v>-0.34539789111556729</v>
      </c>
      <c r="H18" s="9">
        <f>SUM(H5:H17)</f>
        <v>-47.13919142037912</v>
      </c>
      <c r="I18" s="9">
        <f>SUM(I5:I17)</f>
        <v>-93.455948971845032</v>
      </c>
      <c r="J18" s="9">
        <f>SUM(J5:J17)</f>
        <v>-139.30091264192026</v>
      </c>
    </row>
  </sheetData>
  <mergeCells count="5">
    <mergeCell ref="C1:D1"/>
    <mergeCell ref="Q2:R2"/>
    <mergeCell ref="Q3:R3"/>
    <mergeCell ref="D4:P4"/>
    <mergeCell ref="O9:P9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workbookViewId="0">
      <selection activeCell="L32" sqref="L32"/>
    </sheetView>
  </sheetViews>
  <sheetFormatPr defaultRowHeight="18" customHeight="1" x14ac:dyDescent="0.25"/>
  <cols>
    <col min="1" max="1" width="9.140625" style="10"/>
    <col min="2" max="2" width="6.42578125" style="10" customWidth="1"/>
    <col min="3" max="3" width="13.5703125" style="10" customWidth="1"/>
    <col min="4" max="14" width="9.140625" style="10"/>
    <col min="15" max="16" width="9.85546875" style="10" customWidth="1"/>
    <col min="17" max="16384" width="9.140625" style="10"/>
  </cols>
  <sheetData>
    <row r="1" spans="2:18" ht="18" customHeight="1" x14ac:dyDescent="0.25">
      <c r="C1" s="33" t="s">
        <v>26</v>
      </c>
      <c r="D1" s="33"/>
    </row>
    <row r="2" spans="2:18" ht="18" customHeight="1" x14ac:dyDescent="0.25">
      <c r="G2" s="4" t="s">
        <v>13</v>
      </c>
      <c r="P2" s="10" t="s">
        <v>4</v>
      </c>
      <c r="Q2" s="26" t="s">
        <v>6</v>
      </c>
      <c r="R2" s="26"/>
    </row>
    <row r="3" spans="2:18" ht="18" customHeight="1" x14ac:dyDescent="0.25">
      <c r="B3" s="5"/>
      <c r="C3" s="5" t="s">
        <v>0</v>
      </c>
      <c r="D3" s="8">
        <f t="shared" ref="D3:E3" si="0">E3-0.001</f>
        <v>6.9839999999999999E-2</v>
      </c>
      <c r="E3" s="8">
        <f t="shared" si="0"/>
        <v>7.084E-2</v>
      </c>
      <c r="F3" s="8">
        <f>G3-0.001</f>
        <v>7.1840000000000001E-2</v>
      </c>
      <c r="G3" s="36">
        <v>7.2840000000000002E-2</v>
      </c>
      <c r="H3" s="8">
        <f>G3+0.001</f>
        <v>7.3840000000000003E-2</v>
      </c>
      <c r="I3" s="8">
        <f t="shared" ref="I3:J3" si="1">H3+0.001</f>
        <v>7.4840000000000004E-2</v>
      </c>
      <c r="J3" s="8">
        <f t="shared" si="1"/>
        <v>7.5840000000000005E-2</v>
      </c>
      <c r="P3" s="10" t="s">
        <v>5</v>
      </c>
      <c r="Q3" s="26" t="s">
        <v>7</v>
      </c>
      <c r="R3" s="26"/>
    </row>
    <row r="4" spans="2:18" ht="18" customHeight="1" x14ac:dyDescent="0.25">
      <c r="B4" s="6" t="s">
        <v>1</v>
      </c>
      <c r="C4" s="6" t="s">
        <v>2</v>
      </c>
      <c r="D4" s="25" t="s">
        <v>3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</row>
    <row r="5" spans="2:18" ht="18" customHeight="1" x14ac:dyDescent="0.25">
      <c r="B5" s="2">
        <v>0</v>
      </c>
      <c r="C5" s="7">
        <v>-1500</v>
      </c>
      <c r="D5" s="9">
        <f>$C5/(1+D$3)^$B5</f>
        <v>-1500</v>
      </c>
      <c r="E5" s="9">
        <f t="shared" ref="E5:J17" si="2">$C5/(1+E$3)^$B5</f>
        <v>-1500</v>
      </c>
      <c r="F5" s="9">
        <f t="shared" si="2"/>
        <v>-1500</v>
      </c>
      <c r="G5" s="37">
        <f t="shared" si="2"/>
        <v>-1500</v>
      </c>
      <c r="H5" s="9">
        <f t="shared" si="2"/>
        <v>-1500</v>
      </c>
      <c r="I5" s="9">
        <f t="shared" si="2"/>
        <v>-1500</v>
      </c>
      <c r="J5" s="9">
        <f t="shared" si="2"/>
        <v>-1500</v>
      </c>
      <c r="K5" s="7"/>
      <c r="L5" s="7"/>
      <c r="M5" s="7"/>
      <c r="N5" s="7"/>
      <c r="O5" s="7"/>
      <c r="P5" s="7"/>
      <c r="Q5" s="7"/>
      <c r="R5" s="7"/>
    </row>
    <row r="6" spans="2:18" ht="18" customHeight="1" x14ac:dyDescent="0.25">
      <c r="B6" s="2">
        <v>1</v>
      </c>
      <c r="C6" s="7">
        <v>-1500</v>
      </c>
      <c r="D6" s="9">
        <f>$C6/(1+D$3)^$B6</f>
        <v>-1402.0788155238167</v>
      </c>
      <c r="E6" s="9">
        <f t="shared" si="2"/>
        <v>-1400.7694893728287</v>
      </c>
      <c r="F6" s="9">
        <f t="shared" si="2"/>
        <v>-1399.4626063591581</v>
      </c>
      <c r="G6" s="37">
        <f t="shared" si="2"/>
        <v>-1398.1581596510198</v>
      </c>
      <c r="H6" s="9">
        <f t="shared" si="2"/>
        <v>-1396.856142442077</v>
      </c>
      <c r="I6" s="9">
        <f>$C6/(1+I$3)^$B6</f>
        <v>-1395.556547951323</v>
      </c>
      <c r="J6" s="9">
        <f t="shared" si="2"/>
        <v>-1394.2593694229627</v>
      </c>
      <c r="K6" s="7"/>
      <c r="L6" s="7"/>
      <c r="M6" s="7"/>
      <c r="N6" s="7"/>
      <c r="O6" s="7"/>
      <c r="P6" s="7"/>
      <c r="Q6" s="7"/>
      <c r="R6" s="7"/>
    </row>
    <row r="7" spans="2:18" ht="18" customHeight="1" x14ac:dyDescent="0.25">
      <c r="B7" s="2">
        <v>2</v>
      </c>
      <c r="C7" s="7">
        <v>-2000</v>
      </c>
      <c r="D7" s="9">
        <f t="shared" ref="D7:D17" si="3">$C7/(1+D$3)^$B7</f>
        <v>-1747.4000043917058</v>
      </c>
      <c r="E7" s="9">
        <f t="shared" si="2"/>
        <v>-1744.1379220958361</v>
      </c>
      <c r="F7" s="9">
        <f t="shared" si="2"/>
        <v>-1740.8849658645051</v>
      </c>
      <c r="G7" s="37">
        <f t="shared" si="2"/>
        <v>-1737.6411016877569</v>
      </c>
      <c r="H7" s="9">
        <f t="shared" si="2"/>
        <v>-1734.4062957139206</v>
      </c>
      <c r="I7" s="9">
        <f t="shared" si="2"/>
        <v>-1731.1805142487226</v>
      </c>
      <c r="J7" s="9">
        <f t="shared" si="2"/>
        <v>-1727.9637237544155</v>
      </c>
      <c r="K7" s="7"/>
      <c r="L7" s="7"/>
      <c r="M7" s="7"/>
      <c r="N7" s="7"/>
      <c r="O7" s="7"/>
      <c r="P7" s="7"/>
      <c r="Q7" s="7"/>
      <c r="R7" s="7"/>
    </row>
    <row r="8" spans="2:18" ht="18" customHeight="1" x14ac:dyDescent="0.25">
      <c r="B8" s="2">
        <v>3</v>
      </c>
      <c r="C8" s="7">
        <v>-2000</v>
      </c>
      <c r="D8" s="9">
        <f t="shared" si="3"/>
        <v>-1633.3283522692232</v>
      </c>
      <c r="E8" s="9">
        <f t="shared" si="2"/>
        <v>-1628.7567910199807</v>
      </c>
      <c r="F8" s="9">
        <f t="shared" si="2"/>
        <v>-1624.2022744668097</v>
      </c>
      <c r="G8" s="37">
        <f t="shared" si="2"/>
        <v>-1619.6647232464829</v>
      </c>
      <c r="H8" s="9">
        <f t="shared" si="2"/>
        <v>-1615.1440584387997</v>
      </c>
      <c r="I8" s="9">
        <f t="shared" si="2"/>
        <v>-1610.6402015636959</v>
      </c>
      <c r="J8" s="9">
        <f t="shared" si="2"/>
        <v>-1606.1530745783903</v>
      </c>
      <c r="K8" s="7"/>
      <c r="L8" s="7"/>
      <c r="M8" s="7"/>
      <c r="N8" s="7"/>
      <c r="O8" s="7"/>
      <c r="P8" s="7"/>
      <c r="Q8" s="7"/>
      <c r="R8" s="7"/>
    </row>
    <row r="9" spans="2:18" ht="18" customHeight="1" x14ac:dyDescent="0.25">
      <c r="B9" s="2">
        <v>4</v>
      </c>
      <c r="C9" s="7">
        <v>1200</v>
      </c>
      <c r="D9" s="9">
        <f t="shared" si="3"/>
        <v>916.02203260444003</v>
      </c>
      <c r="E9" s="9">
        <f t="shared" si="2"/>
        <v>912.60512738783427</v>
      </c>
      <c r="F9" s="9">
        <f t="shared" si="2"/>
        <v>909.20413931191786</v>
      </c>
      <c r="G9" s="37">
        <f t="shared" si="2"/>
        <v>905.81897948239248</v>
      </c>
      <c r="H9" s="9">
        <f t="shared" si="2"/>
        <v>902.44955958362505</v>
      </c>
      <c r="I9" s="9">
        <f t="shared" si="2"/>
        <v>899.09579187434156</v>
      </c>
      <c r="J9" s="9">
        <f t="shared" si="2"/>
        <v>895.7575891833676</v>
      </c>
      <c r="K9" s="7"/>
      <c r="L9" s="7"/>
      <c r="M9" s="34"/>
      <c r="N9" s="34"/>
      <c r="O9" s="35"/>
      <c r="P9" s="35"/>
      <c r="Q9" s="7"/>
      <c r="R9" s="7"/>
    </row>
    <row r="10" spans="2:18" ht="18" customHeight="1" x14ac:dyDescent="0.25">
      <c r="B10" s="2">
        <v>5</v>
      </c>
      <c r="C10" s="7">
        <v>1200</v>
      </c>
      <c r="D10" s="9">
        <f t="shared" si="3"/>
        <v>856.22339097850147</v>
      </c>
      <c r="E10" s="9">
        <f t="shared" si="2"/>
        <v>852.23294552672132</v>
      </c>
      <c r="F10" s="9">
        <f t="shared" si="2"/>
        <v>848.26479634266116</v>
      </c>
      <c r="G10" s="37">
        <f t="shared" si="2"/>
        <v>844.31879822004441</v>
      </c>
      <c r="H10" s="9">
        <f t="shared" si="2"/>
        <v>840.39480703235597</v>
      </c>
      <c r="I10" s="9">
        <f t="shared" si="2"/>
        <v>836.49267972381142</v>
      </c>
      <c r="J10" s="9">
        <f t="shared" si="2"/>
        <v>832.61227430042356</v>
      </c>
    </row>
    <row r="11" spans="2:18" ht="18" customHeight="1" x14ac:dyDescent="0.25">
      <c r="B11" s="2">
        <v>6</v>
      </c>
      <c r="C11" s="7">
        <v>1200</v>
      </c>
      <c r="D11" s="9">
        <f t="shared" si="3"/>
        <v>800.32845189794887</v>
      </c>
      <c r="E11" s="9">
        <f t="shared" si="2"/>
        <v>795.85460528811166</v>
      </c>
      <c r="F11" s="9">
        <f t="shared" si="2"/>
        <v>791.40990851494757</v>
      </c>
      <c r="G11" s="37">
        <f t="shared" si="2"/>
        <v>786.99414471873206</v>
      </c>
      <c r="H11" s="9">
        <f t="shared" si="2"/>
        <v>782.60709885304709</v>
      </c>
      <c r="I11" s="9">
        <f t="shared" si="2"/>
        <v>778.24855766794258</v>
      </c>
      <c r="J11" s="9">
        <f t="shared" si="2"/>
        <v>773.91830969328487</v>
      </c>
    </row>
    <row r="12" spans="2:18" ht="18" customHeight="1" x14ac:dyDescent="0.25">
      <c r="B12" s="2">
        <v>7</v>
      </c>
      <c r="C12" s="7">
        <v>1200</v>
      </c>
      <c r="D12" s="9">
        <f t="shared" si="3"/>
        <v>748.08237857805739</v>
      </c>
      <c r="E12" s="9">
        <f t="shared" si="2"/>
        <v>743.20589937629484</v>
      </c>
      <c r="F12" s="9">
        <f t="shared" si="2"/>
        <v>738.36571551252746</v>
      </c>
      <c r="G12" s="37">
        <f t="shared" si="2"/>
        <v>733.56152335738045</v>
      </c>
      <c r="H12" s="9">
        <f t="shared" si="2"/>
        <v>728.79302210110177</v>
      </c>
      <c r="I12" s="9">
        <f t="shared" si="2"/>
        <v>724.05991372478013</v>
      </c>
      <c r="J12" s="9">
        <f t="shared" si="2"/>
        <v>719.36190297189637</v>
      </c>
    </row>
    <row r="13" spans="2:18" ht="18" customHeight="1" x14ac:dyDescent="0.25">
      <c r="B13" s="2">
        <v>8</v>
      </c>
      <c r="C13" s="7">
        <v>1200</v>
      </c>
      <c r="D13" s="9">
        <f t="shared" si="3"/>
        <v>699.24697018064148</v>
      </c>
      <c r="E13" s="9">
        <f t="shared" si="2"/>
        <v>694.04009877880446</v>
      </c>
      <c r="F13" s="9">
        <f t="shared" si="2"/>
        <v>688.8768057849378</v>
      </c>
      <c r="G13" s="37">
        <f t="shared" si="2"/>
        <v>683.75668632543579</v>
      </c>
      <c r="H13" s="9">
        <f t="shared" si="2"/>
        <v>678.67933966056569</v>
      </c>
      <c r="I13" s="9">
        <f t="shared" si="2"/>
        <v>673.64436913845771</v>
      </c>
      <c r="J13" s="9">
        <f t="shared" si="2"/>
        <v>668.65138214966566</v>
      </c>
    </row>
    <row r="14" spans="2:18" ht="18" customHeight="1" x14ac:dyDescent="0.25">
      <c r="B14" s="2">
        <v>9</v>
      </c>
      <c r="C14" s="7">
        <v>1200</v>
      </c>
      <c r="D14" s="9">
        <f t="shared" si="3"/>
        <v>653.59957580632772</v>
      </c>
      <c r="E14" s="9">
        <f t="shared" si="2"/>
        <v>648.12679651376902</v>
      </c>
      <c r="F14" s="9">
        <f t="shared" si="2"/>
        <v>642.70488672277372</v>
      </c>
      <c r="G14" s="37">
        <f t="shared" si="2"/>
        <v>637.33332680123385</v>
      </c>
      <c r="H14" s="9">
        <f t="shared" si="2"/>
        <v>632.01160290226267</v>
      </c>
      <c r="I14" s="9">
        <f t="shared" si="2"/>
        <v>626.73920689447527</v>
      </c>
      <c r="J14" s="9">
        <f t="shared" si="2"/>
        <v>621.51563629319014</v>
      </c>
    </row>
    <row r="15" spans="2:18" ht="18" customHeight="1" x14ac:dyDescent="0.25">
      <c r="B15" s="2">
        <v>10</v>
      </c>
      <c r="C15" s="7">
        <v>1200</v>
      </c>
      <c r="D15" s="9">
        <f t="shared" si="3"/>
        <v>610.93207938226988</v>
      </c>
      <c r="E15" s="9">
        <f t="shared" si="2"/>
        <v>605.25082786762641</v>
      </c>
      <c r="F15" s="9">
        <f t="shared" si="2"/>
        <v>599.62763726188041</v>
      </c>
      <c r="G15" s="37">
        <f t="shared" si="2"/>
        <v>594.06186085645004</v>
      </c>
      <c r="H15" s="9">
        <f t="shared" si="2"/>
        <v>588.55285973912567</v>
      </c>
      <c r="I15" s="9">
        <f t="shared" si="2"/>
        <v>583.10000269293573</v>
      </c>
      <c r="J15" s="9">
        <f t="shared" si="2"/>
        <v>577.70266609643647</v>
      </c>
    </row>
    <row r="16" spans="2:18" ht="18" customHeight="1" x14ac:dyDescent="0.25">
      <c r="B16" s="2">
        <v>11</v>
      </c>
      <c r="C16" s="7">
        <v>1200</v>
      </c>
      <c r="D16" s="9">
        <f t="shared" si="3"/>
        <v>571.04995081719699</v>
      </c>
      <c r="E16" s="9">
        <f t="shared" si="2"/>
        <v>565.21126206307792</v>
      </c>
      <c r="F16" s="9">
        <f t="shared" si="2"/>
        <v>559.43763739166332</v>
      </c>
      <c r="G16" s="37">
        <f t="shared" si="2"/>
        <v>553.72829206260963</v>
      </c>
      <c r="H16" s="9">
        <f t="shared" si="2"/>
        <v>548.0824515189654</v>
      </c>
      <c r="I16" s="9">
        <f t="shared" si="2"/>
        <v>542.4993512457072</v>
      </c>
      <c r="J16" s="9">
        <f t="shared" si="2"/>
        <v>536.97823663038787</v>
      </c>
    </row>
    <row r="17" spans="2:16" ht="18" customHeight="1" x14ac:dyDescent="0.25">
      <c r="B17" s="2">
        <v>12</v>
      </c>
      <c r="C17" s="7">
        <v>1200</v>
      </c>
      <c r="D17" s="9">
        <f t="shared" si="3"/>
        <v>533.77135909780623</v>
      </c>
      <c r="E17" s="9">
        <f t="shared" si="2"/>
        <v>527.82046063191331</v>
      </c>
      <c r="F17" s="9">
        <f t="shared" si="2"/>
        <v>521.94136941303134</v>
      </c>
      <c r="G17" s="37">
        <f t="shared" si="2"/>
        <v>516.13315318464038</v>
      </c>
      <c r="H17" s="9">
        <f t="shared" si="2"/>
        <v>510.39489264598581</v>
      </c>
      <c r="I17" s="9">
        <f t="shared" si="2"/>
        <v>504.72568126019411</v>
      </c>
      <c r="J17" s="9">
        <f t="shared" si="2"/>
        <v>499.12462506542596</v>
      </c>
    </row>
    <row r="18" spans="2:16" ht="18" customHeight="1" x14ac:dyDescent="0.25">
      <c r="C18" s="3" t="s">
        <v>10</v>
      </c>
      <c r="D18" s="9">
        <f>SUM(D5:D17)</f>
        <v>106.44901715844412</v>
      </c>
      <c r="E18" s="9">
        <f>SUM(E5:E17)</f>
        <v>70.683820945507023</v>
      </c>
      <c r="F18" s="9">
        <f>SUM(F5:F17)</f>
        <v>35.283049565866349</v>
      </c>
      <c r="G18" s="37">
        <f>SUM(G5:G17)</f>
        <v>0.24278042366017871</v>
      </c>
      <c r="H18" s="9">
        <f>SUM(H5:H17)</f>
        <v>-34.440862557760852</v>
      </c>
      <c r="I18" s="9">
        <f>SUM(I5:I17)</f>
        <v>-68.771709541095731</v>
      </c>
      <c r="J18" s="9">
        <f>SUM(J5:J17)</f>
        <v>-102.75354537169</v>
      </c>
    </row>
    <row r="21" spans="2:16" ht="18" customHeight="1" x14ac:dyDescent="0.25">
      <c r="C21" s="33" t="s">
        <v>27</v>
      </c>
      <c r="D21" s="33"/>
    </row>
    <row r="22" spans="2:16" ht="18" customHeight="1" x14ac:dyDescent="0.25">
      <c r="G22" s="4" t="s">
        <v>13</v>
      </c>
      <c r="P22" s="10" t="s">
        <v>4</v>
      </c>
    </row>
    <row r="23" spans="2:16" ht="18" customHeight="1" x14ac:dyDescent="0.25">
      <c r="B23" s="5"/>
      <c r="C23" s="5" t="s">
        <v>0</v>
      </c>
      <c r="D23" s="8">
        <f t="shared" ref="D23" si="4">E23-0.001</f>
        <v>3.7319999999999999E-2</v>
      </c>
      <c r="E23" s="8">
        <f t="shared" ref="E23" si="5">F23-0.001</f>
        <v>3.832E-2</v>
      </c>
      <c r="F23" s="8">
        <f>G23-0.001</f>
        <v>3.9320000000000001E-2</v>
      </c>
      <c r="G23" s="36">
        <v>4.0320000000000002E-2</v>
      </c>
      <c r="H23" s="8">
        <f>G23+0.001</f>
        <v>4.1320000000000003E-2</v>
      </c>
      <c r="I23" s="8">
        <f t="shared" ref="I23:J23" si="6">H23+0.001</f>
        <v>4.2320000000000003E-2</v>
      </c>
      <c r="J23" s="8">
        <f t="shared" si="6"/>
        <v>4.3320000000000004E-2</v>
      </c>
      <c r="P23" s="10" t="s">
        <v>5</v>
      </c>
    </row>
    <row r="24" spans="2:16" ht="18" customHeight="1" x14ac:dyDescent="0.25">
      <c r="B24" s="6" t="s">
        <v>1</v>
      </c>
      <c r="C24" s="6" t="s">
        <v>2</v>
      </c>
      <c r="D24" s="25" t="s">
        <v>3</v>
      </c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</row>
    <row r="25" spans="2:16" ht="18" customHeight="1" x14ac:dyDescent="0.25">
      <c r="B25" s="2">
        <v>0</v>
      </c>
      <c r="C25" s="7">
        <v>-1500</v>
      </c>
      <c r="D25" s="9">
        <f>$C25/(1+D$23)^$B25</f>
        <v>-1500</v>
      </c>
      <c r="E25" s="9">
        <f t="shared" ref="E25:G37" si="7">$C25/(1+E$23)^$B25</f>
        <v>-1500</v>
      </c>
      <c r="F25" s="9">
        <f t="shared" si="7"/>
        <v>-1500</v>
      </c>
      <c r="G25" s="37">
        <f>$C25/(1+G$23)^$B25</f>
        <v>-1500</v>
      </c>
      <c r="H25" s="9">
        <f>$C25/(1+H$23)^$B25</f>
        <v>-1500</v>
      </c>
      <c r="I25" s="9">
        <f t="shared" ref="I25:J37" si="8">$C25/(1+I$23)^$B25</f>
        <v>-1500</v>
      </c>
      <c r="J25" s="9">
        <f t="shared" si="8"/>
        <v>-1500</v>
      </c>
      <c r="K25" s="7"/>
      <c r="L25" s="7"/>
      <c r="M25" s="7"/>
      <c r="N25" s="7"/>
      <c r="O25" s="7"/>
      <c r="P25" s="7"/>
    </row>
    <row r="26" spans="2:16" ht="18" customHeight="1" x14ac:dyDescent="0.25">
      <c r="B26" s="2">
        <v>1</v>
      </c>
      <c r="C26" s="7">
        <v>-1500</v>
      </c>
      <c r="D26" s="9">
        <f t="shared" ref="D26:D37" si="9">$C26/(1+D$23)^$B26</f>
        <v>-1446.0340107199322</v>
      </c>
      <c r="E26" s="9">
        <f t="shared" si="7"/>
        <v>-1444.6413437090687</v>
      </c>
      <c r="F26" s="9">
        <f t="shared" si="7"/>
        <v>-1443.2513566562752</v>
      </c>
      <c r="G26" s="37">
        <f t="shared" si="7"/>
        <v>-1441.8640418332823</v>
      </c>
      <c r="H26" s="9">
        <f t="shared" ref="H26:H37" si="10">$C26/(1+H$23)^$B26</f>
        <v>-1440.479391541505</v>
      </c>
      <c r="I26" s="9">
        <f t="shared" si="8"/>
        <v>-1439.0973981119043</v>
      </c>
      <c r="J26" s="9">
        <f t="shared" si="8"/>
        <v>-1437.7180539048422</v>
      </c>
      <c r="K26" s="7"/>
      <c r="L26" s="7"/>
      <c r="M26" s="7"/>
      <c r="N26" s="7"/>
      <c r="O26" s="7"/>
      <c r="P26" s="7"/>
    </row>
    <row r="27" spans="2:16" ht="18" customHeight="1" x14ac:dyDescent="0.25">
      <c r="B27" s="2">
        <v>2</v>
      </c>
      <c r="C27" s="7">
        <v>-2000</v>
      </c>
      <c r="D27" s="9">
        <f t="shared" si="9"/>
        <v>-1858.6794312522425</v>
      </c>
      <c r="E27" s="9">
        <f t="shared" si="7"/>
        <v>-1855.1009884031498</v>
      </c>
      <c r="F27" s="9">
        <f t="shared" si="7"/>
        <v>-1851.5328697690477</v>
      </c>
      <c r="G27" s="37">
        <f t="shared" si="7"/>
        <v>-1847.9750356727191</v>
      </c>
      <c r="H27" s="9">
        <f t="shared" si="10"/>
        <v>-1844.4274466273639</v>
      </c>
      <c r="I27" s="9">
        <f t="shared" si="8"/>
        <v>-1840.8900633355138</v>
      </c>
      <c r="J27" s="9">
        <f t="shared" si="8"/>
        <v>-1837.362846687935</v>
      </c>
      <c r="K27" s="7"/>
      <c r="L27" s="7"/>
      <c r="M27" s="7"/>
      <c r="N27" s="7"/>
      <c r="O27" s="7"/>
      <c r="P27" s="7"/>
    </row>
    <row r="28" spans="2:16" ht="18" customHeight="1" x14ac:dyDescent="0.25">
      <c r="B28" s="2">
        <v>3</v>
      </c>
      <c r="C28" s="7">
        <v>-2000</v>
      </c>
      <c r="D28" s="9">
        <f t="shared" si="9"/>
        <v>-1791.8091150775483</v>
      </c>
      <c r="E28" s="9">
        <f t="shared" si="7"/>
        <v>-1786.6370564018318</v>
      </c>
      <c r="F28" s="9">
        <f t="shared" si="7"/>
        <v>-1781.4848841252433</v>
      </c>
      <c r="G28" s="37">
        <f t="shared" si="7"/>
        <v>-1776.3525027613805</v>
      </c>
      <c r="H28" s="9">
        <f t="shared" si="10"/>
        <v>-1771.2398173734914</v>
      </c>
      <c r="I28" s="9">
        <f t="shared" si="8"/>
        <v>-1766.1467335707976</v>
      </c>
      <c r="J28" s="9">
        <f t="shared" si="8"/>
        <v>-1761.0731575048258</v>
      </c>
      <c r="K28" s="7"/>
      <c r="L28" s="7"/>
      <c r="M28" s="7"/>
      <c r="N28" s="7"/>
      <c r="O28" s="7"/>
      <c r="P28" s="7"/>
    </row>
    <row r="29" spans="2:16" ht="18" customHeight="1" x14ac:dyDescent="0.25">
      <c r="B29" s="2">
        <v>4</v>
      </c>
      <c r="C29" s="7">
        <v>1200</v>
      </c>
      <c r="D29" s="9">
        <f t="shared" si="9"/>
        <v>1036.4067684480478</v>
      </c>
      <c r="E29" s="9">
        <f t="shared" si="7"/>
        <v>1032.419903152303</v>
      </c>
      <c r="F29" s="9">
        <f t="shared" si="7"/>
        <v>1028.4521903505618</v>
      </c>
      <c r="G29" s="37">
        <f t="shared" si="7"/>
        <v>1024.5035197408763</v>
      </c>
      <c r="H29" s="9">
        <f t="shared" si="10"/>
        <v>1020.5737817617011</v>
      </c>
      <c r="I29" s="9">
        <f t="shared" si="8"/>
        <v>1016.6628675862295</v>
      </c>
      <c r="J29" s="9">
        <f t="shared" si="8"/>
        <v>1012.7706691167575</v>
      </c>
      <c r="K29" s="7"/>
      <c r="L29" s="7"/>
      <c r="M29" s="34"/>
      <c r="N29" s="34"/>
      <c r="O29" s="35"/>
      <c r="P29" s="35"/>
    </row>
    <row r="30" spans="2:16" ht="18" customHeight="1" x14ac:dyDescent="0.25">
      <c r="B30" s="2">
        <v>5</v>
      </c>
      <c r="C30" s="7">
        <v>1200</v>
      </c>
      <c r="D30" s="9">
        <f t="shared" si="9"/>
        <v>999.11962407747637</v>
      </c>
      <c r="E30" s="9">
        <f t="shared" si="7"/>
        <v>994.31765077461978</v>
      </c>
      <c r="F30" s="9">
        <f t="shared" si="7"/>
        <v>989.54334598637729</v>
      </c>
      <c r="G30" s="37">
        <f t="shared" si="7"/>
        <v>984.79652389733599</v>
      </c>
      <c r="H30" s="9">
        <f t="shared" si="10"/>
        <v>980.07700011687189</v>
      </c>
      <c r="I30" s="9">
        <f t="shared" si="8"/>
        <v>975.38459166688699</v>
      </c>
      <c r="J30" s="9">
        <f t="shared" si="8"/>
        <v>970.71911696963298</v>
      </c>
    </row>
    <row r="31" spans="2:16" ht="18" customHeight="1" x14ac:dyDescent="0.25">
      <c r="B31" s="2">
        <v>6</v>
      </c>
      <c r="C31" s="7">
        <v>1200</v>
      </c>
      <c r="D31" s="9">
        <f t="shared" si="9"/>
        <v>963.17397146249596</v>
      </c>
      <c r="E31" s="9">
        <f t="shared" si="7"/>
        <v>957.6215913924608</v>
      </c>
      <c r="F31" s="9">
        <f t="shared" si="7"/>
        <v>952.10651771001915</v>
      </c>
      <c r="G31" s="37">
        <f t="shared" si="7"/>
        <v>946.62846421998609</v>
      </c>
      <c r="H31" s="9">
        <f t="shared" si="10"/>
        <v>941.18714719478351</v>
      </c>
      <c r="I31" s="9">
        <f t="shared" si="8"/>
        <v>935.78228535083952</v>
      </c>
      <c r="J31" s="9">
        <f t="shared" si="8"/>
        <v>930.4135998252051</v>
      </c>
    </row>
    <row r="32" spans="2:16" ht="18" customHeight="1" x14ac:dyDescent="0.25">
      <c r="B32" s="2">
        <v>7</v>
      </c>
      <c r="C32" s="7">
        <v>1200</v>
      </c>
      <c r="D32" s="9">
        <f t="shared" si="9"/>
        <v>928.52154731663904</v>
      </c>
      <c r="E32" s="9">
        <f t="shared" si="7"/>
        <v>922.27982836934746</v>
      </c>
      <c r="F32" s="9">
        <f t="shared" si="7"/>
        <v>916.08601557751149</v>
      </c>
      <c r="G32" s="37">
        <f t="shared" si="7"/>
        <v>909.93969568977457</v>
      </c>
      <c r="H32" s="9">
        <f t="shared" si="10"/>
        <v>903.84045941188447</v>
      </c>
      <c r="I32" s="9">
        <f t="shared" si="8"/>
        <v>897.78790136506973</v>
      </c>
      <c r="J32" s="9">
        <f t="shared" si="8"/>
        <v>891.78162004486171</v>
      </c>
    </row>
    <row r="33" spans="2:10" ht="18" customHeight="1" x14ac:dyDescent="0.25">
      <c r="B33" s="2">
        <v>8</v>
      </c>
      <c r="C33" s="7">
        <v>1200</v>
      </c>
      <c r="D33" s="9">
        <f t="shared" si="9"/>
        <v>895.11582473743783</v>
      </c>
      <c r="E33" s="9">
        <f t="shared" si="7"/>
        <v>888.24238035417557</v>
      </c>
      <c r="F33" s="9">
        <f t="shared" si="7"/>
        <v>881.42825653072339</v>
      </c>
      <c r="G33" s="37">
        <f t="shared" si="7"/>
        <v>874.67288496787023</v>
      </c>
      <c r="H33" s="9">
        <f t="shared" si="10"/>
        <v>867.97570334948352</v>
      </c>
      <c r="I33" s="9">
        <f t="shared" si="8"/>
        <v>861.33615527387951</v>
      </c>
      <c r="J33" s="9">
        <f t="shared" si="8"/>
        <v>854.75369018600395</v>
      </c>
    </row>
    <row r="34" spans="2:10" ht="18" customHeight="1" x14ac:dyDescent="0.25">
      <c r="B34" s="2">
        <v>9</v>
      </c>
      <c r="C34" s="7">
        <v>1200</v>
      </c>
      <c r="D34" s="9">
        <f t="shared" si="9"/>
        <v>862.91195073597135</v>
      </c>
      <c r="E34" s="9">
        <f t="shared" si="7"/>
        <v>855.46111059613179</v>
      </c>
      <c r="F34" s="9">
        <f t="shared" si="7"/>
        <v>848.08168468876124</v>
      </c>
      <c r="G34" s="37">
        <f t="shared" si="7"/>
        <v>840.77292080116729</v>
      </c>
      <c r="H34" s="9">
        <f t="shared" si="10"/>
        <v>833.53407535578253</v>
      </c>
      <c r="I34" s="9">
        <f t="shared" si="8"/>
        <v>826.36441330290074</v>
      </c>
      <c r="J34" s="9">
        <f t="shared" si="8"/>
        <v>819.26320801480267</v>
      </c>
    </row>
    <row r="35" spans="2:10" ht="18" customHeight="1" x14ac:dyDescent="0.25">
      <c r="B35" s="2">
        <v>10</v>
      </c>
      <c r="C35" s="7">
        <f>1200-2000</f>
        <v>-800</v>
      </c>
      <c r="D35" s="9">
        <f t="shared" si="9"/>
        <v>-554.57779067595436</v>
      </c>
      <c r="E35" s="9">
        <f t="shared" si="7"/>
        <v>-549.25977257886586</v>
      </c>
      <c r="F35" s="9">
        <f t="shared" si="7"/>
        <v>-543.99779643661952</v>
      </c>
      <c r="G35" s="37">
        <f t="shared" si="7"/>
        <v>-538.79121860015334</v>
      </c>
      <c r="H35" s="9">
        <f t="shared" si="10"/>
        <v>-533.63940342115939</v>
      </c>
      <c r="I35" s="9">
        <f t="shared" si="8"/>
        <v>-528.54172314509992</v>
      </c>
      <c r="J35" s="9">
        <f t="shared" si="8"/>
        <v>-523.49755780572445</v>
      </c>
    </row>
    <row r="36" spans="2:10" ht="18" customHeight="1" x14ac:dyDescent="0.25">
      <c r="B36" s="2">
        <v>11</v>
      </c>
      <c r="C36" s="7">
        <v>1200</v>
      </c>
      <c r="D36" s="9">
        <f t="shared" si="9"/>
        <v>801.93834690734911</v>
      </c>
      <c r="E36" s="9">
        <f t="shared" si="7"/>
        <v>793.48337590367021</v>
      </c>
      <c r="F36" s="9">
        <f t="shared" si="7"/>
        <v>785.12555772517544</v>
      </c>
      <c r="G36" s="37">
        <f t="shared" si="7"/>
        <v>776.86368415509662</v>
      </c>
      <c r="H36" s="9">
        <f t="shared" si="10"/>
        <v>768.69656314268343</v>
      </c>
      <c r="I36" s="9">
        <f t="shared" si="8"/>
        <v>760.62301857169575</v>
      </c>
      <c r="J36" s="9">
        <f t="shared" si="8"/>
        <v>752.64189003238391</v>
      </c>
    </row>
    <row r="37" spans="2:10" ht="18" customHeight="1" x14ac:dyDescent="0.25">
      <c r="B37" s="2">
        <v>12</v>
      </c>
      <c r="C37" s="7">
        <v>1200</v>
      </c>
      <c r="D37" s="9">
        <f t="shared" si="9"/>
        <v>773.08674941903098</v>
      </c>
      <c r="E37" s="9">
        <f t="shared" si="7"/>
        <v>764.19926025085749</v>
      </c>
      <c r="F37" s="9">
        <f t="shared" si="7"/>
        <v>755.4223508882493</v>
      </c>
      <c r="G37" s="37">
        <f t="shared" si="7"/>
        <v>746.75454105957488</v>
      </c>
      <c r="H37" s="9">
        <f t="shared" si="10"/>
        <v>738.19437170387891</v>
      </c>
      <c r="I37" s="9">
        <f t="shared" si="8"/>
        <v>729.74040464703342</v>
      </c>
      <c r="J37" s="9">
        <f t="shared" si="8"/>
        <v>721.39122228308077</v>
      </c>
    </row>
    <row r="38" spans="2:10" ht="18" customHeight="1" x14ac:dyDescent="0.25">
      <c r="C38" s="3" t="s">
        <v>10</v>
      </c>
      <c r="D38" s="9">
        <f>SUM(D25:D37)</f>
        <v>109.17443537877068</v>
      </c>
      <c r="E38" s="9">
        <f>SUM(E25:E37)</f>
        <v>72.38593970064926</v>
      </c>
      <c r="F38" s="9">
        <f>SUM(F25:F37)</f>
        <v>35.979012470193197</v>
      </c>
      <c r="G38" s="37">
        <f>SUM(G25:G37)</f>
        <v>-5.0564335854119236E-2</v>
      </c>
      <c r="H38" s="9">
        <f>SUM(H25:H37)</f>
        <v>-35.706956926449379</v>
      </c>
      <c r="I38" s="9">
        <f>SUM(I25:I37)</f>
        <v>-70.994280398779438</v>
      </c>
      <c r="J38" s="9">
        <f>SUM(J25:J37)</f>
        <v>-105.91659943059881</v>
      </c>
    </row>
  </sheetData>
  <mergeCells count="8">
    <mergeCell ref="D24:P24"/>
    <mergeCell ref="O29:P29"/>
    <mergeCell ref="C1:D1"/>
    <mergeCell ref="Q2:R2"/>
    <mergeCell ref="Q3:R3"/>
    <mergeCell ref="D4:P4"/>
    <mergeCell ref="O9:P9"/>
    <mergeCell ref="C21:D21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"/>
  <sheetViews>
    <sheetView topLeftCell="A6" workbookViewId="0">
      <selection activeCell="C2" sqref="C2"/>
    </sheetView>
  </sheetViews>
  <sheetFormatPr defaultRowHeight="18" customHeight="1" x14ac:dyDescent="0.25"/>
  <cols>
    <col min="1" max="1" width="9.140625" style="10"/>
    <col min="2" max="2" width="6.42578125" style="10" customWidth="1"/>
    <col min="3" max="3" width="13.5703125" style="10" customWidth="1"/>
    <col min="4" max="14" width="9.140625" style="10"/>
    <col min="15" max="16" width="9.85546875" style="10" customWidth="1"/>
    <col min="17" max="16384" width="9.140625" style="10"/>
  </cols>
  <sheetData>
    <row r="1" spans="2:18" ht="18" customHeight="1" x14ac:dyDescent="0.25">
      <c r="C1" s="33" t="s">
        <v>20</v>
      </c>
      <c r="D1" s="33"/>
    </row>
    <row r="2" spans="2:18" ht="18" customHeight="1" x14ac:dyDescent="0.25">
      <c r="C2" s="46"/>
      <c r="D2" s="46"/>
      <c r="G2" s="4" t="s">
        <v>13</v>
      </c>
    </row>
    <row r="3" spans="2:18" ht="18" customHeight="1" x14ac:dyDescent="0.25">
      <c r="B3" s="27" t="s">
        <v>9</v>
      </c>
      <c r="C3" s="27"/>
      <c r="D3" s="8">
        <f t="shared" ref="D3:E3" si="0">E3-0.01</f>
        <v>4.6399999999999997E-2</v>
      </c>
      <c r="E3" s="8">
        <f t="shared" si="0"/>
        <v>5.6399999999999999E-2</v>
      </c>
      <c r="F3" s="8">
        <f>G3-0.01</f>
        <v>6.6400000000000001E-2</v>
      </c>
      <c r="G3" s="12">
        <v>7.6399999999999996E-2</v>
      </c>
      <c r="H3" s="8">
        <f>G3+0.01</f>
        <v>8.6399999999999991E-2</v>
      </c>
      <c r="I3" s="8">
        <f t="shared" ref="I3:J3" si="1">H3+0.01</f>
        <v>9.6399999999999986E-2</v>
      </c>
      <c r="J3" s="8">
        <f t="shared" si="1"/>
        <v>0.10639999999999998</v>
      </c>
      <c r="P3" s="10" t="s">
        <v>4</v>
      </c>
      <c r="Q3" s="26" t="s">
        <v>6</v>
      </c>
      <c r="R3" s="26"/>
    </row>
    <row r="4" spans="2:18" ht="18" customHeight="1" x14ac:dyDescent="0.25">
      <c r="B4" s="27" t="s">
        <v>8</v>
      </c>
      <c r="C4" s="27"/>
      <c r="D4" s="8">
        <f>((1+D3)^(1/12))-1</f>
        <v>3.7867936638156241E-3</v>
      </c>
      <c r="E4" s="8">
        <f t="shared" ref="E4:J4" si="2">((1+E3)^(1/12))-1</f>
        <v>4.5827104331948032E-3</v>
      </c>
      <c r="F4" s="8">
        <f t="shared" si="2"/>
        <v>5.3717505475605609E-3</v>
      </c>
      <c r="G4" s="8">
        <f t="shared" si="2"/>
        <v>6.1540370766228758E-3</v>
      </c>
      <c r="H4" s="8">
        <f t="shared" si="2"/>
        <v>6.9296897693704729E-3</v>
      </c>
      <c r="I4" s="8">
        <f t="shared" si="2"/>
        <v>7.6988251732919011E-3</v>
      </c>
      <c r="J4" s="8">
        <f t="shared" si="2"/>
        <v>8.4615567482699827E-3</v>
      </c>
      <c r="P4" s="10" t="s">
        <v>5</v>
      </c>
      <c r="Q4" s="26" t="s">
        <v>7</v>
      </c>
      <c r="R4" s="26"/>
    </row>
    <row r="5" spans="2:18" ht="18" customHeight="1" x14ac:dyDescent="0.25">
      <c r="B5" s="6" t="s">
        <v>1</v>
      </c>
      <c r="C5" s="6" t="s">
        <v>2</v>
      </c>
      <c r="D5" s="25" t="s">
        <v>3</v>
      </c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</row>
    <row r="6" spans="2:18" ht="18" customHeight="1" x14ac:dyDescent="0.25">
      <c r="B6" s="2">
        <v>0</v>
      </c>
      <c r="C6" s="7">
        <v>-15000</v>
      </c>
      <c r="D6" s="9">
        <f>$C6/(1+D$4)^$B6</f>
        <v>-15000</v>
      </c>
      <c r="E6" s="9">
        <f t="shared" ref="E6:J21" si="3">$C6/(1+E$4)^$B6</f>
        <v>-15000</v>
      </c>
      <c r="F6" s="9">
        <f t="shared" si="3"/>
        <v>-15000</v>
      </c>
      <c r="G6" s="37">
        <f t="shared" si="3"/>
        <v>-15000</v>
      </c>
      <c r="H6" s="9">
        <f t="shared" si="3"/>
        <v>-15000</v>
      </c>
      <c r="I6" s="9">
        <f t="shared" si="3"/>
        <v>-15000</v>
      </c>
      <c r="J6" s="9">
        <f t="shared" si="3"/>
        <v>-15000</v>
      </c>
      <c r="K6" s="7"/>
      <c r="L6" s="7"/>
      <c r="M6" s="7"/>
      <c r="N6" s="7"/>
      <c r="O6" s="7"/>
      <c r="P6" s="7"/>
      <c r="Q6" s="7"/>
      <c r="R6" s="7"/>
    </row>
    <row r="7" spans="2:18" ht="18" customHeight="1" x14ac:dyDescent="0.25">
      <c r="B7" s="2">
        <v>1</v>
      </c>
      <c r="C7" s="7">
        <v>-15000</v>
      </c>
      <c r="D7" s="9">
        <f>$C7/(1+D$4)^$B7</f>
        <v>-14943.412380681053</v>
      </c>
      <c r="E7" s="9">
        <f t="shared" si="3"/>
        <v>-14931.572924972719</v>
      </c>
      <c r="F7" s="9">
        <f t="shared" si="3"/>
        <v>-14919.85426468416</v>
      </c>
      <c r="G7" s="37">
        <f t="shared" si="3"/>
        <v>-14908.254051817403</v>
      </c>
      <c r="H7" s="9">
        <f t="shared" si="3"/>
        <v>-14896.770005297623</v>
      </c>
      <c r="I7" s="9">
        <f>$C7/(1+I$4)^$B7</f>
        <v>-14885.399908470154</v>
      </c>
      <c r="J7" s="9">
        <f t="shared" si="3"/>
        <v>-14874.141606712994</v>
      </c>
      <c r="K7" s="7"/>
      <c r="L7" s="7"/>
      <c r="M7" s="7"/>
      <c r="N7" s="7"/>
      <c r="O7" s="7"/>
      <c r="P7" s="7"/>
      <c r="Q7" s="7"/>
      <c r="R7" s="7"/>
    </row>
    <row r="8" spans="2:18" ht="18" customHeight="1" x14ac:dyDescent="0.25">
      <c r="B8" s="2">
        <v>2</v>
      </c>
      <c r="C8" s="7">
        <v>2250</v>
      </c>
      <c r="D8" s="9">
        <f t="shared" ref="D8:D21" si="4">$C8/(1+D$4)^$B8</f>
        <v>2233.0557357909179</v>
      </c>
      <c r="E8" s="9">
        <f t="shared" si="3"/>
        <v>2229.5187001377835</v>
      </c>
      <c r="F8" s="9">
        <f t="shared" si="3"/>
        <v>2226.0205127941408</v>
      </c>
      <c r="G8" s="37">
        <f t="shared" si="3"/>
        <v>2222.5603887353</v>
      </c>
      <c r="H8" s="9">
        <f t="shared" si="3"/>
        <v>2219.1375659073497</v>
      </c>
      <c r="I8" s="9">
        <f t="shared" si="3"/>
        <v>2215.7513043508325</v>
      </c>
      <c r="J8" s="9">
        <f t="shared" si="3"/>
        <v>2212.4008853655059</v>
      </c>
      <c r="K8" s="7"/>
      <c r="L8" s="7"/>
      <c r="M8" s="7"/>
      <c r="N8" s="7"/>
      <c r="O8" s="7"/>
      <c r="P8" s="7"/>
      <c r="Q8" s="7"/>
      <c r="R8" s="7"/>
    </row>
    <row r="9" spans="2:18" ht="18" customHeight="1" x14ac:dyDescent="0.25">
      <c r="B9" s="2">
        <v>3</v>
      </c>
      <c r="C9" s="7">
        <v>2250</v>
      </c>
      <c r="D9" s="9">
        <f t="shared" si="4"/>
        <v>2224.6315152645898</v>
      </c>
      <c r="E9" s="9">
        <f t="shared" si="3"/>
        <v>2219.3480705798465</v>
      </c>
      <c r="F9" s="9">
        <f t="shared" si="3"/>
        <v>2214.1267760724054</v>
      </c>
      <c r="G9" s="37">
        <f t="shared" si="3"/>
        <v>2208.9663280514601</v>
      </c>
      <c r="H9" s="9">
        <f t="shared" si="3"/>
        <v>2203.865461962519</v>
      </c>
      <c r="I9" s="9">
        <f t="shared" si="3"/>
        <v>2198.8229508651002</v>
      </c>
      <c r="J9" s="9">
        <f t="shared" si="3"/>
        <v>2193.8376039829159</v>
      </c>
      <c r="K9" s="7"/>
      <c r="L9" s="7"/>
      <c r="M9" s="7"/>
      <c r="N9" s="7"/>
      <c r="O9" s="7"/>
      <c r="P9" s="7"/>
      <c r="Q9" s="7"/>
      <c r="R9" s="7"/>
    </row>
    <row r="10" spans="2:18" ht="18" customHeight="1" x14ac:dyDescent="0.25">
      <c r="B10" s="2">
        <v>4</v>
      </c>
      <c r="C10" s="7">
        <v>2250</v>
      </c>
      <c r="D10" s="9">
        <f t="shared" si="4"/>
        <v>2216.2390751772082</v>
      </c>
      <c r="E10" s="9">
        <f t="shared" si="3"/>
        <v>2209.2238374506987</v>
      </c>
      <c r="F10" s="9">
        <f t="shared" si="3"/>
        <v>2202.2965881690179</v>
      </c>
      <c r="G10" s="37">
        <f t="shared" si="3"/>
        <v>2195.4554140334262</v>
      </c>
      <c r="H10" s="9">
        <f t="shared" si="3"/>
        <v>2188.6984606316432</v>
      </c>
      <c r="I10" s="9">
        <f t="shared" si="3"/>
        <v>2182.0239301032957</v>
      </c>
      <c r="J10" s="9">
        <f t="shared" si="3"/>
        <v>2175.4300789182557</v>
      </c>
      <c r="K10" s="7"/>
      <c r="L10" s="7"/>
      <c r="M10" s="34"/>
      <c r="N10" s="34"/>
      <c r="O10" s="35"/>
      <c r="P10" s="35"/>
      <c r="Q10" s="7"/>
      <c r="R10" s="7"/>
    </row>
    <row r="11" spans="2:18" ht="18" customHeight="1" x14ac:dyDescent="0.25">
      <c r="B11" s="2">
        <v>5</v>
      </c>
      <c r="C11" s="7">
        <v>2250</v>
      </c>
      <c r="D11" s="9">
        <f t="shared" si="4"/>
        <v>2207.8782956368145</v>
      </c>
      <c r="E11" s="9">
        <f t="shared" si="3"/>
        <v>2199.145789098879</v>
      </c>
      <c r="F11" s="9">
        <f t="shared" si="3"/>
        <v>2190.5296095395265</v>
      </c>
      <c r="G11" s="37">
        <f t="shared" si="3"/>
        <v>2182.0271381232183</v>
      </c>
      <c r="H11" s="9">
        <f t="shared" si="3"/>
        <v>2173.6358385985695</v>
      </c>
      <c r="I11" s="9">
        <f t="shared" si="3"/>
        <v>2165.353253962619</v>
      </c>
      <c r="J11" s="9">
        <f t="shared" si="3"/>
        <v>2157.1770032888639</v>
      </c>
    </row>
    <row r="12" spans="2:18" ht="18" customHeight="1" x14ac:dyDescent="0.25">
      <c r="B12" s="2">
        <v>6</v>
      </c>
      <c r="C12" s="7">
        <v>2250</v>
      </c>
      <c r="D12" s="9">
        <f t="shared" si="4"/>
        <v>2199.5490572037438</v>
      </c>
      <c r="E12" s="9">
        <f t="shared" si="3"/>
        <v>2189.1137148384391</v>
      </c>
      <c r="F12" s="9">
        <f t="shared" si="3"/>
        <v>2178.825502453682</v>
      </c>
      <c r="G12" s="37">
        <f t="shared" si="3"/>
        <v>2168.6809948734003</v>
      </c>
      <c r="H12" s="9">
        <f t="shared" si="3"/>
        <v>2158.676877525008</v>
      </c>
      <c r="I12" s="9">
        <f t="shared" si="3"/>
        <v>2148.8099418893812</v>
      </c>
      <c r="J12" s="9">
        <f t="shared" si="3"/>
        <v>2139.077081177556</v>
      </c>
    </row>
    <row r="13" spans="2:18" ht="18" customHeight="1" x14ac:dyDescent="0.25">
      <c r="B13" s="2">
        <v>7</v>
      </c>
      <c r="C13" s="7">
        <v>2250</v>
      </c>
      <c r="D13" s="9">
        <f t="shared" si="4"/>
        <v>2191.2512408889179</v>
      </c>
      <c r="E13" s="9">
        <f t="shared" si="3"/>
        <v>2179.1274049445387</v>
      </c>
      <c r="F13" s="9">
        <f t="shared" si="3"/>
        <v>2167.1839309857446</v>
      </c>
      <c r="G13" s="37">
        <f t="shared" si="3"/>
        <v>2155.4164819280509</v>
      </c>
      <c r="H13" s="9">
        <f t="shared" si="3"/>
        <v>2143.8208640162711</v>
      </c>
      <c r="I13" s="9">
        <f t="shared" si="3"/>
        <v>2132.3930208213296</v>
      </c>
      <c r="J13" s="9">
        <f t="shared" si="3"/>
        <v>2121.1290275406182</v>
      </c>
    </row>
    <row r="14" spans="2:18" ht="18" customHeight="1" x14ac:dyDescent="0.25">
      <c r="B14" s="2">
        <v>8</v>
      </c>
      <c r="C14" s="7">
        <v>2250</v>
      </c>
      <c r="D14" s="9">
        <f t="shared" si="4"/>
        <v>2182.9847281521447</v>
      </c>
      <c r="E14" s="9">
        <f t="shared" si="3"/>
        <v>2169.1866506490633</v>
      </c>
      <c r="F14" s="9">
        <f t="shared" si="3"/>
        <v>2155.6045610048432</v>
      </c>
      <c r="G14" s="37">
        <f t="shared" si="3"/>
        <v>2142.2331000038589</v>
      </c>
      <c r="H14" s="9">
        <f t="shared" si="3"/>
        <v>2129.0670895872549</v>
      </c>
      <c r="I14" s="9">
        <f t="shared" si="3"/>
        <v>2116.1015251304143</v>
      </c>
      <c r="J14" s="9">
        <f t="shared" si="3"/>
        <v>2103.3315681165723</v>
      </c>
    </row>
    <row r="15" spans="2:18" ht="18" customHeight="1" x14ac:dyDescent="0.25">
      <c r="B15" s="2">
        <v>9</v>
      </c>
      <c r="C15" s="7">
        <v>2250</v>
      </c>
      <c r="D15" s="9">
        <f t="shared" si="4"/>
        <v>2174.7494009004281</v>
      </c>
      <c r="E15" s="9">
        <f t="shared" si="3"/>
        <v>2159.2912441362537</v>
      </c>
      <c r="F15" s="9">
        <f t="shared" si="3"/>
        <v>2144.0870601653824</v>
      </c>
      <c r="G15" s="37">
        <f t="shared" si="3"/>
        <v>2129.1303528713256</v>
      </c>
      <c r="H15" s="9">
        <f t="shared" si="3"/>
        <v>2114.4148506286488</v>
      </c>
      <c r="I15" s="9">
        <f t="shared" si="3"/>
        <v>2099.934496565988</v>
      </c>
      <c r="J15" s="9">
        <f t="shared" si="3"/>
        <v>2085.6834393357058</v>
      </c>
    </row>
    <row r="16" spans="2:18" ht="18" customHeight="1" x14ac:dyDescent="0.25">
      <c r="B16" s="2">
        <v>10</v>
      </c>
      <c r="C16" s="7">
        <v>2250</v>
      </c>
      <c r="D16" s="9">
        <f t="shared" si="4"/>
        <v>2166.5451414862778</v>
      </c>
      <c r="E16" s="9">
        <f t="shared" si="3"/>
        <v>2149.4409785383696</v>
      </c>
      <c r="F16" s="9">
        <f t="shared" si="3"/>
        <v>2132.6310978975066</v>
      </c>
      <c r="G16" s="37">
        <f t="shared" si="3"/>
        <v>2116.1077473360906</v>
      </c>
      <c r="H16" s="9">
        <f t="shared" si="3"/>
        <v>2099.8634483733804</v>
      </c>
      <c r="I16" s="9">
        <f t="shared" si="3"/>
        <v>2083.890984198445</v>
      </c>
      <c r="J16" s="9">
        <f t="shared" si="3"/>
        <v>2068.1833882303654</v>
      </c>
    </row>
    <row r="17" spans="2:16" ht="18" customHeight="1" x14ac:dyDescent="0.25">
      <c r="B17" s="2">
        <v>11</v>
      </c>
      <c r="C17" s="7">
        <v>2250</v>
      </c>
      <c r="D17" s="9">
        <f t="shared" si="4"/>
        <v>2158.3718327060283</v>
      </c>
      <c r="E17" s="9">
        <f t="shared" si="3"/>
        <v>2139.635647931359</v>
      </c>
      <c r="F17" s="9">
        <f t="shared" si="3"/>
        <v>2121.2363453976118</v>
      </c>
      <c r="G17" s="37">
        <f t="shared" si="3"/>
        <v>2103.1647932203646</v>
      </c>
      <c r="H17" s="9">
        <f t="shared" si="3"/>
        <v>2085.412188863294</v>
      </c>
      <c r="I17" s="9">
        <f t="shared" si="3"/>
        <v>2067.9700443632873</v>
      </c>
      <c r="J17" s="9">
        <f t="shared" si="3"/>
        <v>2050.8301723459954</v>
      </c>
    </row>
    <row r="18" spans="2:16" ht="18" customHeight="1" x14ac:dyDescent="0.25">
      <c r="B18" s="2">
        <v>12</v>
      </c>
      <c r="C18" s="7">
        <v>2250</v>
      </c>
      <c r="D18" s="9">
        <f t="shared" si="4"/>
        <v>2150.2293577981682</v>
      </c>
      <c r="E18" s="9">
        <f t="shared" si="3"/>
        <v>2129.8750473305568</v>
      </c>
      <c r="F18" s="9">
        <f t="shared" si="3"/>
        <v>2109.9024756189065</v>
      </c>
      <c r="G18" s="37">
        <f t="shared" si="3"/>
        <v>2090.3010033444807</v>
      </c>
      <c r="H18" s="9">
        <f t="shared" si="3"/>
        <v>2071.0603829160523</v>
      </c>
      <c r="I18" s="9">
        <f t="shared" si="3"/>
        <v>2052.1707406056198</v>
      </c>
      <c r="J18" s="9">
        <f t="shared" si="3"/>
        <v>2033.62255965293</v>
      </c>
    </row>
    <row r="19" spans="2:16" ht="18" customHeight="1" x14ac:dyDescent="0.25">
      <c r="B19" s="2">
        <v>13</v>
      </c>
      <c r="C19" s="7">
        <v>2250</v>
      </c>
      <c r="D19" s="9">
        <f t="shared" si="4"/>
        <v>2142.1176004416675</v>
      </c>
      <c r="E19" s="9">
        <f t="shared" si="3"/>
        <v>2120.1589726863949</v>
      </c>
      <c r="F19" s="9">
        <f t="shared" si="3"/>
        <v>2098.6291632620273</v>
      </c>
      <c r="G19" s="37">
        <f t="shared" si="3"/>
        <v>2077.5158935085556</v>
      </c>
      <c r="H19" s="9">
        <f t="shared" si="3"/>
        <v>2056.8073460922706</v>
      </c>
      <c r="I19" s="9">
        <f t="shared" si="3"/>
        <v>2036.4921436250686</v>
      </c>
      <c r="J19" s="9">
        <f t="shared" si="3"/>
        <v>2016.5593284589218</v>
      </c>
    </row>
    <row r="20" spans="2:16" ht="18" customHeight="1" x14ac:dyDescent="0.25">
      <c r="B20" s="2">
        <v>14</v>
      </c>
      <c r="C20" s="7">
        <v>2250</v>
      </c>
      <c r="D20" s="9">
        <f t="shared" si="4"/>
        <v>2134.0364447543202</v>
      </c>
      <c r="E20" s="9">
        <f t="shared" si="3"/>
        <v>2110.4872208801435</v>
      </c>
      <c r="F20" s="9">
        <f t="shared" si="3"/>
        <v>2087.4160847657004</v>
      </c>
      <c r="G20" s="37">
        <f t="shared" si="3"/>
        <v>2064.8089824742656</v>
      </c>
      <c r="H20" s="9">
        <f t="shared" si="3"/>
        <v>2042.6523986628763</v>
      </c>
      <c r="I20" s="9">
        <f t="shared" si="3"/>
        <v>2020.9333312211186</v>
      </c>
      <c r="J20" s="9">
        <f t="shared" si="3"/>
        <v>1999.6392673224041</v>
      </c>
    </row>
    <row r="21" spans="2:16" ht="18" customHeight="1" x14ac:dyDescent="0.25">
      <c r="B21" s="2">
        <v>15</v>
      </c>
      <c r="C21" s="7">
        <v>2250</v>
      </c>
      <c r="D21" s="9">
        <f t="shared" si="4"/>
        <v>2125.9857752910862</v>
      </c>
      <c r="E21" s="9">
        <f t="shared" si="3"/>
        <v>2100.8595897196574</v>
      </c>
      <c r="F21" s="9">
        <f t="shared" si="3"/>
        <v>2076.2629182974565</v>
      </c>
      <c r="G21" s="37">
        <f t="shared" si="3"/>
        <v>2052.1797919467285</v>
      </c>
      <c r="H21" s="9">
        <f t="shared" si="3"/>
        <v>2028.5948655766917</v>
      </c>
      <c r="I21" s="9">
        <f t="shared" si="3"/>
        <v>2005.4933882388741</v>
      </c>
      <c r="J21" s="9">
        <f t="shared" si="3"/>
        <v>1982.8611749664838</v>
      </c>
    </row>
    <row r="22" spans="2:16" ht="18" customHeight="1" x14ac:dyDescent="0.25">
      <c r="C22" s="3" t="s">
        <v>10</v>
      </c>
      <c r="D22" s="9">
        <f>SUM(D6:D21)</f>
        <v>564.21282081126083</v>
      </c>
      <c r="E22" s="9">
        <f t="shared" ref="E22:J22" si="5">SUM(E6:E21)</f>
        <v>372.8399439492614</v>
      </c>
      <c r="F22" s="9">
        <f t="shared" si="5"/>
        <v>184.89836173979256</v>
      </c>
      <c r="G22" s="9">
        <f t="shared" si="5"/>
        <v>0.29435863312710353</v>
      </c>
      <c r="H22" s="9">
        <f t="shared" si="5"/>
        <v>-181.06236595579026</v>
      </c>
      <c r="I22" s="9">
        <f t="shared" si="5"/>
        <v>-359.25885252878743</v>
      </c>
      <c r="J22" s="9">
        <f t="shared" si="5"/>
        <v>-534.37902800989923</v>
      </c>
    </row>
    <row r="23" spans="2:16" ht="18" customHeight="1" x14ac:dyDescent="0.25">
      <c r="G23" s="4"/>
    </row>
    <row r="24" spans="2:16" ht="18" customHeight="1" x14ac:dyDescent="0.25">
      <c r="B24" s="5"/>
      <c r="C24" s="5"/>
      <c r="D24" s="38"/>
      <c r="E24" s="38"/>
      <c r="F24" s="38"/>
      <c r="G24" s="39"/>
      <c r="H24" s="38"/>
      <c r="I24" s="38"/>
      <c r="J24" s="38"/>
      <c r="K24" s="40"/>
      <c r="L24" s="40"/>
      <c r="M24" s="40"/>
      <c r="N24" s="40"/>
      <c r="O24" s="40"/>
      <c r="P24" s="40"/>
    </row>
    <row r="25" spans="2:16" ht="18" customHeight="1" x14ac:dyDescent="0.25">
      <c r="B25" s="6"/>
      <c r="C25" s="6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</row>
    <row r="26" spans="2:16" ht="18" customHeight="1" x14ac:dyDescent="0.25">
      <c r="B26" s="2"/>
      <c r="C26" s="7"/>
      <c r="D26" s="41"/>
      <c r="E26" s="41"/>
      <c r="F26" s="41"/>
      <c r="G26" s="41"/>
      <c r="H26" s="41"/>
      <c r="I26" s="41"/>
      <c r="J26" s="41"/>
      <c r="K26" s="42"/>
      <c r="L26" s="42"/>
      <c r="M26" s="42"/>
      <c r="N26" s="42"/>
      <c r="O26" s="42"/>
      <c r="P26" s="42"/>
    </row>
    <row r="27" spans="2:16" ht="18" customHeight="1" x14ac:dyDescent="0.25">
      <c r="B27" s="2"/>
      <c r="C27" s="7"/>
      <c r="D27" s="41"/>
      <c r="E27" s="41"/>
      <c r="F27" s="41"/>
      <c r="G27" s="41"/>
      <c r="H27" s="41"/>
      <c r="I27" s="41"/>
      <c r="J27" s="41"/>
      <c r="K27" s="42"/>
      <c r="L27" s="42"/>
      <c r="M27" s="42"/>
      <c r="N27" s="42"/>
      <c r="O27" s="42"/>
      <c r="P27" s="42"/>
    </row>
    <row r="28" spans="2:16" ht="18" customHeight="1" x14ac:dyDescent="0.25">
      <c r="B28" s="2"/>
      <c r="C28" s="7"/>
      <c r="D28" s="41"/>
      <c r="E28" s="41"/>
      <c r="F28" s="41"/>
      <c r="G28" s="41"/>
      <c r="H28" s="41"/>
      <c r="I28" s="41"/>
      <c r="J28" s="41"/>
      <c r="K28" s="42"/>
      <c r="L28" s="42"/>
      <c r="M28" s="42"/>
      <c r="N28" s="42"/>
      <c r="O28" s="42"/>
      <c r="P28" s="42"/>
    </row>
    <row r="29" spans="2:16" ht="18" customHeight="1" x14ac:dyDescent="0.25">
      <c r="B29" s="2"/>
      <c r="C29" s="7"/>
      <c r="D29" s="41"/>
      <c r="E29" s="41"/>
      <c r="F29" s="41"/>
      <c r="G29" s="41"/>
      <c r="H29" s="41"/>
      <c r="I29" s="41"/>
      <c r="J29" s="41"/>
      <c r="K29" s="42"/>
      <c r="L29" s="42"/>
      <c r="M29" s="42"/>
      <c r="N29" s="42"/>
      <c r="O29" s="42"/>
      <c r="P29" s="42"/>
    </row>
    <row r="30" spans="2:16" ht="18" customHeight="1" x14ac:dyDescent="0.25">
      <c r="B30" s="2"/>
      <c r="C30" s="7"/>
      <c r="D30" s="41"/>
      <c r="E30" s="41"/>
      <c r="F30" s="41"/>
      <c r="G30" s="41"/>
      <c r="H30" s="41"/>
      <c r="I30" s="41"/>
      <c r="J30" s="41"/>
      <c r="K30" s="42"/>
      <c r="L30" s="42"/>
      <c r="M30" s="43"/>
      <c r="N30" s="43"/>
      <c r="O30" s="45"/>
      <c r="P30" s="45"/>
    </row>
    <row r="31" spans="2:16" ht="18" customHeight="1" x14ac:dyDescent="0.25">
      <c r="B31" s="2"/>
      <c r="C31" s="7"/>
      <c r="D31" s="41"/>
      <c r="E31" s="41"/>
      <c r="F31" s="41"/>
      <c r="G31" s="41"/>
      <c r="H31" s="41"/>
      <c r="I31" s="41"/>
      <c r="J31" s="41"/>
      <c r="K31" s="40"/>
      <c r="L31" s="40"/>
      <c r="M31" s="40"/>
      <c r="N31" s="40"/>
      <c r="O31" s="40"/>
      <c r="P31" s="40"/>
    </row>
    <row r="32" spans="2:16" ht="18" customHeight="1" x14ac:dyDescent="0.25">
      <c r="B32" s="2"/>
      <c r="C32" s="7"/>
      <c r="D32" s="41"/>
      <c r="E32" s="41"/>
      <c r="F32" s="41"/>
      <c r="G32" s="41"/>
      <c r="H32" s="41"/>
      <c r="I32" s="41"/>
      <c r="J32" s="41"/>
      <c r="K32" s="40"/>
      <c r="L32" s="40"/>
      <c r="M32" s="40"/>
      <c r="N32" s="40"/>
      <c r="O32" s="40"/>
      <c r="P32" s="40"/>
    </row>
    <row r="33" spans="2:16" ht="18" customHeight="1" x14ac:dyDescent="0.25">
      <c r="B33" s="2"/>
      <c r="C33" s="7"/>
      <c r="D33" s="41"/>
      <c r="E33" s="41"/>
      <c r="F33" s="41"/>
      <c r="G33" s="41"/>
      <c r="H33" s="41"/>
      <c r="I33" s="41"/>
      <c r="J33" s="41"/>
      <c r="K33" s="40"/>
      <c r="L33" s="40"/>
      <c r="M33" s="40"/>
      <c r="N33" s="40"/>
      <c r="O33" s="40"/>
      <c r="P33" s="40"/>
    </row>
    <row r="34" spans="2:16" ht="18" customHeight="1" x14ac:dyDescent="0.25">
      <c r="B34" s="2"/>
      <c r="C34" s="7"/>
      <c r="D34" s="41"/>
      <c r="E34" s="41"/>
      <c r="F34" s="41"/>
      <c r="G34" s="41"/>
      <c r="H34" s="41"/>
      <c r="I34" s="41"/>
      <c r="J34" s="41"/>
      <c r="K34" s="40"/>
      <c r="L34" s="40"/>
      <c r="M34" s="40"/>
      <c r="N34" s="40"/>
      <c r="O34" s="40"/>
      <c r="P34" s="40"/>
    </row>
    <row r="35" spans="2:16" ht="18" customHeight="1" x14ac:dyDescent="0.25">
      <c r="B35" s="2"/>
      <c r="C35" s="7"/>
      <c r="D35" s="41"/>
      <c r="E35" s="41"/>
      <c r="F35" s="41"/>
      <c r="G35" s="41"/>
      <c r="H35" s="41"/>
      <c r="I35" s="41"/>
      <c r="J35" s="41"/>
      <c r="K35" s="40"/>
      <c r="L35" s="40"/>
      <c r="M35" s="40"/>
      <c r="N35" s="40"/>
      <c r="O35" s="40"/>
      <c r="P35" s="40"/>
    </row>
    <row r="36" spans="2:16" ht="18" customHeight="1" x14ac:dyDescent="0.25">
      <c r="B36" s="2"/>
      <c r="C36" s="7"/>
      <c r="D36" s="41"/>
      <c r="E36" s="41"/>
      <c r="F36" s="41"/>
      <c r="G36" s="41"/>
      <c r="H36" s="41"/>
      <c r="I36" s="41"/>
      <c r="J36" s="41"/>
      <c r="K36" s="40"/>
      <c r="L36" s="40"/>
      <c r="M36" s="40"/>
      <c r="N36" s="40"/>
      <c r="O36" s="40"/>
      <c r="P36" s="40"/>
    </row>
    <row r="37" spans="2:16" ht="18" customHeight="1" x14ac:dyDescent="0.25">
      <c r="B37" s="2"/>
      <c r="C37" s="7"/>
      <c r="D37" s="41"/>
      <c r="E37" s="41"/>
      <c r="F37" s="41"/>
      <c r="G37" s="41"/>
      <c r="H37" s="41"/>
      <c r="I37" s="41"/>
      <c r="J37" s="41"/>
      <c r="K37" s="40"/>
      <c r="L37" s="40"/>
      <c r="M37" s="40"/>
      <c r="N37" s="40"/>
      <c r="O37" s="40"/>
      <c r="P37" s="40"/>
    </row>
    <row r="38" spans="2:16" ht="18" customHeight="1" x14ac:dyDescent="0.25">
      <c r="B38" s="2"/>
      <c r="C38" s="7"/>
      <c r="D38" s="41"/>
      <c r="E38" s="41"/>
      <c r="F38" s="41"/>
      <c r="G38" s="41"/>
      <c r="H38" s="41"/>
      <c r="I38" s="41"/>
      <c r="J38" s="41"/>
      <c r="K38" s="40"/>
      <c r="L38" s="40"/>
      <c r="M38" s="40"/>
      <c r="N38" s="40"/>
      <c r="O38" s="40"/>
      <c r="P38" s="40"/>
    </row>
    <row r="39" spans="2:16" ht="18" customHeight="1" x14ac:dyDescent="0.25">
      <c r="C39" s="3"/>
      <c r="D39" s="41"/>
      <c r="E39" s="41"/>
      <c r="F39" s="41"/>
      <c r="G39" s="41"/>
      <c r="H39" s="41"/>
      <c r="I39" s="41"/>
      <c r="J39" s="41"/>
      <c r="K39" s="40"/>
      <c r="L39" s="40"/>
      <c r="M39" s="40"/>
      <c r="N39" s="40"/>
      <c r="O39" s="40"/>
      <c r="P39" s="40"/>
    </row>
  </sheetData>
  <mergeCells count="7">
    <mergeCell ref="B3:C3"/>
    <mergeCell ref="B4:C4"/>
    <mergeCell ref="C1:D1"/>
    <mergeCell ref="Q3:R3"/>
    <mergeCell ref="Q4:R4"/>
    <mergeCell ref="D5:P5"/>
    <mergeCell ref="O10:P1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Modelo</vt:lpstr>
      <vt:lpstr>Ex1</vt:lpstr>
      <vt:lpstr>Ex2 - A</vt:lpstr>
      <vt:lpstr>Ex2 - B</vt:lpstr>
      <vt:lpstr>Ex2 - C</vt:lpstr>
      <vt:lpstr>Ex3 - A</vt:lpstr>
      <vt:lpstr>Ex4 - A</vt:lpstr>
      <vt:lpstr>Ex4 - B</vt:lpstr>
      <vt:lpstr>Ex5 - A</vt:lpstr>
      <vt:lpstr>Ex5 - B</vt:lpstr>
      <vt:lpstr>Ex5 - C</vt:lpstr>
      <vt:lpstr>Ex14-1</vt:lpstr>
      <vt:lpstr>Ex14-1 (2)</vt:lpstr>
      <vt:lpstr>Ex14-2 (Projeto A)</vt:lpstr>
      <vt:lpstr>Ex14-2 (Projeto 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Cruz</dc:creator>
  <cp:lastModifiedBy>Camila Cruz</cp:lastModifiedBy>
  <dcterms:created xsi:type="dcterms:W3CDTF">2017-09-23T14:54:29Z</dcterms:created>
  <dcterms:modified xsi:type="dcterms:W3CDTF">2017-09-24T17:06:53Z</dcterms:modified>
</cp:coreProperties>
</file>