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EX" sheetId="1" r:id="rId4"/>
    <sheet state="visible" name="DASHBOARDS" sheetId="2" r:id="rId5"/>
    <sheet state="visible" name="Merchant Categories" sheetId="3" r:id="rId6"/>
    <sheet state="visible" name="Individual Vendor Categories" sheetId="4" r:id="rId7"/>
  </sheets>
  <definedNames>
    <definedName hidden="1" localSheetId="0" name="_xlnm._FilterDatabase">AMEX!$A$1:$M$753</definedName>
  </definedNames>
  <calcPr/>
</workbook>
</file>

<file path=xl/sharedStrings.xml><?xml version="1.0" encoding="utf-8"?>
<sst xmlns="http://schemas.openxmlformats.org/spreadsheetml/2006/main" count="1893" uniqueCount="644">
  <si>
    <t>Date</t>
  </si>
  <si>
    <t>Date Processed</t>
  </si>
  <si>
    <t>Description</t>
  </si>
  <si>
    <t>Amount</t>
  </si>
  <si>
    <t>Foreign Spend Amount</t>
  </si>
  <si>
    <t>Commission</t>
  </si>
  <si>
    <t>Exchange Rate</t>
  </si>
  <si>
    <t>Merchant</t>
  </si>
  <si>
    <t>Spending Category</t>
  </si>
  <si>
    <t>Vendor Category</t>
  </si>
  <si>
    <t>Sorting Category</t>
  </si>
  <si>
    <t>Merchant Address</t>
  </si>
  <si>
    <t>Additional Information</t>
  </si>
  <si>
    <t>PAYMENT RECEIVED - THANK YOU</t>
  </si>
  <si>
    <t>DOORDASHFRESHBURRIT DOWNTOWN TORONT</t>
  </si>
  <si>
    <t>RESTAURANT</t>
  </si>
  <si>
    <t>GOFNDME* IN DEAR MEMOR WHITBY</t>
  </si>
  <si>
    <t>EMERGING MARKETS TRANSACTION</t>
  </si>
  <si>
    <t>BANGKOKSPOONDELUXE 001 DUNDAS</t>
  </si>
  <si>
    <t>Est Restaurant</t>
  </si>
  <si>
    <t>CANADIAN TIRE GAS BAR # WATERDOWN</t>
  </si>
  <si>
    <t>CDN TIRE GAS BAR</t>
  </si>
  <si>
    <t>DOORDASHWOTHAI DOWNTOWN TORONT</t>
  </si>
  <si>
    <t>LEGENDS MUSIC LLC Toronto</t>
  </si>
  <si>
    <t>SERVICES</t>
  </si>
  <si>
    <t>A&amp;W #4580 APPLEBY LINE BURLINGTON</t>
  </si>
  <si>
    <t>A W STORE</t>
  </si>
  <si>
    <t>AMZN MKTP CA*V63U65DT3 WWW.AMAZON.CA</t>
  </si>
  <si>
    <t>AMAZONCOM PAYMENTS-CA</t>
  </si>
  <si>
    <t>APPLE.COM/BILL TORONTO</t>
  </si>
  <si>
    <t>APPLECOMBILL</t>
  </si>
  <si>
    <t>PRESTO FARE/5F2695K7DQ TORONTO</t>
  </si>
  <si>
    <t>PRESTO FARE</t>
  </si>
  <si>
    <t>SHELL C02064 ETOBICOKE</t>
  </si>
  <si>
    <t>SHELL IN-STORE</t>
  </si>
  <si>
    <t>STUBHUB CANADA LTD. TORONTO</t>
  </si>
  <si>
    <t>86.30 USD</t>
  </si>
  <si>
    <t>STUBHUB CANADA</t>
  </si>
  <si>
    <t>DOORDASHMALEKELSHAW DOWNTOWN TORONT</t>
  </si>
  <si>
    <t>SZECHUAN EXPRESS 212956 TORONTO</t>
  </si>
  <si>
    <t>RESTAURANT TRANSACTION</t>
  </si>
  <si>
    <t>THE OLD YORK TAVERN 212 TORONTO</t>
  </si>
  <si>
    <t>LITTLE BASKET 00-080432 TORONTO</t>
  </si>
  <si>
    <t>RETAIL</t>
  </si>
  <si>
    <t>ABURI SUSHI TORONTO Toronto</t>
  </si>
  <si>
    <t>VAPE HUT INC 00-0804158 OAKVILLE</t>
  </si>
  <si>
    <t>BURGERLAB ADELAIDE Toronto</t>
  </si>
  <si>
    <t>PRESTO FARE/5F91F59S22 TORONTO</t>
  </si>
  <si>
    <t>SUBWAY 14408 CALEDON</t>
  </si>
  <si>
    <t>SUBWAY</t>
  </si>
  <si>
    <t>CN TOWER FOOD &amp; BEVER TORONTO</t>
  </si>
  <si>
    <t>CN TOWER</t>
  </si>
  <si>
    <t>HASTY MARKET 268 TORONTO</t>
  </si>
  <si>
    <t>HASTY MARKET</t>
  </si>
  <si>
    <t>LCBO/RAO #677 TORONTO TORONTO</t>
  </si>
  <si>
    <t>LCBO</t>
  </si>
  <si>
    <t>MCDONALD'S #21454 OAKVILLE</t>
  </si>
  <si>
    <t>MCDONALDS</t>
  </si>
  <si>
    <t>OPENAI *CHATGPT SUBSCR SAN FRANCISCO</t>
  </si>
  <si>
    <t>22.60 USD</t>
  </si>
  <si>
    <t>ONLINE PAYMENTS BY STRIPE</t>
  </si>
  <si>
    <t>A&amp;W 4438 211356615 TORONTO</t>
  </si>
  <si>
    <t>PEARSON PARKING T3 TORONTO</t>
  </si>
  <si>
    <t>PEARSON PARKING T3</t>
  </si>
  <si>
    <t>PETRO CANADA65013 OAKVILLE</t>
  </si>
  <si>
    <t>PETRO-CANADA</t>
  </si>
  <si>
    <t>PRESTO FARE/5F8N7JJPVW TORONTO</t>
  </si>
  <si>
    <t>WALMART.CA MISSISSAUGA</t>
  </si>
  <si>
    <t>WALMART CANADA</t>
  </si>
  <si>
    <t>BURNING RUBBER TIRE AND Oakville</t>
  </si>
  <si>
    <t>SUCRE PATISSERIE &amp; CAFE Calgary</t>
  </si>
  <si>
    <t>WESTJET AIRLINES 340020 CALGARY</t>
  </si>
  <si>
    <t>WESTJET-MAIN SABRE</t>
  </si>
  <si>
    <t>TICKET NUMBER: 83844130496066 PASSENGER NAME: KHAN/BAZIL</t>
  </si>
  <si>
    <t>LA PREP CALGARY CALGARY</t>
  </si>
  <si>
    <t>PASTELS CAFE FRESH FOOD</t>
  </si>
  <si>
    <t>DOORDASHQUESADABURR DOWNTOWN TORONT</t>
  </si>
  <si>
    <t>DENG'SDUMPLING 001 CALGARY</t>
  </si>
  <si>
    <t>MEMBERSHIP FEE INSTALLMENT</t>
  </si>
  <si>
    <t>Credit Card Fees</t>
  </si>
  <si>
    <t>INTEREST</t>
  </si>
  <si>
    <t>ACE NORTH HILL CALGARY</t>
  </si>
  <si>
    <t>ACE NORTH</t>
  </si>
  <si>
    <t>MAVERICK'S DONUTS, ELLE Edmonton</t>
  </si>
  <si>
    <t>DEEZERNORTHAMERICA PARIS</t>
  </si>
  <si>
    <t>DEEZER</t>
  </si>
  <si>
    <t>CALIFORNIAPIZZAKITCHE EDMONTON</t>
  </si>
  <si>
    <t>DOORDASHSHAWARMAKIN DOWNTOWN TORONT</t>
  </si>
  <si>
    <t>7 ELEVEN STORE #25349 CALGARY</t>
  </si>
  <si>
    <t>7 ELEVEN STORE</t>
  </si>
  <si>
    <t>DOORDASHJERUSALEMSH DOWNTOWN TORONT</t>
  </si>
  <si>
    <t>CURSOR, AI POWERED IDE NEW YORK</t>
  </si>
  <si>
    <t>20.00 USD</t>
  </si>
  <si>
    <t>LS ROSSO COFFEE ROASTE CALGARY</t>
  </si>
  <si>
    <t>RETAIL TRANSACTION</t>
  </si>
  <si>
    <t>GOOGLE *GOOGLE ONE G.CO/HELPPAY#</t>
  </si>
  <si>
    <t>GOOGLE SERVICES</t>
  </si>
  <si>
    <t>DOORDASHROSSOCOFFEE DOWNTOWN TORONT</t>
  </si>
  <si>
    <t>AMAZON.CA*Z80J09OY1 AMAZON.CA</t>
  </si>
  <si>
    <t>AMAZONCA</t>
  </si>
  <si>
    <t>VAPE STADIUM 001 CALGARY</t>
  </si>
  <si>
    <t>DOORDASHWAVESCOFFEE DOWNTOWN TORONT</t>
  </si>
  <si>
    <t>DOORDASHMCDONALDS DOWNTOWN TORONT</t>
  </si>
  <si>
    <t>RATED ULTRA LOUNGE Calgary</t>
  </si>
  <si>
    <t>MCDONALD S #9567 CALGARY</t>
  </si>
  <si>
    <t>MCDONALDS CANADA</t>
  </si>
  <si>
    <t>DOORDASHAW DOWNTOWN TORONT</t>
  </si>
  <si>
    <t>DOORDASHSHAWARMAPAL DOWNTOWN TORONT</t>
  </si>
  <si>
    <t>THENORTHCOP MEMBERSHIP OAKVILLE</t>
  </si>
  <si>
    <t>B2B WHOLESALE</t>
  </si>
  <si>
    <t>FLAVOUREMPORIUM 001 CALGARY</t>
  </si>
  <si>
    <t>NIGHTLIFE - BAR</t>
  </si>
  <si>
    <t>PRESTO FARE/5F61BCX9B2 TORONTO</t>
  </si>
  <si>
    <t>BIKE SHARE TORONTO PARK TORONTO</t>
  </si>
  <si>
    <t>BICYCLE SHARE TORONTO PARKING AUT</t>
  </si>
  <si>
    <t>CITY OF CALGARY City of CALGARY</t>
  </si>
  <si>
    <t>CITY OF CALGARY TRANSIT</t>
  </si>
  <si>
    <t>1832-TOR FRONT PAGE N MISSISSAUGA</t>
  </si>
  <si>
    <t>PARADIES LAGARDER 9905-25</t>
  </si>
  <si>
    <t>AMZN MKTP CA*ZT6JE47P2 WWW.AMAZON.CA</t>
  </si>
  <si>
    <t>UNO MUSTACHIO 001 TORONTO</t>
  </si>
  <si>
    <t>MOS MOS COFFEE 21145494 TORONTO</t>
  </si>
  <si>
    <t>AMAZON.CA*ZT3EX8JH1 AMAZON.CA</t>
  </si>
  <si>
    <t>AMZN MKTP CA*ZT9C89AO1 WWW.AMAZON.CA</t>
  </si>
  <si>
    <t>SHELL C81499 BURLINGTON</t>
  </si>
  <si>
    <t>SHELL PAY AT PUMP</t>
  </si>
  <si>
    <t>PIZZERIA MORETTI TORONT TORONTO</t>
  </si>
  <si>
    <t>METROLINX - GO TRANSIT TORONTO</t>
  </si>
  <si>
    <t>GERMAN DONER KEBAB GERM TORONTO</t>
  </si>
  <si>
    <t>DOLLARAMA # 666 TORONTO</t>
  </si>
  <si>
    <t>DOLLARAMA</t>
  </si>
  <si>
    <t>AMAZON.CA PRIME MEMBER AMAZON.CA/PRI</t>
  </si>
  <si>
    <t>AMAZON PRIME</t>
  </si>
  <si>
    <t>180 SMOKE ON QUEENS QUA TORONTO</t>
  </si>
  <si>
    <t>SP PRIME REWIND TORONTO</t>
  </si>
  <si>
    <t>CLOTHES</t>
  </si>
  <si>
    <t>TCKTWEB*LINEUPINFOATEL 800-965-4827</t>
  </si>
  <si>
    <t>TICKETWEB</t>
  </si>
  <si>
    <t>LOADING BAY Toronto</t>
  </si>
  <si>
    <t>ELECTRIC ISLAND 2024 Toronto</t>
  </si>
  <si>
    <t>LCBO/RAO #0511 TORONTO TORONTO</t>
  </si>
  <si>
    <t>2163125 ONTARIO INC 411 TORONTO</t>
  </si>
  <si>
    <t>BLACK MARKET UNDERGRO TORONTO</t>
  </si>
  <si>
    <t>PUBLIC BUTTER</t>
  </si>
  <si>
    <t>CHIPOTLE ONLINE HALIFAX</t>
  </si>
  <si>
    <t>CHIPOTLE ONLINE</t>
  </si>
  <si>
    <t>WINNERS 483 TORONTO</t>
  </si>
  <si>
    <t>WINNERS</t>
  </si>
  <si>
    <t>TCKTWEB*HAMDI 800-965-4827</t>
  </si>
  <si>
    <t>DELTA TORONTO SFC F&amp;B TORONTO</t>
  </si>
  <si>
    <t>DELTA HOTEL</t>
  </si>
  <si>
    <t>ARRIVAL DEPARTURE NIGHTS
 08/29/24 08/29/24</t>
  </si>
  <si>
    <t>BYBLOS TORONTO</t>
  </si>
  <si>
    <t>BYBLOS</t>
  </si>
  <si>
    <t>AMAZON.CA*RK6HZ4ZM1 AMAZON.CA</t>
  </si>
  <si>
    <t>S.BLENDSBARBERSHOP 001 OAKVILLE</t>
  </si>
  <si>
    <t>SERVICE TRANSACTION</t>
  </si>
  <si>
    <t>THE HOME DEPOT #7073 EAST YORK</t>
  </si>
  <si>
    <t>HOME DEPOT</t>
  </si>
  <si>
    <t>MISC</t>
  </si>
  <si>
    <t>DOLLARAMA # 213 TORONTO</t>
  </si>
  <si>
    <t>TCKTWEB*MASSOFTHEFERME 800-965-4827</t>
  </si>
  <si>
    <t>FACTOR TORONTO</t>
  </si>
  <si>
    <t>FACTOR</t>
  </si>
  <si>
    <t>PRESTO FARE/5F35N37VR8 TORONTO</t>
  </si>
  <si>
    <t>OLDIES CONCESSIONS INC. ST. GEORGE</t>
  </si>
  <si>
    <t>HK FOOD STATION Toronto</t>
  </si>
  <si>
    <t>AROMA ESPRESSO BAR TORO TORONTO</t>
  </si>
  <si>
    <t>AROMA ESPRESSO BAR</t>
  </si>
  <si>
    <t>PANAGO #173 BREMNER BLV TORONTO</t>
  </si>
  <si>
    <t>PANAGO 173 BREMNER</t>
  </si>
  <si>
    <t>WestJet VOYZANT Markham</t>
  </si>
  <si>
    <t>WESTJET-BSP</t>
  </si>
  <si>
    <t>ROUTING: FROM: TORONTO LESTER B P
 TO: CALGARY CARRIER: WS CLASS: A
 TICKET NUMBER: 8386032212871 PASSENGER NAME: KHAN/BAZIL</t>
  </si>
  <si>
    <t>ROUTING: FROM: CALGARY
 TO: TORONTO LESTER B PCARRIER: WS CLASS: E
 TICKET NUMBER: 8386032212872 PASSENGER NAME: KHAN/BAZIL</t>
  </si>
  <si>
    <t>PETRO CANADA35106 OAKVILLE</t>
  </si>
  <si>
    <t>JUSTFLY 800-717-5015</t>
  </si>
  <si>
    <t>JUSTFLY</t>
  </si>
  <si>
    <t>DOORDASHDAVESHOTCHI DOWNTOWN TORONT</t>
  </si>
  <si>
    <t>STANDARD TIME TORONTO</t>
  </si>
  <si>
    <t>ESSO CIRCLE K 0302 OAKVILLE</t>
  </si>
  <si>
    <t>IMPERIAL OIL</t>
  </si>
  <si>
    <t>ALDO 1417 NIAGARA ON THE</t>
  </si>
  <si>
    <t>ALDO</t>
  </si>
  <si>
    <t>AMZN MKTP CA*RU1PG68V2 WWW.AMAZON.CA</t>
  </si>
  <si>
    <t>SULTAN'S MEDITERRANEAN TORONTO</t>
  </si>
  <si>
    <t>THE DOCKS DRIVING RANGE TORONTO</t>
  </si>
  <si>
    <t>KARACHI ROLL CORNER 213 MISSISSAUGA</t>
  </si>
  <si>
    <t>BEANFIELD TECHNOLOGIES TORONTO</t>
  </si>
  <si>
    <t>BEANFIELD METROCONNECT</t>
  </si>
  <si>
    <t>NEW BALANCE OAKVILLE OAKVILLE</t>
  </si>
  <si>
    <t>NEW BALANCE</t>
  </si>
  <si>
    <t>AMZN MKTP CA*RM1X902R2 WWW.AMAZON.CA</t>
  </si>
  <si>
    <t>AMZN MKTP CA*RM4J89222 WWW.AMAZON.CA</t>
  </si>
  <si>
    <t>TICKETMASTER CANADA HOS TORONTO</t>
  </si>
  <si>
    <t>TICKETMASTER CANADA</t>
  </si>
  <si>
    <t>AMZN MKTP CA*RM1IA6HH2 WWW.AMAZON.CA</t>
  </si>
  <si>
    <t>AMZN MKTP CA*RM7CB65U2 WWW.AMAZON.CA</t>
  </si>
  <si>
    <t>AMZN MKTP CA*RM7CE1VJ2 WWW.AMAZON.CA</t>
  </si>
  <si>
    <t>PAYPAL *MAGICMAWBWN 13570802731</t>
  </si>
  <si>
    <t>69.98 USD</t>
  </si>
  <si>
    <t>PAYPAL</t>
  </si>
  <si>
    <t>AMZN MKTP CA WWW.AMAZON.CA</t>
  </si>
  <si>
    <t>TST-PAI NORTHERN THAI TORONTO</t>
  </si>
  <si>
    <t>RABBA #155 Q4 TORONTO</t>
  </si>
  <si>
    <t>RABBA MARCHE</t>
  </si>
  <si>
    <t>CLUTCH VAPE 001 TORONTO</t>
  </si>
  <si>
    <t>CABANA POOL BAR TORONTO</t>
  </si>
  <si>
    <t>CABANA POOL BAR</t>
  </si>
  <si>
    <t>BAMBI'S Toronto</t>
  </si>
  <si>
    <t>TCKTWEB*PARTYNEXTDOOR 800-965-4827</t>
  </si>
  <si>
    <t>TWO BROTHERS SHAWARMA 0 TORONTO</t>
  </si>
  <si>
    <t>PAYPAL *DARKSIDE 6045063818</t>
  </si>
  <si>
    <t>ONLINE SHOPPING</t>
  </si>
  <si>
    <t>NEO COFFEE BAR Toronto</t>
  </si>
  <si>
    <t>AMZN MKTP CA*RF5P83A62 WWW.AMAZON.CA</t>
  </si>
  <si>
    <t>PRESTO FARE/55P56MNV9V TORONTO</t>
  </si>
  <si>
    <t>HEIRLOOM T3 MISSISSAUGA MISSISSAUGA</t>
  </si>
  <si>
    <t>HEIRLOOM T3</t>
  </si>
  <si>
    <t>572 - FRONTIER PROVI CALGARY</t>
  </si>
  <si>
    <t>572 - FRONTIER PROVISIONS AT YYC</t>
  </si>
  <si>
    <t>SERENGETI SHACK BBQ CUR AIRDRIE</t>
  </si>
  <si>
    <t>SHELL C81547 CRANBROOK</t>
  </si>
  <si>
    <t>BUBBLE HUT CAFE 001 CRANBROOK</t>
  </si>
  <si>
    <t>BOLLI IMPORTS INC Calgary</t>
  </si>
  <si>
    <t>FAR EAST BISTRO Salmo</t>
  </si>
  <si>
    <t>SHAMBHALA MUSIC FESTIVA Salmo</t>
  </si>
  <si>
    <t>SHOPPERS DRUG MART 325 CALGARY</t>
  </si>
  <si>
    <t>SHOPPERS DRUG MART</t>
  </si>
  <si>
    <t>STORE #37806 CALGARY</t>
  </si>
  <si>
    <t>STORE</t>
  </si>
  <si>
    <t>WAL-MART 3011 3011 CALGARY</t>
  </si>
  <si>
    <t>WAL-MART</t>
  </si>
  <si>
    <t>WINNERS 244 CALGARY</t>
  </si>
  <si>
    <t>SAFEWAY #8844 CALGARY CALGARY</t>
  </si>
  <si>
    <t>SAFEWAY</t>
  </si>
  <si>
    <t>LIQUOR TOWN CALGARY CALGARY</t>
  </si>
  <si>
    <t>LONDON DRUGS 31 CALGARY</t>
  </si>
  <si>
    <t>LONDON DRUGS</t>
  </si>
  <si>
    <t>CANADIAN TIRE #326 CALGARY</t>
  </si>
  <si>
    <t>CANADIAN TIRE STORE</t>
  </si>
  <si>
    <t>EDO # 152 CALGARY CALGARY</t>
  </si>
  <si>
    <t>EDO JAPAN</t>
  </si>
  <si>
    <t>ALT VAPE 002 CALGARY</t>
  </si>
  <si>
    <t>SHAWARMA PALACE - MONTG CALGARY</t>
  </si>
  <si>
    <t>EDGEMONT ATHLETIC 41158 CALGARY</t>
  </si>
  <si>
    <t>WAYNE S BAGELS 001 CALGARY</t>
  </si>
  <si>
    <t>7-ELEVEN STORE #38265 CALGARY</t>
  </si>
  <si>
    <t>7-ELEVEN CANADA</t>
  </si>
  <si>
    <t>CONVENIENCE</t>
  </si>
  <si>
    <t>PRESTO FARE/55MJKMPL7G TORONTO</t>
  </si>
  <si>
    <t>SAINT JOHNS TAVERN Toronto</t>
  </si>
  <si>
    <t>BOOSTER JUICE # 445 MIS MISSISSAUGA</t>
  </si>
  <si>
    <t>TST-BAR POET TORONTO</t>
  </si>
  <si>
    <t>PETRO CANADA00996 OAKVILLE</t>
  </si>
  <si>
    <t>LONGO'S # 24 TORONTO TORONTO</t>
  </si>
  <si>
    <t>LONGOS MLS</t>
  </si>
  <si>
    <t>MELT N DIP 001 MISSISSAUGA</t>
  </si>
  <si>
    <t>AMZN MKTP CA*RS2LK7BK2 WWW.AMAZON.CA</t>
  </si>
  <si>
    <t>AMZN MKTP CA*RS1ZS4LY1 WWW.AMAZON.CA</t>
  </si>
  <si>
    <t>PRESTO FARE/55M092N9MC TORONTO</t>
  </si>
  <si>
    <t>BIG TROUBLE 210064459 TORONTO</t>
  </si>
  <si>
    <t>HAKKA BOYZ EXPRESS 001 TORONTO</t>
  </si>
  <si>
    <t>ISABELLES 2.0 TORONTO</t>
  </si>
  <si>
    <t>ISABELLES</t>
  </si>
  <si>
    <t>AMZN MKTP CA*RS4M44FS0 WWW.AMAZON.CA</t>
  </si>
  <si>
    <t>PRESTO FARE/55LHGP8PXF TORONTO</t>
  </si>
  <si>
    <t>PETRO CANADA10556 MISSISSAUGA</t>
  </si>
  <si>
    <t>PETRO CANADA</t>
  </si>
  <si>
    <t>LAHORI FLAME 001 MISSISSAUGA</t>
  </si>
  <si>
    <t>AMAZON.CA*RY4E52SY0 AMAZON.CA</t>
  </si>
  <si>
    <t>SOFTMOC 8464 WHITBY</t>
  </si>
  <si>
    <t>SOFTMOC</t>
  </si>
  <si>
    <t>PIZZAIOLO TORONTO TORONTO</t>
  </si>
  <si>
    <t>PIZZAIOLO</t>
  </si>
  <si>
    <t>INS MARKET # 5209 TORONTO</t>
  </si>
  <si>
    <t>AMZN MKTP CA*RY1GF13O0 WWW.AMAZON.CA</t>
  </si>
  <si>
    <t>AMZN MKTP CA*R77SH9WM1 WWW.AMAZON.CA</t>
  </si>
  <si>
    <t>SP JD SPORTS VANCOUVER</t>
  </si>
  <si>
    <t>CITI COMMUNITY CALGARY</t>
  </si>
  <si>
    <t>AMZN MKTP CA*R726D26L1 WWW.AMAZON.CA</t>
  </si>
  <si>
    <t>ARUCCMYCREDSMESCERTIF CALGARY</t>
  </si>
  <si>
    <t>TACOS LOCOS AS 4 MCO 15 ORLANDO</t>
  </si>
  <si>
    <t>15.96 USD</t>
  </si>
  <si>
    <t>TACOS LOCOS AS4 MCO</t>
  </si>
  <si>
    <t>DINING OUT</t>
  </si>
  <si>
    <t>AIRALO SINGAPORE</t>
  </si>
  <si>
    <t>15.00 USD</t>
  </si>
  <si>
    <t>STRIPE</t>
  </si>
  <si>
    <t>TU BOLETA BOGOTA D.C.</t>
  </si>
  <si>
    <t>987,000.00 COP</t>
  </si>
  <si>
    <t>TU BOLETA</t>
  </si>
  <si>
    <t>NEW BLACK DOG SAS MEDELLIN</t>
  </si>
  <si>
    <t>90,200.00 COP</t>
  </si>
  <si>
    <t>NEW BLACK DOG SAS</t>
  </si>
  <si>
    <t>134,607.00 COP</t>
  </si>
  <si>
    <t>DROGUERIA PASTEUR LA 1 MEDELLIN</t>
  </si>
  <si>
    <t>8,780.00 COP</t>
  </si>
  <si>
    <t>DROGUERIA PASTEUR LA 10</t>
  </si>
  <si>
    <t>EATING OUT</t>
  </si>
  <si>
    <t>RESTAURANTE BAR MEDELLI MEDELLIN</t>
  </si>
  <si>
    <t>77,000.00 COP</t>
  </si>
  <si>
    <t>RESTAURANTE BAR MEDELLIN ES SA</t>
  </si>
  <si>
    <t>TROPICO SONORO MEDELLIN</t>
  </si>
  <si>
    <t>110,000.00 COP</t>
  </si>
  <si>
    <t>TROPICO SONORO</t>
  </si>
  <si>
    <t>GRUPO HACIENDA SAS MEDELLIN</t>
  </si>
  <si>
    <t>393,661.00 COP</t>
  </si>
  <si>
    <t>GRUPO HACIENDA SAS</t>
  </si>
  <si>
    <t>CAFE PERGAMINO MEDELLIN</t>
  </si>
  <si>
    <t>36,800.00 COP</t>
  </si>
  <si>
    <t>CAFE PERGAMINO</t>
  </si>
  <si>
    <t>UNIDAD ADM ESP MIGRACIO BOGOTA D.C.</t>
  </si>
  <si>
    <t>270,000.00 COP</t>
  </si>
  <si>
    <t>UNIDAD ADM ESP MIGRACION COL</t>
  </si>
  <si>
    <t>FEES</t>
  </si>
  <si>
    <t>MIAMI AIRP CORONA BAR M MIAMI</t>
  </si>
  <si>
    <t>18.90 USD</t>
  </si>
  <si>
    <t>CORONA BAR</t>
  </si>
  <si>
    <t>MIAMI ARP CHICKEN GRILL MIAMI</t>
  </si>
  <si>
    <t>24.82 USD</t>
  </si>
  <si>
    <t>ISLANDS CHICKEN GRILL</t>
  </si>
  <si>
    <t>PRESTO FARE/55H2FHRW5S TORONTO</t>
  </si>
  <si>
    <t>CVS/PHARMACY #10969 000 MIAMI BEACH</t>
  </si>
  <si>
    <t>19.91 USD</t>
  </si>
  <si>
    <t>CVSPHARMACY</t>
  </si>
  <si>
    <t>ICE CREAMONOLOGY 001 TORONTO</t>
  </si>
  <si>
    <t>FLEETS COFFEE Toronto</t>
  </si>
  <si>
    <t>UBER TRIP HTTPS://HELP.UB</t>
  </si>
  <si>
    <t>UBER RIDES</t>
  </si>
  <si>
    <t>H&amp;H SACHET \ 6SPICE RAC WHITBY</t>
  </si>
  <si>
    <t>KING TAPS KING TAPS TORONTO</t>
  </si>
  <si>
    <t>KING TAPS</t>
  </si>
  <si>
    <t>CAFE HUBERT SAINT-JEAN Toronto</t>
  </si>
  <si>
    <t>PI CO. Ontario</t>
  </si>
  <si>
    <t>GRAND BIZZARE 001 TORONTO</t>
  </si>
  <si>
    <t>LCBO/RAO #018 TORONTO TORONTO</t>
  </si>
  <si>
    <t>AMSTERDAM BREWHOUSE TORONTO</t>
  </si>
  <si>
    <t>AMSTERDAM BREWHOUSE - ON THE LAKE</t>
  </si>
  <si>
    <t>DNR PRODUCTIONS EVENTS TORONTO</t>
  </si>
  <si>
    <t>SOUTH STREET BURGER/LA TORONTO</t>
  </si>
  <si>
    <t>STARBUCKS COFFEE #70 TORONTO</t>
  </si>
  <si>
    <t>STARBUCKS CANADA</t>
  </si>
  <si>
    <t>LCBO/RAO #391 EAST GWIL EAST GWILLIMB</t>
  </si>
  <si>
    <t>RUDY RESTO TORONTO</t>
  </si>
  <si>
    <t>THAI EXPRESS 210338929 TORONTO</t>
  </si>
  <si>
    <t>TWILIGHT CAFE 001 TORONTO</t>
  </si>
  <si>
    <t>PRESTO FARE/55G59NXM2X TORONTO</t>
  </si>
  <si>
    <t>SHAKE SHACK 00-08042677 TORONTO</t>
  </si>
  <si>
    <t>OLLY FRESCO'S TORONTO TORONTO</t>
  </si>
  <si>
    <t>PRIME VAPE COMPANY 2122 MISSISSAUGA</t>
  </si>
  <si>
    <t>SP BONANZA SATRANGI CA MISSISSAUGA</t>
  </si>
  <si>
    <t>GAS</t>
  </si>
  <si>
    <t>AMZN MKTP CA*278125IV3 WWW.AMAZON.CA</t>
  </si>
  <si>
    <t>CANADIAN TIRE #412 BURLINGTON</t>
  </si>
  <si>
    <t>GOOGLE *GOOGLE STORAGE G.CO/HELPPAY#</t>
  </si>
  <si>
    <t>ALMANSOUR 212070116 OAKVILLE</t>
  </si>
  <si>
    <t>BRANDMEPRO 211012176 OAKVILLE</t>
  </si>
  <si>
    <t>THE DOG &amp; BEAR TORONTO</t>
  </si>
  <si>
    <t>THE DOG BEAR</t>
  </si>
  <si>
    <t>PG CLUCKS 001 TORONTO</t>
  </si>
  <si>
    <t>PIZZERIA BADIALI Toronto</t>
  </si>
  <si>
    <t>KING SLICE TORONTO</t>
  </si>
  <si>
    <t>CLAWED BY JENNA Toronto</t>
  </si>
  <si>
    <t>DPRTMNT TORONTO</t>
  </si>
  <si>
    <t>UNIUN</t>
  </si>
  <si>
    <t>A&amp;W 4874 212785051 TORONTO</t>
  </si>
  <si>
    <t>CHIPOTLE 1776 TORONTO</t>
  </si>
  <si>
    <t>CHIPOTLE MEXICAN GRILL</t>
  </si>
  <si>
    <t>AIRBNB * HM4Z5X553Y LONDON</t>
  </si>
  <si>
    <t>AIRBNB</t>
  </si>
  <si>
    <t>THAI ISLAND RESTAURANT TORONTO</t>
  </si>
  <si>
    <t>THAI ISLAND RESTAURANT</t>
  </si>
  <si>
    <t>DOLLARAMA #1226 TORONTO</t>
  </si>
  <si>
    <t>NAWAB'S LEGENDARY BBQ 0 MISSISSAUGA</t>
  </si>
  <si>
    <t>ALLSAINTS USA LIMITED TORONTO</t>
  </si>
  <si>
    <t>ALLSAINTS TORONTO OUTLET</t>
  </si>
  <si>
    <t>ALDO 1415 GEORGETOWN</t>
  </si>
  <si>
    <t>AMZN MKTP CA*6318N9SK3 WWW.AMAZON.CA</t>
  </si>
  <si>
    <t>BOLLYWOOD UNLIMITED 00- MISSISSAUGA</t>
  </si>
  <si>
    <t>ESSO CIRCLE K 0302 TORONTO</t>
  </si>
  <si>
    <t>7 ELEVEN STORE #33259 TORONTO</t>
  </si>
  <si>
    <t>7-ELEVEN</t>
  </si>
  <si>
    <t>LCBO/RAO #693 TORONTO TORONTO</t>
  </si>
  <si>
    <t>LCBO STORE</t>
  </si>
  <si>
    <t>180 SMOKE VAPE SHOP 180 TORONTO</t>
  </si>
  <si>
    <t>SUBWAY 22247 BURLINGTON</t>
  </si>
  <si>
    <t>PRESTO FARE/55D5D7VHDJ TORONTO</t>
  </si>
  <si>
    <t>HAIR OF THE DOG 00-0803 TORONTO</t>
  </si>
  <si>
    <t>AIRBNB * HMWSCTHWR2 LONDON</t>
  </si>
  <si>
    <t>SOBEYS GLEN ABBEY #777 OAKVILLE</t>
  </si>
  <si>
    <t>SOBEYS</t>
  </si>
  <si>
    <t>UCAN VAPE 001 TORONTO</t>
  </si>
  <si>
    <t>WOOFDAWG HOTDOG // FRAN Toronto</t>
  </si>
  <si>
    <t>ROB'S PUPUSAS Toronto</t>
  </si>
  <si>
    <t>MAIN BAR Toronto</t>
  </si>
  <si>
    <t>MAMACITA'S 001 TORONTO</t>
  </si>
  <si>
    <t>GROSSMAN'S TAVERN 21202 TORONTO</t>
  </si>
  <si>
    <t>AIRBNB * HMES8KSEJN LONDON</t>
  </si>
  <si>
    <t>WET COFFEE Oakville</t>
  </si>
  <si>
    <t>MATARI COFFEE CO 001 MISSISSAUGA</t>
  </si>
  <si>
    <t>MUTABAK KARAK 001 MISSISSAUGA</t>
  </si>
  <si>
    <t>SCOOPED 2 SCOOPED 2 TORONTO</t>
  </si>
  <si>
    <t>AMAZON.CA*FC24X7Z83 AMAZON.CA</t>
  </si>
  <si>
    <t>AMAZON.CA*JU45X72D3 AMAZON.CA</t>
  </si>
  <si>
    <t>AMAZON.CA*V52P57ZS3 AMAZON.CA</t>
  </si>
  <si>
    <t>TEMU.COM VICTORIA</t>
  </si>
  <si>
    <t>SCADDABUSH FRONT ST/SC TORONTO</t>
  </si>
  <si>
    <t>SCADDABUSH FRONT</t>
  </si>
  <si>
    <t>VINTAGE DEPOT Toronto</t>
  </si>
  <si>
    <t>EXILE 001 TORONTO</t>
  </si>
  <si>
    <t>ADELAIDE HALL Toronto</t>
  </si>
  <si>
    <t>THE KITCHEN TABLE TORONTO</t>
  </si>
  <si>
    <t>THE KITCHEN TABLE</t>
  </si>
  <si>
    <t>STEAM WHISTLE KITCHEN &amp; Toronto</t>
  </si>
  <si>
    <t>MCDONALD'S #29130 OAKVILLE</t>
  </si>
  <si>
    <t>EB *LAST PLANET 12 YEA TORONTO</t>
  </si>
  <si>
    <t>EVENTBRITE</t>
  </si>
  <si>
    <t>SOC ELECTRONICS 001 ABBOTSFORD</t>
  </si>
  <si>
    <t>GO TRANSIT - COMPLIANCE TORONTO</t>
  </si>
  <si>
    <t>COMPLIANCE OFFICE-GO TRANSIT-013</t>
  </si>
  <si>
    <t>ADOBO FRES* FRESHBURRI RICHMOND</t>
  </si>
  <si>
    <t>G C BURGER MISSISSAUGA</t>
  </si>
  <si>
    <t>AMZN MKTP CA*8U8IL0U63 WWW.AMAZON.CA</t>
  </si>
  <si>
    <t>AMZN MKTP CA*GS19E9DL3 WWW.AMAZON.CA</t>
  </si>
  <si>
    <t>AMZN MKTP CA*LZ7FJ1F03 WWW.AMAZON.CA</t>
  </si>
  <si>
    <t>THE CHOPPED LEAF CL033 BURLINGTON</t>
  </si>
  <si>
    <t>THE CHOPPED LEAF</t>
  </si>
  <si>
    <t>AMAZON.CA*NK6UU5333 AMAZON.CA</t>
  </si>
  <si>
    <t>AMZN MKTP CA*924G43663 WWW.AMAZON.CA</t>
  </si>
  <si>
    <t>AMZN MKTP CA*R185914G2 WWW.AMAZON.CA</t>
  </si>
  <si>
    <t>REXALL PHARMACY #0851 T TORONTO</t>
  </si>
  <si>
    <t>REXALL PHARMACY</t>
  </si>
  <si>
    <t>AMAZON.CA*ZM4B72XP3 AMAZON.CA</t>
  </si>
  <si>
    <t>PRESTO DUNDAS STN TORONTO</t>
  </si>
  <si>
    <t>PRESTO DUNDAS STN</t>
  </si>
  <si>
    <t>IKEA BURLINGTON BURLINGTON</t>
  </si>
  <si>
    <t>IKEA</t>
  </si>
  <si>
    <t>PARAMOUNT FINE FOODS 00 TORONTO</t>
  </si>
  <si>
    <t>DUBLIN CALLING TORONTO Toronto</t>
  </si>
  <si>
    <t>DUKES ST. LAWRENCE MARK TORONTO</t>
  </si>
  <si>
    <t>DUKES ST LAWRENCE MARKET SG892</t>
  </si>
  <si>
    <t>PRESTO FARE/557M87TZ9N TORONTO</t>
  </si>
  <si>
    <t>PRESTO FARE/5576L9XMSV TORONTO</t>
  </si>
  <si>
    <t>SP JACKBOX GAMES CHICAGO</t>
  </si>
  <si>
    <t>NOBLE PIE PIZZA 001 CALGARY</t>
  </si>
  <si>
    <t>CABEZA GRANDE 00-080402 CALGARY</t>
  </si>
  <si>
    <t>GALAXY KARAOKE 001 CALGARY</t>
  </si>
  <si>
    <t>TST-KAMA CALGARY</t>
  </si>
  <si>
    <t>PROHIBITION LOUNGE CALGARY</t>
  </si>
  <si>
    <t>LURE LOUNGE 00-08033510 CALGARY</t>
  </si>
  <si>
    <t>WEEDS CAFE 00-080314237 CALGARY</t>
  </si>
  <si>
    <t>JIN BAR 001 CALGARY</t>
  </si>
  <si>
    <t>BASS COAST FESTIVAL KELOWNA</t>
  </si>
  <si>
    <t>RADIATEYYC Calgary</t>
  </si>
  <si>
    <t>RADIATEYYC.COM CALGARY</t>
  </si>
  <si>
    <t>TICKETS</t>
  </si>
  <si>
    <t>DENNY'S 03-082 CALGARY CALGARY</t>
  </si>
  <si>
    <t>DENNYS RESTAURANT</t>
  </si>
  <si>
    <t>SENIORE'S PIZZA CALGARY</t>
  </si>
  <si>
    <t>SHAWARMA PALACE CARRING CALGARY</t>
  </si>
  <si>
    <t>SHELL C81519 CALGARY</t>
  </si>
  <si>
    <t>PRESTO MOBL TORONTO</t>
  </si>
  <si>
    <t>PRESTO MOBL</t>
  </si>
  <si>
    <t>A&amp;W #4830 MISSISSAUGA MISSISSAUGA</t>
  </si>
  <si>
    <t>A W PEARSON INTERNATION</t>
  </si>
  <si>
    <t>AMZN MKTP CA*FM9E266E3 WWW.AMAZON.CA</t>
  </si>
  <si>
    <t>SHOPPERS DRUG MART #141 TORONTO</t>
  </si>
  <si>
    <t>BLACK MARKET TORONTO</t>
  </si>
  <si>
    <t>BLACK MARKET</t>
  </si>
  <si>
    <t>PETRO CANADA35192 HAMILTON</t>
  </si>
  <si>
    <t>AMAZON.CA*DZ8JF1ZY3 AMAZON.CA</t>
  </si>
  <si>
    <t>VALUE BUDS APPLEBY C BURLINGTON</t>
  </si>
  <si>
    <t>VALUE BUDS APPLEBY CROSS</t>
  </si>
  <si>
    <t>SP ANDERSON .PAAK SH NEW YORK</t>
  </si>
  <si>
    <t>Z-TECA MEXICAN EATERY TORONTO</t>
  </si>
  <si>
    <t>GC BURGER 212773982 MISSISSAUGA</t>
  </si>
  <si>
    <t>AMAZON.CA*MA4RQ3AS3 AMAZON.CA</t>
  </si>
  <si>
    <t>DR STEPHEN M PHELAN OAKVILLE</t>
  </si>
  <si>
    <t>DR STEPHEN M PHELAN</t>
  </si>
  <si>
    <t>AMZN MKTP CA*U41YV2ZN3 WWW.AMAZON.CA</t>
  </si>
  <si>
    <t>AMZN MKTP CA*2I1K87XC3 WWW.AMAZON.CA</t>
  </si>
  <si>
    <t>AMZN MKTP CA*OW1XB9IM3 WWW.AMAZON.CA</t>
  </si>
  <si>
    <t>REBEL TORONTO COMPLEX TORONTO</t>
  </si>
  <si>
    <t>REBEL NIGHTCLUB</t>
  </si>
  <si>
    <t>SHELL C21831 OAKVILLE</t>
  </si>
  <si>
    <t>TCKTWEB*MARAUDADEUCEZ 800-965-4827</t>
  </si>
  <si>
    <t>AMZN MKTP CA*2H4LC1ZD3 WWW.AMAZON.CA</t>
  </si>
  <si>
    <t>AMZN MKTP CA*CP8GU3203 WWW.AMAZON.CA</t>
  </si>
  <si>
    <t>2275043 ONTARIO INC 520 TORONTO</t>
  </si>
  <si>
    <t>LCBO/RAO #0398 ETOBICOK ETOBICOKE</t>
  </si>
  <si>
    <t>POPEYES #12735 ETOBICOKE</t>
  </si>
  <si>
    <t>POPEYES</t>
  </si>
  <si>
    <t>BOARDWALK FRIES BURGERS MISSISSAUGA</t>
  </si>
  <si>
    <t>SHOPPERS DRUG MART #132 TORONTO</t>
  </si>
  <si>
    <t>WestJet SKYROUTE TRAVEL Scarborough</t>
  </si>
  <si>
    <t>ROUTING: FROM: CALGARY
 TO: TORONTO LESTER B PCARRIER: WS CLASS: A
 TICKET NUMBER: 8386089169350 PASSENGER NAME: KHAN/BAZIL MR</t>
  </si>
  <si>
    <t>Air Canada Pay with Points</t>
  </si>
  <si>
    <t>BUYMYTRIP.COM CALGARY</t>
  </si>
  <si>
    <t>TRAVEL AND</t>
  </si>
  <si>
    <t>AIRCANADA WINNIPEG</t>
  </si>
  <si>
    <t>AIR CANADA</t>
  </si>
  <si>
    <t>ROUTING: FROM: TORONTO LESTER B P
 TO: CALGARY CARRIER: AC CLASS: T
 TO: FICT POINT MINUS 7CARRIER: AC CLASS: X
 TO: FICT POINT MINUS 7CARRIER: AC CLASS: X
 TO: FICT POINT MINUS 7CARRIER: AC CLASS: X
 TICKET NUMBER: 0142193203847 PASSENGER NAME: KHAN/BAZIL</t>
  </si>
  <si>
    <t>AMZN MKTP CA*RH7SR5VF1 WWW.AMAZON.CA</t>
  </si>
  <si>
    <t>AMZN MKTP CA*RA3UN60T0 WWW.AMAZON.CA</t>
  </si>
  <si>
    <t>TICKETMASTER CANADA TORONTO</t>
  </si>
  <si>
    <t>COCA-COLA COLISEUM CO TORONTO</t>
  </si>
  <si>
    <t>COCA-COLA COLISSEUM</t>
  </si>
  <si>
    <t>ONLINE BOOKING - EFUN/ TORONTO</t>
  </si>
  <si>
    <t>ONLINE BOOKING - EFUN</t>
  </si>
  <si>
    <t>AMZN MKTP CA*R69GY6RS2 WWW.AMAZON.CA</t>
  </si>
  <si>
    <t>GEORGIA TECH ONLINE ORD ATLANTA</t>
  </si>
  <si>
    <t>105.00 USD</t>
  </si>
  <si>
    <t>GEORGIA INSTITUTE OF TECHNOLOGY</t>
  </si>
  <si>
    <t>OAKVILLE FRESH BURRITO OAKVILLE</t>
  </si>
  <si>
    <t>AMAZON.CA*R60XO1WL0 AMAZON.CA</t>
  </si>
  <si>
    <t>POPEYES SUPPLEMENTS O OAKVILLE</t>
  </si>
  <si>
    <t>POPEYES SUPPLEMENTS</t>
  </si>
  <si>
    <t>CITGO F &amp; S FUEL &amp; FOOD DETROIT</t>
  </si>
  <si>
    <t>22.98 USD</t>
  </si>
  <si>
    <t>CITGO OIL</t>
  </si>
  <si>
    <t>2.99 USD</t>
  </si>
  <si>
    <t>VAPE HUT ROYAL OAK</t>
  </si>
  <si>
    <t>35.00 USD</t>
  </si>
  <si>
    <t>Action Water Sports AZ</t>
  </si>
  <si>
    <t>SP NAKEE &amp; CO. HAMTRAMCK</t>
  </si>
  <si>
    <t>5.00 USD</t>
  </si>
  <si>
    <t>SHOPIFY RETAIL</t>
  </si>
  <si>
    <t>GROCERIES</t>
  </si>
  <si>
    <t>SHELL C04590 LONDON</t>
  </si>
  <si>
    <t>SHELL SERVICE STATION 5 MACOMB</t>
  </si>
  <si>
    <t>20.33 USD</t>
  </si>
  <si>
    <t>SHELL OIL</t>
  </si>
  <si>
    <t>AMAZON.CA*RW3KL7WC1 AMAZON.CA</t>
  </si>
  <si>
    <t>STANLEY* STANLEY1913 L SEATTLE</t>
  </si>
  <si>
    <t>THE OPERA HOUSE Toronto</t>
  </si>
  <si>
    <t>OAKVILLE PARKING OAKVILLE</t>
  </si>
  <si>
    <t>THE CORP-TOWN OF</t>
  </si>
  <si>
    <t>HISTORY TORONTO</t>
  </si>
  <si>
    <t>MTO DRIVETEST D77 OAKVI OAKVILLE</t>
  </si>
  <si>
    <t>DES OAKVILLE</t>
  </si>
  <si>
    <t>FEDEX83312057 MISSISSAUGA</t>
  </si>
  <si>
    <t>FEDEX YYZ HQ FEDEX</t>
  </si>
  <si>
    <t>PARAMOUNT RESTAURANT 00 BURLINGTON</t>
  </si>
  <si>
    <t>LOCAL ADELAIDE Toronto</t>
  </si>
  <si>
    <t>AMZN MKTP CA*RW6KU1N12 WWW.AMAZON.CA</t>
  </si>
  <si>
    <t>AMZN MKTP CA*RI61M2QQ1 WWW.AMAZON.CA</t>
  </si>
  <si>
    <t>AMZN MKTP CA*RW81G5BA0 WWW.AMAZON.CA</t>
  </si>
  <si>
    <t>AMZN MKTP CA*RW8PM7BK0 WWW.AMAZON.CA</t>
  </si>
  <si>
    <t>AMZN MKTP CA*RI3OB0VI1 WWW.AMAZON.CA</t>
  </si>
  <si>
    <t>AMZN MKTP CA*RW4431HD0 WWW.AMAZON.CA</t>
  </si>
  <si>
    <t>LUCKY CLOVER SPORTS PUB TORONTO</t>
  </si>
  <si>
    <t>LCBO/RAO #0486 OAKVILLE OAKVILLE</t>
  </si>
  <si>
    <t>AMZN MKTP CA*RI47E2540 WWW.AMAZON.CA</t>
  </si>
  <si>
    <t>SP NUPHY ELMHURST</t>
  </si>
  <si>
    <t>176.27 USD</t>
  </si>
  <si>
    <t>ISABELLE'S TORONTO ENTE Toronto</t>
  </si>
  <si>
    <t>AMZN MKTP CA*RB9SN13X2 WWW.AMAZON.CA</t>
  </si>
  <si>
    <t>SNEAKY DEE'S RESTAURA TORONTO</t>
  </si>
  <si>
    <t>PG CLUCKS Toronto</t>
  </si>
  <si>
    <t>STITCH IT #272 OAKVILLE</t>
  </si>
  <si>
    <t>STITCH IT</t>
  </si>
  <si>
    <t>LCBO/RAO #758 TORONTO TORONTO</t>
  </si>
  <si>
    <t>SP TOP DAWG APPAREL CARSON</t>
  </si>
  <si>
    <t>MARCELLOS MARKET AND DE TORONTO</t>
  </si>
  <si>
    <t>DICE.FM LOS ANGELES</t>
  </si>
  <si>
    <t>DAVES HOT CHICKEN 21255 BURLINGTON</t>
  </si>
  <si>
    <t>THE AXIS CLUB Toronto</t>
  </si>
  <si>
    <t>AMZN MKTP CA*R06N30TJ1 WWW.AMAZON.CA</t>
  </si>
  <si>
    <t>BAR POET Toronto</t>
  </si>
  <si>
    <t>LCBO/RAO #656 TORONTO TORONTO</t>
  </si>
  <si>
    <t>AMZN MKTP CA*R86E03P22 WWW.AMAZON.CA</t>
  </si>
  <si>
    <t>AMZN MKTP CA*R89DE03B1 WWW.AMAZON.CA</t>
  </si>
  <si>
    <t>AMZN MKTP CA*R81M02EO2 WWW.AMAZON.CA</t>
  </si>
  <si>
    <t>EB *DESIGNTO LAUNCH PA TORONTO</t>
  </si>
  <si>
    <t>RETAILORS SPORTS INC TORONTO</t>
  </si>
  <si>
    <t>NIKE STORE</t>
  </si>
  <si>
    <t>CDN TIRE STORE 00394300 TORONTO</t>
  </si>
  <si>
    <t>TAZA EXPRESS 001 MISSISSAUGA</t>
  </si>
  <si>
    <t>TICKETS - WWW.MLSE.COM TORONTO</t>
  </si>
  <si>
    <t>TM MAPLE LEAF SPORTS</t>
  </si>
  <si>
    <t>WHITECAPS FC VANCOUVER</t>
  </si>
  <si>
    <t>VANCOUVER WHITECAPS FC</t>
  </si>
  <si>
    <t>AMAZON.CA*R821T4XC0 AMAZON.CA</t>
  </si>
  <si>
    <t>AMAZON.CA*R88VR6XW0 AMAZON.CA</t>
  </si>
  <si>
    <t>AMZN MKTP CA*RT01467N2 WWW.AMAZON.CA</t>
  </si>
  <si>
    <t>AMZN MKTP CA*RT6G17871 WWW.AMAZON.CA</t>
  </si>
  <si>
    <t>RABBA FINE FOODS #171 TORONTO</t>
  </si>
  <si>
    <t>RABBA FINE</t>
  </si>
  <si>
    <t>WL *VUE*TESTING EXAM BLOOMINGTON</t>
  </si>
  <si>
    <t>111.87 USD</t>
  </si>
  <si>
    <t>PEARSON VUE GENERIC TESTING</t>
  </si>
  <si>
    <t>PATAGONIA VENTURA</t>
  </si>
  <si>
    <t>PATAGONIA DIRECT</t>
  </si>
  <si>
    <t>UNIQLO CANADA INC. TORONTO</t>
  </si>
  <si>
    <t>ADYEN CANADA</t>
  </si>
  <si>
    <t>MEK ROBOTICS LLC WOODBURY</t>
  </si>
  <si>
    <t>45.00 USD</t>
  </si>
  <si>
    <t>AMZN MKTP CA*RT1DY0GE0 WWW.AMAZON.CA</t>
  </si>
  <si>
    <t>SHAH'S HALAL FOOD 001 TORONTO</t>
  </si>
  <si>
    <t>AMAZON.CA*SD85S5I83 AMAZON.CA</t>
  </si>
  <si>
    <t>AMZN MKTP CA*TK8Z77CP1 WWW.AMAZON.CA</t>
  </si>
  <si>
    <t>AMAZON.CA*TK3EI5XK0 AMAZON.CA</t>
  </si>
  <si>
    <t>AMZN MKTP CA*TK0IH5O92 WWW.AMAZON.CA</t>
  </si>
  <si>
    <t>AMZN MKTP CA*TK8R95O22 WWW.AMAZON.CA</t>
  </si>
  <si>
    <t>AMZN MKTP CA*TK4YC30F0 WWW.AMAZON.CA</t>
  </si>
  <si>
    <t>Start Date</t>
  </si>
  <si>
    <t>End Date</t>
  </si>
  <si>
    <t>Category over time graph</t>
  </si>
  <si>
    <t>Pie chart comparison</t>
  </si>
  <si>
    <t>Line chart with all categories over time</t>
  </si>
  <si>
    <t>Year</t>
  </si>
  <si>
    <t>MERCHANT</t>
  </si>
  <si>
    <t>CAT1</t>
  </si>
  <si>
    <t>CAT2</t>
  </si>
  <si>
    <t>FAST FOOD</t>
  </si>
  <si>
    <t>SUBSCRIPTIONS</t>
  </si>
  <si>
    <t>TRANSPORT</t>
  </si>
  <si>
    <t>LIQ</t>
  </si>
  <si>
    <t>PARKING</t>
  </si>
  <si>
    <t>CC FEES + INTEREST</t>
  </si>
  <si>
    <t>TRAVEL</t>
  </si>
  <si>
    <t>FLIGHTS</t>
  </si>
  <si>
    <t>BIKE SHARE</t>
  </si>
  <si>
    <t>BUS</t>
  </si>
  <si>
    <t>ACCOMODATIONS</t>
  </si>
  <si>
    <t>INTERNET</t>
  </si>
  <si>
    <t>RIDE SHARE</t>
  </si>
  <si>
    <t>FURNITURE</t>
  </si>
  <si>
    <t>TRANSIT</t>
  </si>
  <si>
    <t>SHOPPING</t>
  </si>
  <si>
    <t>MEAL PREP</t>
  </si>
  <si>
    <t>CANN</t>
  </si>
  <si>
    <t xml:space="preserve">EATING OUT </t>
  </si>
  <si>
    <t>AUTO</t>
  </si>
  <si>
    <t>CHARITY</t>
  </si>
  <si>
    <t>VAPE</t>
  </si>
  <si>
    <t>TRAIN</t>
  </si>
  <si>
    <t>HAIRCUT</t>
  </si>
  <si>
    <t>FESTIVALS</t>
  </si>
  <si>
    <t>SIM</t>
  </si>
  <si>
    <t>FINES</t>
  </si>
  <si>
    <t>VIDEO GAMES</t>
  </si>
  <si>
    <t>FITNESS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</si>
</sst>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"/>
    <numFmt numFmtId="165" formatCode="d mmm yyyy"/>
    <numFmt numFmtId="166" formatCode="&quot;$&quot;#,##0.00"/>
    <numFmt numFmtId="167" formatCode="dd mmm yyyy"/>
    <numFmt numFmtId="168" formatCode="d mmmm yyyy"/>
    <numFmt numFmtId="169" formatCode="dd mmmm yyyy"/>
  </numFmts>
  <fonts count="7">
    <font>
      <sz val="10.0"/>
      <color rgb="FF000000"/>
      <name val="Arial"/>
      <scheme val="minor"/>
    </font>
    <font>
      <sz val="8.0"/>
      <color rgb="FF000000"/>
      <name val="Arial"/>
    </font>
    <font>
      <color theme="1"/>
      <name val="Arial"/>
      <scheme val="minor"/>
    </font>
    <font>
      <sz val="8.0"/>
      <color theme="1"/>
      <name val="Arial"/>
      <scheme val="minor"/>
    </font>
    <font>
      <color rgb="FF191A1A"/>
      <name val="Arial"/>
      <scheme val="minor"/>
    </font>
    <font>
      <sz val="8.0"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ECCEF"/>
        <bgColor rgb="FF9ECCEF"/>
      </patternFill>
    </fill>
    <fill>
      <patternFill patternType="solid">
        <fgColor rgb="FFDBDBDB"/>
        <bgColor rgb="FFDBDBDB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</fills>
  <borders count="9">
    <border/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</border>
    <border>
      <left style="thin">
        <color rgb="FF9A9A9A"/>
      </left>
      <right style="thin">
        <color rgb="FF9A9A9A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readingOrder="0" vertical="bottom"/>
    </xf>
    <xf borderId="2" fillId="2" fontId="1" numFmtId="0" xfId="0" applyAlignment="1" applyBorder="1" applyFont="1">
      <alignment readingOrder="0" vertical="bottom"/>
    </xf>
    <xf borderId="2" fillId="2" fontId="1" numFmtId="0" xfId="0" applyAlignment="1" applyBorder="1" applyFont="1">
      <alignment horizontal="right" readingOrder="0" vertical="bottom"/>
    </xf>
    <xf borderId="2" fillId="2" fontId="1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readingOrder="0" vertical="bottom"/>
    </xf>
    <xf borderId="1" fillId="3" fontId="1" numFmtId="165" xfId="0" applyAlignment="1" applyBorder="1" applyFill="1" applyFont="1" applyNumberFormat="1">
      <alignment readingOrder="0" vertical="bottom"/>
    </xf>
    <xf borderId="2" fillId="3" fontId="1" numFmtId="165" xfId="0" applyAlignment="1" applyBorder="1" applyFont="1" applyNumberFormat="1">
      <alignment readingOrder="0" vertical="bottom"/>
    </xf>
    <xf borderId="2" fillId="3" fontId="1" numFmtId="0" xfId="0" applyAlignment="1" applyBorder="1" applyFont="1">
      <alignment readingOrder="0" vertical="bottom"/>
    </xf>
    <xf borderId="2" fillId="3" fontId="1" numFmtId="166" xfId="0" applyAlignment="1" applyBorder="1" applyFont="1" applyNumberFormat="1">
      <alignment horizontal="right" readingOrder="0" vertical="bottom"/>
    </xf>
    <xf borderId="2" fillId="3" fontId="2" numFmtId="0" xfId="0" applyAlignment="1" applyBorder="1" applyFont="1">
      <alignment vertical="bottom"/>
    </xf>
    <xf borderId="3" fillId="3" fontId="2" numFmtId="0" xfId="0" applyAlignment="1" applyBorder="1" applyFont="1">
      <alignment vertical="bottom"/>
    </xf>
    <xf borderId="4" fillId="4" fontId="1" numFmtId="164" xfId="0" applyAlignment="1" applyBorder="1" applyFill="1" applyFont="1" applyNumberFormat="1">
      <alignment readingOrder="0" vertical="bottom"/>
    </xf>
    <xf borderId="4" fillId="4" fontId="1" numFmtId="167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 vertical="bottom"/>
    </xf>
    <xf borderId="4" fillId="4" fontId="1" numFmtId="166" xfId="0" applyAlignment="1" applyBorder="1" applyFont="1" applyNumberFormat="1">
      <alignment horizontal="right" readingOrder="0" vertical="bottom"/>
    </xf>
    <xf borderId="4" fillId="4" fontId="2" numFmtId="0" xfId="0" applyAlignment="1" applyBorder="1" applyFont="1">
      <alignment vertical="bottom"/>
    </xf>
    <xf borderId="5" fillId="4" fontId="1" numFmtId="0" xfId="0" applyAlignment="1" applyBorder="1" applyFont="1">
      <alignment horizontal="center" readingOrder="0" vertical="bottom"/>
    </xf>
    <xf borderId="4" fillId="4" fontId="3" numFmtId="0" xfId="0" applyAlignment="1" applyBorder="1" applyFont="1">
      <alignment vertical="bottom"/>
    </xf>
    <xf borderId="5" fillId="4" fontId="1" numFmtId="164" xfId="0" applyAlignment="1" applyBorder="1" applyFont="1" applyNumberFormat="1">
      <alignment readingOrder="0" vertical="bottom"/>
    </xf>
    <xf borderId="5" fillId="4" fontId="1" numFmtId="165" xfId="0" applyAlignment="1" applyBorder="1" applyFont="1" applyNumberFormat="1">
      <alignment readingOrder="0" vertical="bottom"/>
    </xf>
    <xf borderId="5" fillId="4" fontId="1" numFmtId="0" xfId="0" applyAlignment="1" applyBorder="1" applyFont="1">
      <alignment readingOrder="0" vertical="bottom"/>
    </xf>
    <xf borderId="5" fillId="4" fontId="1" numFmtId="166" xfId="0" applyAlignment="1" applyBorder="1" applyFont="1" applyNumberFormat="1">
      <alignment horizontal="right" readingOrder="0" vertical="bottom"/>
    </xf>
    <xf borderId="5" fillId="4" fontId="2" numFmtId="0" xfId="0" applyAlignment="1" applyBorder="1" applyFont="1">
      <alignment vertical="bottom"/>
    </xf>
    <xf borderId="6" fillId="4" fontId="2" numFmtId="0" xfId="0" applyAlignment="1" applyBorder="1" applyFont="1">
      <alignment vertical="bottom"/>
    </xf>
    <xf borderId="5" fillId="4" fontId="1" numFmtId="167" xfId="0" applyAlignment="1" applyBorder="1" applyFont="1" applyNumberFormat="1">
      <alignment readingOrder="0" vertical="bottom"/>
    </xf>
    <xf borderId="5" fillId="4" fontId="1" numFmtId="0" xfId="0" applyAlignment="1" applyBorder="1" applyFont="1">
      <alignment horizontal="right" readingOrder="0" vertical="bottom"/>
    </xf>
    <xf borderId="7" fillId="4" fontId="1" numFmtId="164" xfId="0" applyAlignment="1" applyBorder="1" applyFont="1" applyNumberFormat="1">
      <alignment readingOrder="0" vertical="bottom"/>
    </xf>
    <xf borderId="7" fillId="4" fontId="1" numFmtId="165" xfId="0" applyAlignment="1" applyBorder="1" applyFont="1" applyNumberFormat="1">
      <alignment readingOrder="0" vertical="bottom"/>
    </xf>
    <xf borderId="7" fillId="4" fontId="1" numFmtId="0" xfId="0" applyAlignment="1" applyBorder="1" applyFont="1">
      <alignment readingOrder="0" vertical="bottom"/>
    </xf>
    <xf borderId="7" fillId="4" fontId="1" numFmtId="166" xfId="0" applyAlignment="1" applyBorder="1" applyFont="1" applyNumberFormat="1">
      <alignment horizontal="right" readingOrder="0" vertical="bottom"/>
    </xf>
    <xf borderId="7" fillId="4" fontId="2" numFmtId="0" xfId="0" applyAlignment="1" applyBorder="1" applyFont="1">
      <alignment vertical="bottom"/>
    </xf>
    <xf borderId="8" fillId="4" fontId="2" numFmtId="0" xfId="0" applyAlignment="1" applyBorder="1" applyFont="1">
      <alignment vertical="bottom"/>
    </xf>
    <xf borderId="4" fillId="4" fontId="1" numFmtId="165" xfId="0" applyAlignment="1" applyBorder="1" applyFont="1" applyNumberFormat="1">
      <alignment readingOrder="0" vertical="bottom"/>
    </xf>
    <xf borderId="5" fillId="4" fontId="2" numFmtId="0" xfId="0" applyAlignment="1" applyBorder="1" applyFont="1">
      <alignment readingOrder="0" vertical="bottom"/>
    </xf>
    <xf borderId="1" fillId="3" fontId="1" numFmtId="167" xfId="0" applyAlignment="1" applyBorder="1" applyFont="1" applyNumberFormat="1">
      <alignment readingOrder="0" vertical="bottom"/>
    </xf>
    <xf borderId="2" fillId="3" fontId="1" numFmtId="167" xfId="0" applyAlignment="1" applyBorder="1" applyFont="1" applyNumberFormat="1">
      <alignment readingOrder="0" vertical="bottom"/>
    </xf>
    <xf borderId="7" fillId="4" fontId="1" numFmtId="167" xfId="0" applyAlignment="1" applyBorder="1" applyFont="1" applyNumberFormat="1">
      <alignment readingOrder="0" vertical="bottom"/>
    </xf>
    <xf borderId="7" fillId="4" fontId="1" numFmtId="0" xfId="0" applyAlignment="1" applyBorder="1" applyFont="1">
      <alignment horizontal="right" readingOrder="0" vertical="bottom"/>
    </xf>
    <xf borderId="1" fillId="3" fontId="1" numFmtId="164" xfId="0" applyAlignment="1" applyBorder="1" applyFont="1" applyNumberFormat="1">
      <alignment readingOrder="0" vertical="bottom"/>
    </xf>
    <xf borderId="5" fillId="4" fontId="1" numFmtId="168" xfId="0" applyAlignment="1" applyBorder="1" applyFont="1" applyNumberFormat="1">
      <alignment readingOrder="0" vertical="bottom"/>
    </xf>
    <xf borderId="7" fillId="4" fontId="1" numFmtId="168" xfId="0" applyAlignment="1" applyBorder="1" applyFont="1" applyNumberFormat="1">
      <alignment readingOrder="0" vertical="bottom"/>
    </xf>
    <xf borderId="2" fillId="3" fontId="1" numFmtId="168" xfId="0" applyAlignment="1" applyBorder="1" applyFont="1" applyNumberFormat="1">
      <alignment readingOrder="0" vertical="bottom"/>
    </xf>
    <xf borderId="4" fillId="4" fontId="1" numFmtId="168" xfId="0" applyAlignment="1" applyBorder="1" applyFont="1" applyNumberFormat="1">
      <alignment readingOrder="0" vertical="bottom"/>
    </xf>
    <xf borderId="1" fillId="3" fontId="1" numFmtId="168" xfId="0" applyAlignment="1" applyBorder="1" applyFont="1" applyNumberFormat="1">
      <alignment readingOrder="0" vertical="bottom"/>
    </xf>
    <xf borderId="1" fillId="3" fontId="1" numFmtId="169" xfId="0" applyAlignment="1" applyBorder="1" applyFont="1" applyNumberFormat="1">
      <alignment readingOrder="0" vertical="bottom"/>
    </xf>
    <xf borderId="2" fillId="3" fontId="1" numFmtId="169" xfId="0" applyAlignment="1" applyBorder="1" applyFont="1" applyNumberFormat="1">
      <alignment readingOrder="0" vertical="bottom"/>
    </xf>
    <xf borderId="4" fillId="4" fontId="1" numFmtId="169" xfId="0" applyAlignment="1" applyBorder="1" applyFont="1" applyNumberFormat="1">
      <alignment readingOrder="0" vertical="bottom"/>
    </xf>
    <xf borderId="5" fillId="4" fontId="1" numFmtId="169" xfId="0" applyAlignment="1" applyBorder="1" applyFont="1" applyNumberFormat="1">
      <alignment readingOrder="0" vertical="bottom"/>
    </xf>
    <xf borderId="7" fillId="4" fontId="1" numFmtId="169" xfId="0" applyAlignment="1" applyBorder="1" applyFont="1" applyNumberFormat="1">
      <alignment readingOrder="0" vertical="bottom"/>
    </xf>
    <xf borderId="0" fillId="0" fontId="2" numFmtId="164" xfId="0" applyFont="1" applyNumberFormat="1"/>
    <xf borderId="0" fillId="0" fontId="3" numFmtId="0" xfId="0" applyAlignment="1" applyFont="1">
      <alignment horizontal="center"/>
    </xf>
    <xf borderId="0" fillId="0" fontId="2" numFmtId="166" xfId="0" applyFont="1" applyNumberForma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0" fillId="0" fontId="2" numFmtId="0" xfId="0" applyFont="1"/>
    <xf borderId="5" fillId="4" fontId="5" numFmtId="0" xfId="0" applyAlignment="1" applyBorder="1" applyFon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  <col customWidth="1" min="8" max="8" width="15.13"/>
    <col customWidth="1" min="9" max="9" width="19.25"/>
    <col hidden="1" min="10" max="10" width="12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</row>
    <row r="2" hidden="1">
      <c r="A2" s="6">
        <v>45565.0</v>
      </c>
      <c r="B2" s="7">
        <v>45565.0</v>
      </c>
      <c r="C2" s="8" t="s">
        <v>13</v>
      </c>
      <c r="D2" s="9">
        <v>-1760.0</v>
      </c>
      <c r="E2" s="10"/>
      <c r="F2" s="10"/>
      <c r="G2" s="10"/>
      <c r="H2" s="10"/>
      <c r="I2" s="10"/>
      <c r="J2" s="10"/>
      <c r="K2" s="10"/>
      <c r="L2" s="10"/>
      <c r="M2" s="11"/>
    </row>
    <row r="3">
      <c r="A3" s="12">
        <v>45565.0</v>
      </c>
      <c r="B3" s="13">
        <v>45566.0</v>
      </c>
      <c r="C3" s="14" t="s">
        <v>14</v>
      </c>
      <c r="D3" s="15">
        <v>27.8</v>
      </c>
      <c r="E3" s="16"/>
      <c r="F3" s="16"/>
      <c r="G3" s="16"/>
      <c r="H3" s="14" t="s">
        <v>15</v>
      </c>
      <c r="I3" s="17" t="str">
        <f>IFNA(J3,VLOOKUP(H3,'Merchant Categories'!$A$2:$B$99,2,FALSE))</f>
        <v>EATING OUT</v>
      </c>
      <c r="J3" s="18" t="str">
        <f>VLOOKUP(C3,'Individual Vendor Categories'!$A$1:$B$99,2,FALSE)</f>
        <v>#N/A</v>
      </c>
      <c r="K3" s="16"/>
      <c r="L3" s="16"/>
      <c r="M3" s="16"/>
    </row>
    <row r="4">
      <c r="A4" s="19">
        <v>45565.0</v>
      </c>
      <c r="B4" s="20">
        <v>45565.0</v>
      </c>
      <c r="C4" s="21" t="s">
        <v>16</v>
      </c>
      <c r="D4" s="22">
        <v>51.5</v>
      </c>
      <c r="E4" s="23"/>
      <c r="F4" s="23"/>
      <c r="G4" s="23"/>
      <c r="H4" s="21" t="s">
        <v>17</v>
      </c>
      <c r="I4" s="17" t="str">
        <f>IFNA(J4,VLOOKUP(H4,'Merchant Categories'!$A$2:$B$99,2,FALSE))</f>
        <v>CHARITY</v>
      </c>
      <c r="J4" s="18" t="str">
        <f>VLOOKUP(C4,'Individual Vendor Categories'!$A$1:$B$99,2,FALSE)</f>
        <v>CHARITY</v>
      </c>
      <c r="K4" s="24"/>
      <c r="L4" s="23"/>
      <c r="M4" s="23"/>
    </row>
    <row r="5">
      <c r="A5" s="19">
        <v>45564.0</v>
      </c>
      <c r="B5" s="20">
        <v>45565.0</v>
      </c>
      <c r="C5" s="21" t="s">
        <v>18</v>
      </c>
      <c r="D5" s="22">
        <v>56.0</v>
      </c>
      <c r="E5" s="23"/>
      <c r="F5" s="23"/>
      <c r="G5" s="23"/>
      <c r="H5" s="21" t="s">
        <v>19</v>
      </c>
      <c r="I5" s="17" t="str">
        <f>IFNA(J5,VLOOKUP(H5,'Merchant Categories'!$A$2:$B$99,2,FALSE))</f>
        <v>EATING OUT</v>
      </c>
      <c r="J5" s="18" t="str">
        <f>VLOOKUP(C5,'Individual Vendor Categories'!$A$1:$B$99,2,FALSE)</f>
        <v>#N/A</v>
      </c>
      <c r="K5" s="24"/>
      <c r="L5" s="23"/>
      <c r="M5" s="23"/>
    </row>
    <row r="6">
      <c r="A6" s="19">
        <v>45564.0</v>
      </c>
      <c r="B6" s="25">
        <v>45566.0</v>
      </c>
      <c r="C6" s="21" t="s">
        <v>20</v>
      </c>
      <c r="D6" s="22">
        <v>2.25</v>
      </c>
      <c r="E6" s="23"/>
      <c r="F6" s="23"/>
      <c r="G6" s="23"/>
      <c r="H6" s="21" t="s">
        <v>21</v>
      </c>
      <c r="I6" s="17" t="str">
        <f>IFNA(J6,VLOOKUP(H6,'Merchant Categories'!$A$2:$B$99,2,FALSE))</f>
        <v>CONVENIENCE</v>
      </c>
      <c r="J6" s="18" t="str">
        <f>VLOOKUP(C6,'Individual Vendor Categories'!$A$1:$B$99,2,FALSE)</f>
        <v>#N/A</v>
      </c>
      <c r="K6" s="24"/>
      <c r="L6" s="23"/>
      <c r="M6" s="23"/>
    </row>
    <row r="7">
      <c r="A7" s="19">
        <v>45563.0</v>
      </c>
      <c r="B7" s="20">
        <v>45564.0</v>
      </c>
      <c r="C7" s="21" t="s">
        <v>22</v>
      </c>
      <c r="D7" s="22">
        <v>60.31</v>
      </c>
      <c r="E7" s="23"/>
      <c r="F7" s="23"/>
      <c r="G7" s="23"/>
      <c r="H7" s="21" t="s">
        <v>15</v>
      </c>
      <c r="I7" s="17" t="str">
        <f>IFNA(J7,VLOOKUP(H7,'Merchant Categories'!$A$2:$B$99,2,FALSE))</f>
        <v>EATING OUT</v>
      </c>
      <c r="J7" s="18" t="str">
        <f>VLOOKUP(C7,'Individual Vendor Categories'!$A$1:$B$99,2,FALSE)</f>
        <v>#N/A</v>
      </c>
      <c r="K7" s="24"/>
      <c r="L7" s="23"/>
      <c r="M7" s="23"/>
    </row>
    <row r="8">
      <c r="A8" s="19">
        <v>45563.0</v>
      </c>
      <c r="B8" s="20">
        <v>45562.0</v>
      </c>
      <c r="C8" s="21" t="s">
        <v>23</v>
      </c>
      <c r="D8" s="22">
        <v>23.99</v>
      </c>
      <c r="E8" s="23"/>
      <c r="F8" s="23"/>
      <c r="G8" s="23"/>
      <c r="H8" s="21" t="s">
        <v>24</v>
      </c>
      <c r="I8" s="17" t="str">
        <f>IFNA(J8,VLOOKUP(H8,'Merchant Categories'!$A$2:$B$99,2,FALSE))</f>
        <v>NIGHTLIFE - BAR</v>
      </c>
      <c r="J8" s="18" t="str">
        <f>VLOOKUP(C8,'Individual Vendor Categories'!$A$1:$B$99,2,FALSE)</f>
        <v>NIGHTLIFE - BAR</v>
      </c>
      <c r="K8" s="24"/>
      <c r="L8" s="23"/>
      <c r="M8" s="23"/>
    </row>
    <row r="9">
      <c r="A9" s="19">
        <v>45563.0</v>
      </c>
      <c r="B9" s="20">
        <v>45562.0</v>
      </c>
      <c r="C9" s="21" t="s">
        <v>23</v>
      </c>
      <c r="D9" s="22">
        <v>22.36</v>
      </c>
      <c r="E9" s="23"/>
      <c r="F9" s="23"/>
      <c r="G9" s="23"/>
      <c r="H9" s="21" t="s">
        <v>24</v>
      </c>
      <c r="I9" s="17" t="str">
        <f>IFNA(J9,VLOOKUP(H9,'Merchant Categories'!$A$2:$B$99,2,FALSE))</f>
        <v>NIGHTLIFE - BAR</v>
      </c>
      <c r="J9" s="18" t="str">
        <f>VLOOKUP(C9,'Individual Vendor Categories'!$A$1:$B$99,2,FALSE)</f>
        <v>NIGHTLIFE - BAR</v>
      </c>
      <c r="K9" s="24"/>
      <c r="L9" s="23"/>
      <c r="M9" s="23"/>
    </row>
    <row r="10">
      <c r="A10" s="19">
        <v>45563.0</v>
      </c>
      <c r="B10" s="20">
        <v>45564.0</v>
      </c>
      <c r="C10" s="21" t="s">
        <v>25</v>
      </c>
      <c r="D10" s="22">
        <v>25.84</v>
      </c>
      <c r="E10" s="23"/>
      <c r="F10" s="23"/>
      <c r="G10" s="23"/>
      <c r="H10" s="21" t="s">
        <v>26</v>
      </c>
      <c r="I10" s="17" t="str">
        <f>IFNA(J10,VLOOKUP(H10,'Merchant Categories'!$A$2:$B$99,2,FALSE))</f>
        <v>EATING OUT</v>
      </c>
      <c r="J10" s="18" t="str">
        <f>VLOOKUP(C10,'Individual Vendor Categories'!$A$1:$B$99,2,FALSE)</f>
        <v>#N/A</v>
      </c>
      <c r="K10" s="24"/>
      <c r="L10" s="23"/>
      <c r="M10" s="23"/>
    </row>
    <row r="11">
      <c r="A11" s="19">
        <v>45563.0</v>
      </c>
      <c r="B11" s="20">
        <v>45564.0</v>
      </c>
      <c r="C11" s="21" t="s">
        <v>27</v>
      </c>
      <c r="D11" s="22">
        <v>16.94</v>
      </c>
      <c r="E11" s="23"/>
      <c r="F11" s="23"/>
      <c r="G11" s="23"/>
      <c r="H11" s="21" t="s">
        <v>28</v>
      </c>
      <c r="I11" s="17" t="str">
        <f>IFNA(J11,VLOOKUP(H11,'Merchant Categories'!$A$2:$B$99,2,FALSE))</f>
        <v>ONLINE SHOPPING</v>
      </c>
      <c r="J11" s="18" t="str">
        <f>VLOOKUP(C11,'Individual Vendor Categories'!$A$1:$B$99,2,FALSE)</f>
        <v>#N/A</v>
      </c>
      <c r="K11" s="24"/>
      <c r="L11" s="23"/>
      <c r="M11" s="23"/>
    </row>
    <row r="12">
      <c r="A12" s="19">
        <v>45563.0</v>
      </c>
      <c r="B12" s="20">
        <v>45564.0</v>
      </c>
      <c r="C12" s="21" t="s">
        <v>29</v>
      </c>
      <c r="D12" s="22">
        <v>62.68</v>
      </c>
      <c r="E12" s="23"/>
      <c r="F12" s="23"/>
      <c r="G12" s="23"/>
      <c r="H12" s="21" t="s">
        <v>30</v>
      </c>
      <c r="I12" s="17" t="str">
        <f>IFNA(J12,VLOOKUP(H12,'Merchant Categories'!$A$2:$B$99,2,FALSE))</f>
        <v>SUBSCRIPTIONS</v>
      </c>
      <c r="J12" s="18" t="str">
        <f>VLOOKUP(C12,'Individual Vendor Categories'!$A$1:$B$99,2,FALSE)</f>
        <v>#N/A</v>
      </c>
      <c r="K12" s="24"/>
      <c r="L12" s="23"/>
      <c r="M12" s="23"/>
    </row>
    <row r="13">
      <c r="A13" s="19">
        <v>45562.0</v>
      </c>
      <c r="B13" s="20">
        <v>45564.0</v>
      </c>
      <c r="C13" s="21" t="s">
        <v>31</v>
      </c>
      <c r="D13" s="22">
        <v>7.4</v>
      </c>
      <c r="E13" s="23"/>
      <c r="F13" s="23"/>
      <c r="G13" s="23"/>
      <c r="H13" s="21" t="s">
        <v>32</v>
      </c>
      <c r="I13" s="17" t="str">
        <f>IFNA(J13,VLOOKUP(H13,'Merchant Categories'!$A$2:$B$99,2,FALSE))</f>
        <v>TRANSPORT</v>
      </c>
      <c r="J13" s="18" t="str">
        <f>VLOOKUP(C13,'Individual Vendor Categories'!$A$1:$B$99,2,FALSE)</f>
        <v>#N/A</v>
      </c>
      <c r="K13" s="24"/>
      <c r="L13" s="23"/>
      <c r="M13" s="23"/>
    </row>
    <row r="14">
      <c r="A14" s="19">
        <v>45562.0</v>
      </c>
      <c r="B14" s="20">
        <v>45564.0</v>
      </c>
      <c r="C14" s="21" t="s">
        <v>33</v>
      </c>
      <c r="D14" s="22">
        <v>4.4</v>
      </c>
      <c r="E14" s="23"/>
      <c r="F14" s="23"/>
      <c r="G14" s="23"/>
      <c r="H14" s="21" t="s">
        <v>34</v>
      </c>
      <c r="I14" s="17" t="str">
        <f>IFNA(J14,VLOOKUP(H14,'Merchant Categories'!$A$2:$B$99,2,FALSE))</f>
        <v>CONVENIENCE</v>
      </c>
      <c r="J14" s="18" t="str">
        <f>VLOOKUP(C14,'Individual Vendor Categories'!$A$1:$B$99,2,FALSE)</f>
        <v>#N/A</v>
      </c>
      <c r="K14" s="24"/>
      <c r="L14" s="23"/>
      <c r="M14" s="23"/>
    </row>
    <row r="15">
      <c r="A15" s="19">
        <v>45562.0</v>
      </c>
      <c r="B15" s="20">
        <v>45562.0</v>
      </c>
      <c r="C15" s="21" t="s">
        <v>35</v>
      </c>
      <c r="D15" s="22">
        <v>119.35</v>
      </c>
      <c r="E15" s="26" t="s">
        <v>36</v>
      </c>
      <c r="F15" s="22">
        <v>0.0</v>
      </c>
      <c r="G15" s="26">
        <v>1.38297</v>
      </c>
      <c r="H15" s="21" t="s">
        <v>37</v>
      </c>
      <c r="I15" s="17" t="str">
        <f>IFNA(J15,VLOOKUP(H15,'Merchant Categories'!$A$2:$B$99,2,FALSE))</f>
        <v>TICKETS</v>
      </c>
      <c r="J15" s="18" t="str">
        <f>VLOOKUP(C15,'Individual Vendor Categories'!$A$1:$B$99,2,FALSE)</f>
        <v>#N/A</v>
      </c>
      <c r="K15" s="24"/>
      <c r="L15" s="23"/>
      <c r="M15" s="23"/>
    </row>
    <row r="16">
      <c r="A16" s="19">
        <v>45562.0</v>
      </c>
      <c r="B16" s="20">
        <v>45563.0</v>
      </c>
      <c r="C16" s="21" t="s">
        <v>38</v>
      </c>
      <c r="D16" s="22">
        <v>23.94</v>
      </c>
      <c r="E16" s="23"/>
      <c r="F16" s="23"/>
      <c r="G16" s="23"/>
      <c r="H16" s="21" t="s">
        <v>15</v>
      </c>
      <c r="I16" s="17" t="str">
        <f>IFNA(J16,VLOOKUP(H16,'Merchant Categories'!$A$2:$B$99,2,FALSE))</f>
        <v>EATING OUT</v>
      </c>
      <c r="J16" s="18" t="str">
        <f>VLOOKUP(C16,'Individual Vendor Categories'!$A$1:$B$99,2,FALSE)</f>
        <v>#N/A</v>
      </c>
      <c r="K16" s="24"/>
      <c r="L16" s="23"/>
      <c r="M16" s="23"/>
    </row>
    <row r="17">
      <c r="A17" s="19">
        <v>45561.0</v>
      </c>
      <c r="B17" s="20">
        <v>45562.0</v>
      </c>
      <c r="C17" s="21" t="s">
        <v>39</v>
      </c>
      <c r="D17" s="22">
        <v>2.54</v>
      </c>
      <c r="E17" s="23"/>
      <c r="F17" s="23"/>
      <c r="G17" s="23"/>
      <c r="H17" s="21" t="s">
        <v>40</v>
      </c>
      <c r="I17" s="17" t="str">
        <f>IFNA(J17,VLOOKUP(H17,'Merchant Categories'!$A$2:$B$99,2,FALSE))</f>
        <v>EATING OUT</v>
      </c>
      <c r="J17" s="18" t="str">
        <f>VLOOKUP(C17,'Individual Vendor Categories'!$A$1:$B$99,2,FALSE)</f>
        <v>#N/A</v>
      </c>
      <c r="K17" s="24"/>
      <c r="L17" s="23"/>
      <c r="M17" s="23"/>
    </row>
    <row r="18">
      <c r="A18" s="19">
        <v>45561.0</v>
      </c>
      <c r="B18" s="20">
        <v>45562.0</v>
      </c>
      <c r="C18" s="21" t="s">
        <v>41</v>
      </c>
      <c r="D18" s="22">
        <v>59.66</v>
      </c>
      <c r="E18" s="23"/>
      <c r="F18" s="23"/>
      <c r="G18" s="23"/>
      <c r="H18" s="21" t="s">
        <v>40</v>
      </c>
      <c r="I18" s="17" t="str">
        <f>IFNA(J18,VLOOKUP(H18,'Merchant Categories'!$A$2:$B$99,2,FALSE))</f>
        <v>EATING OUT</v>
      </c>
      <c r="J18" s="18" t="str">
        <f>VLOOKUP(C18,'Individual Vendor Categories'!$A$1:$B$99,2,FALSE)</f>
        <v>#N/A</v>
      </c>
      <c r="K18" s="24"/>
      <c r="L18" s="23"/>
      <c r="M18" s="23"/>
    </row>
    <row r="19">
      <c r="A19" s="27">
        <v>45561.0</v>
      </c>
      <c r="B19" s="28">
        <v>45562.0</v>
      </c>
      <c r="C19" s="29" t="s">
        <v>42</v>
      </c>
      <c r="D19" s="30">
        <v>5.88</v>
      </c>
      <c r="E19" s="31"/>
      <c r="F19" s="31"/>
      <c r="G19" s="31"/>
      <c r="H19" s="29" t="s">
        <v>43</v>
      </c>
      <c r="I19" s="17" t="str">
        <f>IFNA(J19,VLOOKUP(H19,'Merchant Categories'!$A$2:$B$99,2,FALSE))</f>
        <v>CONVENIENCE</v>
      </c>
      <c r="J19" s="18" t="str">
        <f>VLOOKUP(C19,'Individual Vendor Categories'!$A$1:$B$99,2,FALSE)</f>
        <v>CONVENIENCE</v>
      </c>
      <c r="K19" s="32"/>
      <c r="L19" s="31"/>
      <c r="M19" s="31"/>
    </row>
    <row r="20" hidden="1">
      <c r="A20" s="6">
        <v>45561.0</v>
      </c>
      <c r="B20" s="7">
        <v>45561.0</v>
      </c>
      <c r="C20" s="8" t="s">
        <v>13</v>
      </c>
      <c r="D20" s="9">
        <v>-700.0</v>
      </c>
      <c r="E20" s="10"/>
      <c r="F20" s="10"/>
      <c r="G20" s="10"/>
      <c r="H20" s="10"/>
      <c r="I20" s="10"/>
      <c r="J20" s="10"/>
      <c r="K20" s="10"/>
      <c r="L20" s="10"/>
      <c r="M20" s="11"/>
    </row>
    <row r="21">
      <c r="A21" s="12">
        <v>45561.0</v>
      </c>
      <c r="B21" s="33">
        <v>45561.0</v>
      </c>
      <c r="C21" s="14" t="s">
        <v>44</v>
      </c>
      <c r="D21" s="15">
        <v>35.26</v>
      </c>
      <c r="E21" s="16"/>
      <c r="F21" s="16"/>
      <c r="G21" s="16"/>
      <c r="H21" s="14" t="s">
        <v>15</v>
      </c>
      <c r="I21" s="17" t="str">
        <f>IFNA(J21,VLOOKUP(H21,'Merchant Categories'!$A$2:$B$99,2,FALSE))</f>
        <v>EATING OUT</v>
      </c>
      <c r="J21" s="18" t="str">
        <f>VLOOKUP(C21,'Individual Vendor Categories'!$A$1:$B$99,2,FALSE)</f>
        <v>#N/A</v>
      </c>
      <c r="K21" s="16"/>
      <c r="L21" s="16"/>
      <c r="M21" s="16"/>
    </row>
    <row r="22">
      <c r="A22" s="19">
        <v>45559.0</v>
      </c>
      <c r="B22" s="20">
        <v>45560.0</v>
      </c>
      <c r="C22" s="21" t="s">
        <v>45</v>
      </c>
      <c r="D22" s="22">
        <v>42.24</v>
      </c>
      <c r="E22" s="23"/>
      <c r="F22" s="23"/>
      <c r="G22" s="23"/>
      <c r="H22" s="21" t="s">
        <v>43</v>
      </c>
      <c r="I22" s="17" t="str">
        <f>IFNA(J22,VLOOKUP(H22,'Merchant Categories'!$A$2:$B$99,2,FALSE))</f>
        <v>VAPE</v>
      </c>
      <c r="J22" s="18" t="str">
        <f>VLOOKUP(C22,'Individual Vendor Categories'!$A$1:$B$99,2,FALSE)</f>
        <v>VAPE</v>
      </c>
      <c r="K22" s="24"/>
      <c r="L22" s="23"/>
      <c r="M22" s="23"/>
    </row>
    <row r="23">
      <c r="A23" s="19">
        <v>45559.0</v>
      </c>
      <c r="B23" s="20">
        <v>45560.0</v>
      </c>
      <c r="C23" s="21" t="s">
        <v>38</v>
      </c>
      <c r="D23" s="22">
        <v>18.29</v>
      </c>
      <c r="E23" s="23"/>
      <c r="F23" s="23"/>
      <c r="G23" s="23"/>
      <c r="H23" s="21" t="s">
        <v>15</v>
      </c>
      <c r="I23" s="17" t="str">
        <f>IFNA(J23,VLOOKUP(H23,'Merchant Categories'!$A$2:$B$99,2,FALSE))</f>
        <v>EATING OUT</v>
      </c>
      <c r="J23" s="18" t="str">
        <f>VLOOKUP(C23,'Individual Vendor Categories'!$A$1:$B$99,2,FALSE)</f>
        <v>#N/A</v>
      </c>
      <c r="K23" s="24"/>
      <c r="L23" s="23"/>
      <c r="M23" s="23"/>
    </row>
    <row r="24">
      <c r="A24" s="19">
        <v>45559.0</v>
      </c>
      <c r="B24" s="20">
        <v>45560.0</v>
      </c>
      <c r="C24" s="21" t="s">
        <v>29</v>
      </c>
      <c r="D24" s="22">
        <v>12.41</v>
      </c>
      <c r="E24" s="23"/>
      <c r="F24" s="23"/>
      <c r="G24" s="23"/>
      <c r="H24" s="21" t="s">
        <v>30</v>
      </c>
      <c r="I24" s="17" t="str">
        <f>IFNA(J24,VLOOKUP(H24,'Merchant Categories'!$A$2:$B$99,2,FALSE))</f>
        <v>SUBSCRIPTIONS</v>
      </c>
      <c r="J24" s="18" t="str">
        <f>VLOOKUP(C24,'Individual Vendor Categories'!$A$1:$B$99,2,FALSE)</f>
        <v>#N/A</v>
      </c>
      <c r="K24" s="24"/>
      <c r="L24" s="23"/>
      <c r="M24" s="23"/>
    </row>
    <row r="25">
      <c r="A25" s="19">
        <v>45558.0</v>
      </c>
      <c r="B25" s="20">
        <v>45559.0</v>
      </c>
      <c r="C25" s="21" t="s">
        <v>38</v>
      </c>
      <c r="D25" s="22">
        <v>23.94</v>
      </c>
      <c r="E25" s="23"/>
      <c r="F25" s="23"/>
      <c r="G25" s="23"/>
      <c r="H25" s="21" t="s">
        <v>15</v>
      </c>
      <c r="I25" s="17" t="str">
        <f>IFNA(J25,VLOOKUP(H25,'Merchant Categories'!$A$2:$B$99,2,FALSE))</f>
        <v>EATING OUT</v>
      </c>
      <c r="J25" s="18" t="str">
        <f>VLOOKUP(C25,'Individual Vendor Categories'!$A$1:$B$99,2,FALSE)</f>
        <v>#N/A</v>
      </c>
      <c r="K25" s="24"/>
      <c r="L25" s="23"/>
      <c r="M25" s="23"/>
    </row>
    <row r="26">
      <c r="A26" s="19">
        <v>45557.0</v>
      </c>
      <c r="B26" s="20">
        <v>45556.0</v>
      </c>
      <c r="C26" s="21" t="s">
        <v>46</v>
      </c>
      <c r="D26" s="22">
        <v>15.31</v>
      </c>
      <c r="E26" s="23"/>
      <c r="F26" s="23"/>
      <c r="G26" s="23"/>
      <c r="H26" s="21" t="s">
        <v>15</v>
      </c>
      <c r="I26" s="17" t="str">
        <f>IFNA(J26,VLOOKUP(H26,'Merchant Categories'!$A$2:$B$99,2,FALSE))</f>
        <v>EATING OUT</v>
      </c>
      <c r="J26" s="18" t="str">
        <f>VLOOKUP(C26,'Individual Vendor Categories'!$A$1:$B$99,2,FALSE)</f>
        <v>#N/A</v>
      </c>
      <c r="K26" s="24"/>
      <c r="L26" s="23"/>
      <c r="M26" s="23"/>
    </row>
    <row r="27">
      <c r="A27" s="19">
        <v>45556.0</v>
      </c>
      <c r="B27" s="20">
        <v>45558.0</v>
      </c>
      <c r="C27" s="21" t="s">
        <v>47</v>
      </c>
      <c r="D27" s="22">
        <v>18.68</v>
      </c>
      <c r="E27" s="23"/>
      <c r="F27" s="23"/>
      <c r="G27" s="23"/>
      <c r="H27" s="21" t="s">
        <v>32</v>
      </c>
      <c r="I27" s="17" t="str">
        <f>IFNA(J27,VLOOKUP(H27,'Merchant Categories'!$A$2:$B$99,2,FALSE))</f>
        <v>TRANSPORT</v>
      </c>
      <c r="J27" s="18" t="str">
        <f>VLOOKUP(C27,'Individual Vendor Categories'!$A$1:$B$99,2,FALSE)</f>
        <v>#N/A</v>
      </c>
      <c r="K27" s="24"/>
      <c r="L27" s="23"/>
      <c r="M27" s="23"/>
    </row>
    <row r="28">
      <c r="A28" s="19">
        <v>45556.0</v>
      </c>
      <c r="B28" s="20">
        <v>45556.0</v>
      </c>
      <c r="C28" s="21" t="s">
        <v>48</v>
      </c>
      <c r="D28" s="22">
        <v>20.74</v>
      </c>
      <c r="E28" s="23"/>
      <c r="F28" s="23"/>
      <c r="G28" s="23"/>
      <c r="H28" s="21" t="s">
        <v>49</v>
      </c>
      <c r="I28" s="17" t="str">
        <f>IFNA(J28,VLOOKUP(H28,'Merchant Categories'!$A$2:$B$99,2,FALSE))</f>
        <v>EATING OUT</v>
      </c>
      <c r="J28" s="18" t="str">
        <f>VLOOKUP(C28,'Individual Vendor Categories'!$A$1:$B$99,2,FALSE)</f>
        <v>#N/A</v>
      </c>
      <c r="K28" s="24"/>
      <c r="L28" s="23"/>
      <c r="M28" s="23"/>
    </row>
    <row r="29">
      <c r="A29" s="19">
        <v>45556.0</v>
      </c>
      <c r="B29" s="20">
        <v>45556.0</v>
      </c>
      <c r="C29" s="21" t="s">
        <v>48</v>
      </c>
      <c r="D29" s="22">
        <v>1.04</v>
      </c>
      <c r="E29" s="23"/>
      <c r="F29" s="23"/>
      <c r="G29" s="23"/>
      <c r="H29" s="21" t="s">
        <v>49</v>
      </c>
      <c r="I29" s="17" t="str">
        <f>IFNA(J29,VLOOKUP(H29,'Merchant Categories'!$A$2:$B$99,2,FALSE))</f>
        <v>EATING OUT</v>
      </c>
      <c r="J29" s="18" t="str">
        <f>VLOOKUP(C29,'Individual Vendor Categories'!$A$1:$B$99,2,FALSE)</f>
        <v>#N/A</v>
      </c>
      <c r="K29" s="24"/>
      <c r="L29" s="23"/>
      <c r="M29" s="23"/>
    </row>
    <row r="30">
      <c r="A30" s="19">
        <v>45556.0</v>
      </c>
      <c r="B30" s="20">
        <v>45556.0</v>
      </c>
      <c r="C30" s="21" t="s">
        <v>50</v>
      </c>
      <c r="D30" s="22">
        <v>31.64</v>
      </c>
      <c r="E30" s="23"/>
      <c r="F30" s="23"/>
      <c r="G30" s="23"/>
      <c r="H30" s="21" t="s">
        <v>51</v>
      </c>
      <c r="I30" s="17" t="str">
        <f>IFNA(J30,VLOOKUP(H30,'Merchant Categories'!$A$2:$B$99,2,FALSE))</f>
        <v>NIGHTLIFE - BAR</v>
      </c>
      <c r="J30" s="18" t="str">
        <f>VLOOKUP(C30,'Individual Vendor Categories'!$A$1:$B$99,2,FALSE)</f>
        <v>NIGHTLIFE - BAR</v>
      </c>
      <c r="K30" s="24"/>
      <c r="L30" s="23"/>
      <c r="M30" s="23"/>
    </row>
    <row r="31">
      <c r="A31" s="19">
        <v>45556.0</v>
      </c>
      <c r="B31" s="20">
        <v>45557.0</v>
      </c>
      <c r="C31" s="21" t="s">
        <v>52</v>
      </c>
      <c r="D31" s="22">
        <v>3.94</v>
      </c>
      <c r="E31" s="23"/>
      <c r="F31" s="23"/>
      <c r="G31" s="23"/>
      <c r="H31" s="21" t="s">
        <v>53</v>
      </c>
      <c r="I31" s="17" t="str">
        <f>IFNA(J31,VLOOKUP(H31,'Merchant Categories'!$A$2:$B$99,2,FALSE))</f>
        <v>CONVENIENCE</v>
      </c>
      <c r="J31" s="18" t="str">
        <f>VLOOKUP(C31,'Individual Vendor Categories'!$A$1:$B$99,2,FALSE)</f>
        <v>#N/A</v>
      </c>
      <c r="K31" s="24"/>
      <c r="L31" s="23"/>
      <c r="M31" s="23"/>
    </row>
    <row r="32">
      <c r="A32" s="19">
        <v>45556.0</v>
      </c>
      <c r="B32" s="20">
        <v>45557.0</v>
      </c>
      <c r="C32" s="21" t="s">
        <v>54</v>
      </c>
      <c r="D32" s="22">
        <v>9.75</v>
      </c>
      <c r="E32" s="23"/>
      <c r="F32" s="23"/>
      <c r="G32" s="23"/>
      <c r="H32" s="21" t="s">
        <v>55</v>
      </c>
      <c r="I32" s="17" t="str">
        <f>IFNA(J32,VLOOKUP(H32,'Merchant Categories'!$A$2:$B$99,2,FALSE))</f>
        <v>LIQ</v>
      </c>
      <c r="J32" s="18" t="str">
        <f>VLOOKUP(C32,'Individual Vendor Categories'!$A$1:$B$99,2,FALSE)</f>
        <v>#N/A</v>
      </c>
      <c r="K32" s="24"/>
      <c r="L32" s="23"/>
      <c r="M32" s="23"/>
    </row>
    <row r="33">
      <c r="A33" s="19">
        <v>45556.0</v>
      </c>
      <c r="B33" s="20">
        <v>45557.0</v>
      </c>
      <c r="C33" s="21" t="s">
        <v>56</v>
      </c>
      <c r="D33" s="22">
        <v>4.19</v>
      </c>
      <c r="E33" s="23"/>
      <c r="F33" s="23"/>
      <c r="G33" s="23"/>
      <c r="H33" s="21" t="s">
        <v>57</v>
      </c>
      <c r="I33" s="17" t="str">
        <f>IFNA(J33,VLOOKUP(H33,'Merchant Categories'!$A$2:$B$99,2,FALSE))</f>
        <v>EATING OUT</v>
      </c>
      <c r="J33" s="18" t="str">
        <f>VLOOKUP(C33,'Individual Vendor Categories'!$A$1:$B$99,2,FALSE)</f>
        <v>#N/A</v>
      </c>
      <c r="K33" s="24"/>
      <c r="L33" s="23"/>
      <c r="M33" s="23"/>
    </row>
    <row r="34">
      <c r="A34" s="19">
        <v>45556.0</v>
      </c>
      <c r="B34" s="20">
        <v>45557.0</v>
      </c>
      <c r="C34" s="21" t="s">
        <v>58</v>
      </c>
      <c r="D34" s="22">
        <v>31.47</v>
      </c>
      <c r="E34" s="26" t="s">
        <v>59</v>
      </c>
      <c r="F34" s="22">
        <v>0.0</v>
      </c>
      <c r="G34" s="26">
        <v>1.39248</v>
      </c>
      <c r="H34" s="21" t="s">
        <v>60</v>
      </c>
      <c r="I34" s="17" t="str">
        <f>IFNA(J34,VLOOKUP(H34,'Merchant Categories'!$A$2:$B$99,2,FALSE))</f>
        <v>SUBSCRIPTIONS</v>
      </c>
      <c r="J34" s="18" t="str">
        <f>VLOOKUP(C34,'Individual Vendor Categories'!$A$1:$B$99,2,FALSE)</f>
        <v>SUBSCRIPTIONS</v>
      </c>
      <c r="K34" s="24"/>
      <c r="L34" s="23"/>
      <c r="M34" s="23"/>
    </row>
    <row r="35">
      <c r="A35" s="19">
        <v>45556.0</v>
      </c>
      <c r="B35" s="20">
        <v>45557.0</v>
      </c>
      <c r="C35" s="21" t="s">
        <v>61</v>
      </c>
      <c r="D35" s="22">
        <v>18.05</v>
      </c>
      <c r="E35" s="23"/>
      <c r="F35" s="23"/>
      <c r="G35" s="23"/>
      <c r="H35" s="21" t="s">
        <v>40</v>
      </c>
      <c r="I35" s="17" t="str">
        <f>IFNA(J35,VLOOKUP(H35,'Merchant Categories'!$A$2:$B$99,2,FALSE))</f>
        <v>EATING OUT</v>
      </c>
      <c r="J35" s="18" t="str">
        <f>VLOOKUP(C35,'Individual Vendor Categories'!$A$1:$B$99,2,FALSE)</f>
        <v>#N/A</v>
      </c>
      <c r="K35" s="24"/>
      <c r="L35" s="23"/>
      <c r="M35" s="23"/>
    </row>
    <row r="36">
      <c r="A36" s="19">
        <v>45555.0</v>
      </c>
      <c r="B36" s="20">
        <v>45557.0</v>
      </c>
      <c r="C36" s="21" t="s">
        <v>62</v>
      </c>
      <c r="D36" s="22">
        <v>28.0</v>
      </c>
      <c r="E36" s="23"/>
      <c r="F36" s="23"/>
      <c r="G36" s="23"/>
      <c r="H36" s="21" t="s">
        <v>63</v>
      </c>
      <c r="I36" s="17" t="str">
        <f>IFNA(J36,VLOOKUP(H36,'Merchant Categories'!$A$2:$B$99,2,FALSE))</f>
        <v>PARKING</v>
      </c>
      <c r="J36" s="18" t="str">
        <f>VLOOKUP(C36,'Individual Vendor Categories'!$A$1:$B$99,2,FALSE)</f>
        <v>#N/A</v>
      </c>
      <c r="K36" s="24"/>
      <c r="L36" s="23"/>
      <c r="M36" s="23"/>
    </row>
    <row r="37">
      <c r="A37" s="19">
        <v>45555.0</v>
      </c>
      <c r="B37" s="20">
        <v>45556.0</v>
      </c>
      <c r="C37" s="21" t="s">
        <v>64</v>
      </c>
      <c r="D37" s="22">
        <v>25.33</v>
      </c>
      <c r="E37" s="23"/>
      <c r="F37" s="23"/>
      <c r="G37" s="23"/>
      <c r="H37" s="21" t="s">
        <v>65</v>
      </c>
      <c r="I37" s="17" t="str">
        <f>IFNA(J37,VLOOKUP(H37,'Merchant Categories'!$A$2:$B$99,2,FALSE))</f>
        <v>GAS</v>
      </c>
      <c r="J37" s="18" t="str">
        <f>VLOOKUP(C37,'Individual Vendor Categories'!$A$1:$B$99,2,FALSE)</f>
        <v>#N/A</v>
      </c>
      <c r="K37" s="24"/>
      <c r="L37" s="23"/>
      <c r="M37" s="23"/>
    </row>
    <row r="38">
      <c r="A38" s="19">
        <v>45555.0</v>
      </c>
      <c r="B38" s="20">
        <v>45557.0</v>
      </c>
      <c r="C38" s="21" t="s">
        <v>66</v>
      </c>
      <c r="D38" s="22">
        <v>9.34</v>
      </c>
      <c r="E38" s="23"/>
      <c r="F38" s="23"/>
      <c r="G38" s="23"/>
      <c r="H38" s="21" t="s">
        <v>32</v>
      </c>
      <c r="I38" s="17" t="str">
        <f>IFNA(J38,VLOOKUP(H38,'Merchant Categories'!$A$2:$B$99,2,FALSE))</f>
        <v>TRANSPORT</v>
      </c>
      <c r="J38" s="18" t="str">
        <f>VLOOKUP(C38,'Individual Vendor Categories'!$A$1:$B$99,2,FALSE)</f>
        <v>#N/A</v>
      </c>
      <c r="K38" s="24"/>
      <c r="L38" s="23"/>
      <c r="M38" s="23"/>
    </row>
    <row r="39">
      <c r="A39" s="19">
        <v>45555.0</v>
      </c>
      <c r="B39" s="20">
        <v>45556.0</v>
      </c>
      <c r="C39" s="21" t="s">
        <v>67</v>
      </c>
      <c r="D39" s="22">
        <v>48.56</v>
      </c>
      <c r="E39" s="23"/>
      <c r="F39" s="23"/>
      <c r="G39" s="23"/>
      <c r="H39" s="21" t="s">
        <v>68</v>
      </c>
      <c r="I39" s="17" t="str">
        <f>IFNA(J39,VLOOKUP(H39,'Merchant Categories'!$A$2:$B$99,2,FALSE))</f>
        <v>SHOPPING</v>
      </c>
      <c r="J39" s="18" t="str">
        <f>VLOOKUP(C39,'Individual Vendor Categories'!$A$1:$B$99,2,FALSE)</f>
        <v>#N/A</v>
      </c>
      <c r="K39" s="24"/>
      <c r="L39" s="23"/>
      <c r="M39" s="23"/>
    </row>
    <row r="40">
      <c r="A40" s="19">
        <v>45554.0</v>
      </c>
      <c r="B40" s="20">
        <v>45554.0</v>
      </c>
      <c r="C40" s="21" t="s">
        <v>69</v>
      </c>
      <c r="D40" s="22">
        <v>116.39</v>
      </c>
      <c r="E40" s="23"/>
      <c r="F40" s="23"/>
      <c r="G40" s="23"/>
      <c r="H40" s="21" t="s">
        <v>43</v>
      </c>
      <c r="I40" s="17" t="str">
        <f>IFNA(J40,VLOOKUP(H40,'Merchant Categories'!$A$2:$B$99,2,FALSE))</f>
        <v>AUTO</v>
      </c>
      <c r="J40" s="18" t="str">
        <f>VLOOKUP(C40,'Individual Vendor Categories'!$A$1:$B$99,2,FALSE)</f>
        <v>AUTO</v>
      </c>
      <c r="K40" s="24"/>
      <c r="L40" s="23"/>
      <c r="M40" s="23"/>
    </row>
    <row r="41">
      <c r="A41" s="19">
        <v>45552.0</v>
      </c>
      <c r="B41" s="20">
        <v>45552.0</v>
      </c>
      <c r="C41" s="21" t="s">
        <v>70</v>
      </c>
      <c r="D41" s="22">
        <v>4.99</v>
      </c>
      <c r="E41" s="23"/>
      <c r="F41" s="23"/>
      <c r="G41" s="23"/>
      <c r="H41" s="21" t="s">
        <v>43</v>
      </c>
      <c r="I41" s="17" t="str">
        <f>IFNA(J41,VLOOKUP(H41,'Merchant Categories'!$A$2:$B$99,2,FALSE))</f>
        <v>EATING OUT</v>
      </c>
      <c r="J41" s="18" t="str">
        <f>VLOOKUP(C41,'Individual Vendor Categories'!$A$1:$B$99,2,FALSE)</f>
        <v>EATING OUT</v>
      </c>
      <c r="K41" s="24"/>
      <c r="L41" s="23"/>
      <c r="M41" s="23"/>
    </row>
    <row r="42">
      <c r="A42" s="19">
        <v>45552.0</v>
      </c>
      <c r="B42" s="20">
        <v>45553.0</v>
      </c>
      <c r="C42" s="21" t="s">
        <v>71</v>
      </c>
      <c r="D42" s="22">
        <v>57.75</v>
      </c>
      <c r="E42" s="23"/>
      <c r="F42" s="23"/>
      <c r="G42" s="23"/>
      <c r="H42" s="21" t="s">
        <v>72</v>
      </c>
      <c r="I42" s="17" t="str">
        <f>IFNA(J42,VLOOKUP(H42,'Merchant Categories'!$A$2:$B$99,2,FALSE))</f>
        <v>TRAVEL</v>
      </c>
      <c r="J42" s="18" t="str">
        <f>VLOOKUP(C42,'Individual Vendor Categories'!$A$1:$B$99,2,FALSE)</f>
        <v>#N/A</v>
      </c>
      <c r="K42" s="24"/>
      <c r="L42" s="23"/>
      <c r="M42" s="21" t="s">
        <v>73</v>
      </c>
    </row>
    <row r="43">
      <c r="A43" s="19">
        <v>45552.0</v>
      </c>
      <c r="B43" s="20">
        <v>45553.0</v>
      </c>
      <c r="C43" s="21" t="s">
        <v>74</v>
      </c>
      <c r="D43" s="22">
        <v>18.87</v>
      </c>
      <c r="E43" s="23"/>
      <c r="F43" s="23"/>
      <c r="G43" s="23"/>
      <c r="H43" s="21" t="s">
        <v>75</v>
      </c>
      <c r="I43" s="17" t="str">
        <f>IFNA(J43,VLOOKUP(H43,'Merchant Categories'!$A$2:$B$99,2,FALSE))</f>
        <v>EATING OUT</v>
      </c>
      <c r="J43" s="18" t="str">
        <f>VLOOKUP(C43,'Individual Vendor Categories'!$A$1:$B$99,2,FALSE)</f>
        <v>#N/A</v>
      </c>
      <c r="K43" s="24"/>
      <c r="L43" s="23"/>
      <c r="M43" s="23"/>
    </row>
    <row r="44">
      <c r="A44" s="19">
        <v>45551.0</v>
      </c>
      <c r="B44" s="20">
        <v>45552.0</v>
      </c>
      <c r="C44" s="21" t="s">
        <v>76</v>
      </c>
      <c r="D44" s="22">
        <v>26.31</v>
      </c>
      <c r="E44" s="23"/>
      <c r="F44" s="23"/>
      <c r="G44" s="23"/>
      <c r="H44" s="21" t="s">
        <v>15</v>
      </c>
      <c r="I44" s="17" t="str">
        <f>IFNA(J44,VLOOKUP(H44,'Merchant Categories'!$A$2:$B$99,2,FALSE))</f>
        <v>EATING OUT</v>
      </c>
      <c r="J44" s="18" t="str">
        <f>VLOOKUP(C44,'Individual Vendor Categories'!$A$1:$B$99,2,FALSE)</f>
        <v>#N/A</v>
      </c>
      <c r="K44" s="24"/>
      <c r="L44" s="23"/>
      <c r="M44" s="23"/>
    </row>
    <row r="45">
      <c r="A45" s="19">
        <v>45551.0</v>
      </c>
      <c r="B45" s="20">
        <v>45552.0</v>
      </c>
      <c r="C45" s="21" t="s">
        <v>77</v>
      </c>
      <c r="D45" s="22">
        <v>1.05</v>
      </c>
      <c r="E45" s="23"/>
      <c r="F45" s="23"/>
      <c r="G45" s="23"/>
      <c r="H45" s="21" t="s">
        <v>19</v>
      </c>
      <c r="I45" s="17" t="str">
        <f>IFNA(J45,VLOOKUP(H45,'Merchant Categories'!$A$2:$B$99,2,FALSE))</f>
        <v>EATING OUT</v>
      </c>
      <c r="J45" s="18" t="str">
        <f>VLOOKUP(C45,'Individual Vendor Categories'!$A$1:$B$99,2,FALSE)</f>
        <v>#N/A</v>
      </c>
      <c r="K45" s="24"/>
      <c r="L45" s="23"/>
      <c r="M45" s="23"/>
    </row>
    <row r="46">
      <c r="A46" s="19">
        <v>45551.0</v>
      </c>
      <c r="B46" s="20">
        <v>45551.0</v>
      </c>
      <c r="C46" s="21" t="s">
        <v>78</v>
      </c>
      <c r="D46" s="22">
        <v>12.99</v>
      </c>
      <c r="E46" s="23"/>
      <c r="F46" s="23"/>
      <c r="G46" s="23"/>
      <c r="H46" s="34" t="s">
        <v>79</v>
      </c>
      <c r="I46" s="17" t="str">
        <f>IFNA(J46,VLOOKUP(H46,'Merchant Categories'!$A$2:$B$99,2,FALSE))</f>
        <v>CC FEES + INTEREST</v>
      </c>
      <c r="J46" s="18" t="str">
        <f>VLOOKUP(C46,'Individual Vendor Categories'!$A$1:$B$99,2,FALSE)</f>
        <v>CC FEES + INTEREST</v>
      </c>
      <c r="K46" s="24"/>
      <c r="L46" s="23"/>
      <c r="M46" s="23"/>
    </row>
    <row r="47">
      <c r="A47" s="19">
        <v>45551.0</v>
      </c>
      <c r="B47" s="20">
        <v>45551.0</v>
      </c>
      <c r="C47" s="21" t="s">
        <v>80</v>
      </c>
      <c r="D47" s="22">
        <v>90.38</v>
      </c>
      <c r="E47" s="23"/>
      <c r="F47" s="23"/>
      <c r="G47" s="23"/>
      <c r="H47" s="34" t="s">
        <v>79</v>
      </c>
      <c r="I47" s="17" t="str">
        <f>IFNA(J47,VLOOKUP(H47,'Merchant Categories'!$A$2:$B$99,2,FALSE))</f>
        <v>CC FEES + INTEREST</v>
      </c>
      <c r="J47" s="18" t="str">
        <f>VLOOKUP(C47,'Individual Vendor Categories'!$A$1:$B$99,2,FALSE)</f>
        <v>CC FEES + INTEREST</v>
      </c>
      <c r="K47" s="24"/>
      <c r="L47" s="23"/>
      <c r="M47" s="23"/>
    </row>
    <row r="48">
      <c r="A48" s="19">
        <v>45550.0</v>
      </c>
      <c r="B48" s="20">
        <v>45551.0</v>
      </c>
      <c r="C48" s="21" t="s">
        <v>81</v>
      </c>
      <c r="D48" s="22">
        <v>20.49</v>
      </c>
      <c r="E48" s="23"/>
      <c r="F48" s="23"/>
      <c r="G48" s="23"/>
      <c r="H48" s="21" t="s">
        <v>82</v>
      </c>
      <c r="I48" s="17" t="str">
        <f>IFNA(J48,VLOOKUP(H48,'Merchant Categories'!$A$2:$B$99,2,FALSE))</f>
        <v>LIQ</v>
      </c>
      <c r="J48" s="18" t="str">
        <f>VLOOKUP(C48,'Individual Vendor Categories'!$A$1:$B$99,2,FALSE)</f>
        <v>#N/A</v>
      </c>
      <c r="K48" s="24"/>
      <c r="L48" s="23"/>
      <c r="M48" s="23"/>
    </row>
    <row r="49">
      <c r="A49" s="19">
        <v>45549.0</v>
      </c>
      <c r="B49" s="20">
        <v>45549.0</v>
      </c>
      <c r="C49" s="21" t="s">
        <v>83</v>
      </c>
      <c r="D49" s="22">
        <v>3.1</v>
      </c>
      <c r="E49" s="23"/>
      <c r="F49" s="23"/>
      <c r="G49" s="23"/>
      <c r="H49" s="21" t="s">
        <v>15</v>
      </c>
      <c r="I49" s="17" t="str">
        <f>IFNA(J49,VLOOKUP(H49,'Merchant Categories'!$A$2:$B$99,2,FALSE))</f>
        <v>EATING OUT</v>
      </c>
      <c r="J49" s="18" t="str">
        <f>VLOOKUP(C49,'Individual Vendor Categories'!$A$1:$B$99,2,FALSE)</f>
        <v>#N/A</v>
      </c>
      <c r="K49" s="24"/>
      <c r="L49" s="23"/>
      <c r="M49" s="23"/>
    </row>
    <row r="50">
      <c r="A50" s="19">
        <v>45549.0</v>
      </c>
      <c r="B50" s="20">
        <v>45549.0</v>
      </c>
      <c r="C50" s="21" t="s">
        <v>84</v>
      </c>
      <c r="D50" s="22">
        <v>13.55</v>
      </c>
      <c r="E50" s="23"/>
      <c r="F50" s="23"/>
      <c r="G50" s="23"/>
      <c r="H50" s="21" t="s">
        <v>85</v>
      </c>
      <c r="I50" s="17" t="str">
        <f>IFNA(J50,VLOOKUP(H50,'Merchant Categories'!$A$2:$B$99,2,FALSE))</f>
        <v>SUBSCRIPTIONS</v>
      </c>
      <c r="J50" s="18" t="str">
        <f>VLOOKUP(C50,'Individual Vendor Categories'!$A$1:$B$99,2,FALSE)</f>
        <v>#N/A</v>
      </c>
      <c r="K50" s="24"/>
      <c r="L50" s="23"/>
      <c r="M50" s="23"/>
    </row>
    <row r="51">
      <c r="A51" s="27">
        <v>45549.0</v>
      </c>
      <c r="B51" s="28">
        <v>45550.0</v>
      </c>
      <c r="C51" s="29" t="s">
        <v>86</v>
      </c>
      <c r="D51" s="30">
        <v>12.3</v>
      </c>
      <c r="E51" s="31"/>
      <c r="F51" s="31"/>
      <c r="G51" s="31"/>
      <c r="H51" s="29" t="s">
        <v>19</v>
      </c>
      <c r="I51" s="17" t="str">
        <f>IFNA(J51,VLOOKUP(H51,'Merchant Categories'!$A$2:$B$99,2,FALSE))</f>
        <v>EATING OUT</v>
      </c>
      <c r="J51" s="18" t="str">
        <f>VLOOKUP(C51,'Individual Vendor Categories'!$A$1:$B$99,2,FALSE)</f>
        <v>#N/A</v>
      </c>
      <c r="K51" s="32"/>
      <c r="L51" s="31"/>
      <c r="M51" s="31"/>
    </row>
    <row r="52" hidden="1">
      <c r="A52" s="6">
        <v>45548.0</v>
      </c>
      <c r="B52" s="7">
        <v>45548.0</v>
      </c>
      <c r="C52" s="8" t="s">
        <v>13</v>
      </c>
      <c r="D52" s="9">
        <v>-1000.0</v>
      </c>
      <c r="E52" s="10"/>
      <c r="F52" s="10"/>
      <c r="G52" s="10"/>
      <c r="H52" s="10"/>
      <c r="I52" s="10"/>
      <c r="J52" s="10"/>
      <c r="K52" s="10"/>
      <c r="L52" s="10"/>
      <c r="M52" s="11"/>
    </row>
    <row r="53">
      <c r="A53" s="12">
        <v>45548.0</v>
      </c>
      <c r="B53" s="33">
        <v>45549.0</v>
      </c>
      <c r="C53" s="14" t="s">
        <v>87</v>
      </c>
      <c r="D53" s="15">
        <v>31.5</v>
      </c>
      <c r="E53" s="16"/>
      <c r="F53" s="16"/>
      <c r="G53" s="16"/>
      <c r="H53" s="14" t="s">
        <v>15</v>
      </c>
      <c r="I53" s="17" t="str">
        <f>IFNA(J53,VLOOKUP(H53,'Merchant Categories'!$A$2:$B$99,2,FALSE))</f>
        <v>EATING OUT</v>
      </c>
      <c r="J53" s="18" t="str">
        <f>VLOOKUP(C53,'Individual Vendor Categories'!$A$1:$B$99,2,FALSE)</f>
        <v>#N/A</v>
      </c>
      <c r="K53" s="16"/>
      <c r="L53" s="16"/>
      <c r="M53" s="16"/>
    </row>
    <row r="54">
      <c r="A54" s="19">
        <v>45548.0</v>
      </c>
      <c r="B54" s="20">
        <v>45549.0</v>
      </c>
      <c r="C54" s="21" t="s">
        <v>88</v>
      </c>
      <c r="D54" s="22">
        <v>7.54</v>
      </c>
      <c r="E54" s="23"/>
      <c r="F54" s="23"/>
      <c r="G54" s="23"/>
      <c r="H54" s="21" t="s">
        <v>89</v>
      </c>
      <c r="I54" s="17" t="str">
        <f>IFNA(J54,VLOOKUP(H54,'Merchant Categories'!$A$2:$B$99,2,FALSE))</f>
        <v>CONVENIENCE</v>
      </c>
      <c r="J54" s="18" t="str">
        <f>VLOOKUP(C54,'Individual Vendor Categories'!$A$1:$B$99,2,FALSE)</f>
        <v>#N/A</v>
      </c>
      <c r="K54" s="24"/>
      <c r="L54" s="23"/>
      <c r="M54" s="23"/>
    </row>
    <row r="55">
      <c r="A55" s="19">
        <v>45547.0</v>
      </c>
      <c r="B55" s="20">
        <v>45548.0</v>
      </c>
      <c r="C55" s="21" t="s">
        <v>90</v>
      </c>
      <c r="D55" s="22">
        <v>16.79</v>
      </c>
      <c r="E55" s="23"/>
      <c r="F55" s="23"/>
      <c r="G55" s="23"/>
      <c r="H55" s="21" t="s">
        <v>15</v>
      </c>
      <c r="I55" s="17" t="str">
        <f>IFNA(J55,VLOOKUP(H55,'Merchant Categories'!$A$2:$B$99,2,FALSE))</f>
        <v>EATING OUT</v>
      </c>
      <c r="J55" s="18" t="str">
        <f>VLOOKUP(C55,'Individual Vendor Categories'!$A$1:$B$99,2,FALSE)</f>
        <v>#N/A</v>
      </c>
      <c r="K55" s="24"/>
      <c r="L55" s="23"/>
      <c r="M55" s="23"/>
    </row>
    <row r="56">
      <c r="A56" s="19">
        <v>45547.0</v>
      </c>
      <c r="B56" s="20">
        <v>45548.0</v>
      </c>
      <c r="C56" s="21" t="s">
        <v>91</v>
      </c>
      <c r="D56" s="22">
        <v>27.9</v>
      </c>
      <c r="E56" s="26" t="s">
        <v>92</v>
      </c>
      <c r="F56" s="22">
        <v>0.0</v>
      </c>
      <c r="G56" s="26">
        <v>1.395</v>
      </c>
      <c r="H56" s="21" t="s">
        <v>60</v>
      </c>
      <c r="I56" s="17" t="str">
        <f>IFNA(J56,VLOOKUP(H56,'Merchant Categories'!$A$2:$B$99,2,FALSE))</f>
        <v>SUBSCRIPTIONS</v>
      </c>
      <c r="J56" s="18" t="str">
        <f>VLOOKUP(C56,'Individual Vendor Categories'!$A$1:$B$99,2,FALSE)</f>
        <v>SUBSCRIPTIONS</v>
      </c>
      <c r="K56" s="24"/>
      <c r="L56" s="23"/>
      <c r="M56" s="23"/>
    </row>
    <row r="57">
      <c r="A57" s="19">
        <v>45546.0</v>
      </c>
      <c r="B57" s="20">
        <v>45546.0</v>
      </c>
      <c r="C57" s="21" t="s">
        <v>93</v>
      </c>
      <c r="D57" s="22">
        <v>12.51</v>
      </c>
      <c r="E57" s="23"/>
      <c r="F57" s="23"/>
      <c r="G57" s="23"/>
      <c r="H57" s="21" t="s">
        <v>94</v>
      </c>
      <c r="I57" s="17" t="str">
        <f>IFNA(J57,VLOOKUP(H57,'Merchant Categories'!$A$2:$B$99,2,FALSE))</f>
        <v>EATING OUT</v>
      </c>
      <c r="J57" s="18" t="str">
        <f>VLOOKUP(C57,'Individual Vendor Categories'!$A$1:$B$99,2,FALSE)</f>
        <v>EATING OUT</v>
      </c>
      <c r="K57" s="24"/>
      <c r="L57" s="23"/>
      <c r="M57" s="23"/>
    </row>
    <row r="58">
      <c r="A58" s="19">
        <v>45545.0</v>
      </c>
      <c r="B58" s="20">
        <v>45547.0</v>
      </c>
      <c r="C58" s="21" t="s">
        <v>95</v>
      </c>
      <c r="D58" s="22">
        <v>4.19</v>
      </c>
      <c r="E58" s="23"/>
      <c r="F58" s="23"/>
      <c r="G58" s="23"/>
      <c r="H58" s="21" t="s">
        <v>96</v>
      </c>
      <c r="I58" s="17" t="str">
        <f>IFNA(J58,VLOOKUP(H58,'Merchant Categories'!$A$2:$B$99,2,FALSE))</f>
        <v>SUBSCRIPTIONS</v>
      </c>
      <c r="J58" s="18" t="str">
        <f>VLOOKUP(C58,'Individual Vendor Categories'!$A$1:$B$99,2,FALSE)</f>
        <v>#N/A</v>
      </c>
      <c r="K58" s="24"/>
      <c r="L58" s="23"/>
      <c r="M58" s="23"/>
    </row>
    <row r="59">
      <c r="A59" s="19">
        <v>45545.0</v>
      </c>
      <c r="B59" s="20">
        <v>45546.0</v>
      </c>
      <c r="C59" s="21" t="s">
        <v>97</v>
      </c>
      <c r="D59" s="22">
        <v>36.79</v>
      </c>
      <c r="E59" s="23"/>
      <c r="F59" s="23"/>
      <c r="G59" s="23"/>
      <c r="H59" s="21" t="s">
        <v>15</v>
      </c>
      <c r="I59" s="17" t="str">
        <f>IFNA(J59,VLOOKUP(H59,'Merchant Categories'!$A$2:$B$99,2,FALSE))</f>
        <v>EATING OUT</v>
      </c>
      <c r="J59" s="18" t="str">
        <f>VLOOKUP(C59,'Individual Vendor Categories'!$A$1:$B$99,2,FALSE)</f>
        <v>#N/A</v>
      </c>
      <c r="K59" s="24"/>
      <c r="L59" s="23"/>
      <c r="M59" s="23"/>
    </row>
    <row r="60">
      <c r="A60" s="19">
        <v>45545.0</v>
      </c>
      <c r="B60" s="20">
        <v>45546.0</v>
      </c>
      <c r="C60" s="21" t="s">
        <v>98</v>
      </c>
      <c r="D60" s="22">
        <v>66.66</v>
      </c>
      <c r="E60" s="23"/>
      <c r="F60" s="23"/>
      <c r="G60" s="23"/>
      <c r="H60" s="21" t="s">
        <v>99</v>
      </c>
      <c r="I60" s="17" t="str">
        <f>IFNA(J60,VLOOKUP(H60,'Merchant Categories'!$A$2:$B$99,2,FALSE))</f>
        <v>ONLINE SHOPPING</v>
      </c>
      <c r="J60" s="18" t="str">
        <f>VLOOKUP(C60,'Individual Vendor Categories'!$A$1:$B$99,2,FALSE)</f>
        <v>#N/A</v>
      </c>
      <c r="K60" s="24"/>
      <c r="L60" s="23"/>
      <c r="M60" s="23"/>
    </row>
    <row r="61">
      <c r="A61" s="27">
        <v>45544.0</v>
      </c>
      <c r="B61" s="28">
        <v>45545.0</v>
      </c>
      <c r="C61" s="29" t="s">
        <v>100</v>
      </c>
      <c r="D61" s="30">
        <v>54.58</v>
      </c>
      <c r="E61" s="31"/>
      <c r="F61" s="31"/>
      <c r="G61" s="31"/>
      <c r="H61" s="29" t="s">
        <v>94</v>
      </c>
      <c r="I61" s="17" t="str">
        <f>IFNA(J61,VLOOKUP(H61,'Merchant Categories'!$A$2:$B$99,2,FALSE))</f>
        <v>VAPE</v>
      </c>
      <c r="J61" s="18" t="str">
        <f>VLOOKUP(C61,'Individual Vendor Categories'!$A$1:$B$99,2,FALSE)</f>
        <v>VAPE</v>
      </c>
      <c r="K61" s="32"/>
      <c r="L61" s="31"/>
      <c r="M61" s="31"/>
    </row>
    <row r="62" hidden="1">
      <c r="A62" s="35">
        <v>45544.0</v>
      </c>
      <c r="B62" s="36">
        <v>45544.0</v>
      </c>
      <c r="C62" s="8" t="s">
        <v>13</v>
      </c>
      <c r="D62" s="9">
        <v>-250.0</v>
      </c>
      <c r="E62" s="10"/>
      <c r="F62" s="10"/>
      <c r="G62" s="10"/>
      <c r="H62" s="10"/>
      <c r="I62" s="10"/>
      <c r="J62" s="10"/>
      <c r="K62" s="10"/>
      <c r="L62" s="10"/>
      <c r="M62" s="11"/>
    </row>
    <row r="63">
      <c r="A63" s="12">
        <v>45544.0</v>
      </c>
      <c r="B63" s="33">
        <v>45545.0</v>
      </c>
      <c r="C63" s="14" t="s">
        <v>101</v>
      </c>
      <c r="D63" s="15">
        <v>41.19</v>
      </c>
      <c r="E63" s="16"/>
      <c r="F63" s="16"/>
      <c r="G63" s="16"/>
      <c r="H63" s="14" t="s">
        <v>15</v>
      </c>
      <c r="I63" s="17" t="str">
        <f>IFNA(J63,VLOOKUP(H63,'Merchant Categories'!$A$2:$B$99,2,FALSE))</f>
        <v>EATING OUT</v>
      </c>
      <c r="J63" s="18" t="str">
        <f>VLOOKUP(C63,'Individual Vendor Categories'!$A$1:$B$99,2,FALSE)</f>
        <v>#N/A</v>
      </c>
      <c r="K63" s="16"/>
      <c r="L63" s="16"/>
      <c r="M63" s="16"/>
    </row>
    <row r="64">
      <c r="A64" s="19">
        <v>45544.0</v>
      </c>
      <c r="B64" s="25">
        <v>45544.0</v>
      </c>
      <c r="C64" s="21" t="s">
        <v>29</v>
      </c>
      <c r="D64" s="22">
        <v>73.44</v>
      </c>
      <c r="E64" s="23"/>
      <c r="F64" s="23"/>
      <c r="G64" s="23"/>
      <c r="H64" s="21" t="s">
        <v>30</v>
      </c>
      <c r="I64" s="17" t="str">
        <f>IFNA(J64,VLOOKUP(H64,'Merchant Categories'!$A$2:$B$99,2,FALSE))</f>
        <v>SUBSCRIPTIONS</v>
      </c>
      <c r="J64" s="18" t="str">
        <f>VLOOKUP(C64,'Individual Vendor Categories'!$A$1:$B$99,2,FALSE)</f>
        <v>#N/A</v>
      </c>
      <c r="K64" s="24"/>
      <c r="L64" s="23"/>
      <c r="M64" s="23"/>
    </row>
    <row r="65">
      <c r="A65" s="19">
        <v>45543.0</v>
      </c>
      <c r="B65" s="25">
        <v>45544.0</v>
      </c>
      <c r="C65" s="21" t="s">
        <v>102</v>
      </c>
      <c r="D65" s="22">
        <v>45.21</v>
      </c>
      <c r="E65" s="23"/>
      <c r="F65" s="23"/>
      <c r="G65" s="23"/>
      <c r="H65" s="21" t="s">
        <v>15</v>
      </c>
      <c r="I65" s="17" t="str">
        <f>IFNA(J65,VLOOKUP(H65,'Merchant Categories'!$A$2:$B$99,2,FALSE))</f>
        <v>EATING OUT</v>
      </c>
      <c r="J65" s="18" t="str">
        <f>VLOOKUP(C65,'Individual Vendor Categories'!$A$1:$B$99,2,FALSE)</f>
        <v>#N/A</v>
      </c>
      <c r="K65" s="24"/>
      <c r="L65" s="23"/>
      <c r="M65" s="23"/>
    </row>
    <row r="66">
      <c r="A66" s="19">
        <v>45542.0</v>
      </c>
      <c r="B66" s="25">
        <v>45542.0</v>
      </c>
      <c r="C66" s="21" t="s">
        <v>103</v>
      </c>
      <c r="D66" s="22">
        <v>11.07</v>
      </c>
      <c r="E66" s="23"/>
      <c r="F66" s="23"/>
      <c r="G66" s="23"/>
      <c r="H66" s="21" t="s">
        <v>15</v>
      </c>
      <c r="I66" s="17" t="str">
        <f>IFNA(J66,VLOOKUP(H66,'Merchant Categories'!$A$2:$B$99,2,FALSE))</f>
        <v>EATING OUT</v>
      </c>
      <c r="J66" s="18" t="str">
        <f>VLOOKUP(C66,'Individual Vendor Categories'!$A$1:$B$99,2,FALSE)</f>
        <v>#N/A</v>
      </c>
      <c r="K66" s="24"/>
      <c r="L66" s="23"/>
      <c r="M66" s="23"/>
    </row>
    <row r="67">
      <c r="A67" s="19">
        <v>45542.0</v>
      </c>
      <c r="B67" s="25">
        <v>45544.0</v>
      </c>
      <c r="C67" s="21" t="s">
        <v>104</v>
      </c>
      <c r="D67" s="22">
        <v>37.91</v>
      </c>
      <c r="E67" s="23"/>
      <c r="F67" s="23"/>
      <c r="G67" s="23"/>
      <c r="H67" s="21" t="s">
        <v>105</v>
      </c>
      <c r="I67" s="17" t="str">
        <f>IFNA(J67,VLOOKUP(H67,'Merchant Categories'!$A$2:$B$99,2,FALSE))</f>
        <v>EATING OUT</v>
      </c>
      <c r="J67" s="18" t="str">
        <f>VLOOKUP(C67,'Individual Vendor Categories'!$A$1:$B$99,2,FALSE)</f>
        <v>#N/A</v>
      </c>
      <c r="K67" s="24"/>
      <c r="L67" s="23"/>
      <c r="M67" s="23"/>
    </row>
    <row r="68">
      <c r="A68" s="19">
        <v>45542.0</v>
      </c>
      <c r="B68" s="25">
        <v>45543.0</v>
      </c>
      <c r="C68" s="21" t="s">
        <v>106</v>
      </c>
      <c r="D68" s="22">
        <v>67.35</v>
      </c>
      <c r="E68" s="23"/>
      <c r="F68" s="23"/>
      <c r="G68" s="23"/>
      <c r="H68" s="21" t="s">
        <v>15</v>
      </c>
      <c r="I68" s="17" t="str">
        <f>IFNA(J68,VLOOKUP(H68,'Merchant Categories'!$A$2:$B$99,2,FALSE))</f>
        <v>EATING OUT</v>
      </c>
      <c r="J68" s="18" t="str">
        <f>VLOOKUP(C68,'Individual Vendor Categories'!$A$1:$B$99,2,FALSE)</f>
        <v>#N/A</v>
      </c>
      <c r="K68" s="24"/>
      <c r="L68" s="23"/>
      <c r="M68" s="23"/>
    </row>
    <row r="69">
      <c r="A69" s="19">
        <v>45542.0</v>
      </c>
      <c r="B69" s="25">
        <v>45543.0</v>
      </c>
      <c r="C69" s="21" t="s">
        <v>107</v>
      </c>
      <c r="D69" s="22">
        <v>30.65</v>
      </c>
      <c r="E69" s="23"/>
      <c r="F69" s="23"/>
      <c r="G69" s="23"/>
      <c r="H69" s="21" t="s">
        <v>15</v>
      </c>
      <c r="I69" s="17" t="str">
        <f>IFNA(J69,VLOOKUP(H69,'Merchant Categories'!$A$2:$B$99,2,FALSE))</f>
        <v>EATING OUT</v>
      </c>
      <c r="J69" s="18" t="str">
        <f>VLOOKUP(C69,'Individual Vendor Categories'!$A$1:$B$99,2,FALSE)</f>
        <v>#N/A</v>
      </c>
      <c r="K69" s="24"/>
      <c r="L69" s="23"/>
      <c r="M69" s="23"/>
    </row>
    <row r="70">
      <c r="A70" s="19">
        <v>45541.0</v>
      </c>
      <c r="B70" s="25">
        <v>45541.0</v>
      </c>
      <c r="C70" s="21" t="s">
        <v>108</v>
      </c>
      <c r="D70" s="22">
        <v>45.2</v>
      </c>
      <c r="E70" s="23"/>
      <c r="F70" s="23"/>
      <c r="G70" s="23"/>
      <c r="H70" s="21" t="s">
        <v>109</v>
      </c>
      <c r="I70" s="17" t="str">
        <f>IFNA(J70,VLOOKUP(H70,'Merchant Categories'!$A$2:$B$99,2,FALSE))</f>
        <v>SUBSCRIPTIONS</v>
      </c>
      <c r="J70" s="18" t="str">
        <f>VLOOKUP(C70,'Individual Vendor Categories'!$A$1:$B$99,2,FALSE)</f>
        <v>SUBSCRIPTIONS</v>
      </c>
      <c r="K70" s="24"/>
      <c r="L70" s="23"/>
      <c r="M70" s="23"/>
    </row>
    <row r="71">
      <c r="A71" s="19">
        <v>45541.0</v>
      </c>
      <c r="B71" s="25">
        <v>45543.0</v>
      </c>
      <c r="C71" s="21" t="s">
        <v>110</v>
      </c>
      <c r="D71" s="22">
        <v>7.43</v>
      </c>
      <c r="E71" s="23"/>
      <c r="F71" s="23"/>
      <c r="G71" s="23"/>
      <c r="H71" s="21" t="s">
        <v>94</v>
      </c>
      <c r="I71" s="17" t="s">
        <v>111</v>
      </c>
      <c r="J71" s="18" t="str">
        <f>VLOOKUP(C71,'Individual Vendor Categories'!$A$1:$B$99,2,FALSE)</f>
        <v>#N/A</v>
      </c>
      <c r="K71" s="24"/>
      <c r="L71" s="23"/>
      <c r="M71" s="23"/>
    </row>
    <row r="72">
      <c r="A72" s="19">
        <v>45540.0</v>
      </c>
      <c r="B72" s="25">
        <v>45542.0</v>
      </c>
      <c r="C72" s="21" t="s">
        <v>112</v>
      </c>
      <c r="D72" s="22">
        <v>7.28</v>
      </c>
      <c r="E72" s="23"/>
      <c r="F72" s="23"/>
      <c r="G72" s="23"/>
      <c r="H72" s="21" t="s">
        <v>32</v>
      </c>
      <c r="I72" s="17" t="str">
        <f>IFNA(J72,VLOOKUP(H72,'Merchant Categories'!$A$2:$B$99,2,FALSE))</f>
        <v>TRANSPORT</v>
      </c>
      <c r="J72" s="18" t="str">
        <f>VLOOKUP(C72,'Individual Vendor Categories'!$A$1:$B$99,2,FALSE)</f>
        <v>#N/A</v>
      </c>
      <c r="K72" s="24"/>
      <c r="L72" s="23"/>
      <c r="M72" s="23"/>
    </row>
    <row r="73">
      <c r="A73" s="19">
        <v>45540.0</v>
      </c>
      <c r="B73" s="25">
        <v>45541.0</v>
      </c>
      <c r="C73" s="21" t="s">
        <v>38</v>
      </c>
      <c r="D73" s="22">
        <v>24.44</v>
      </c>
      <c r="E73" s="23"/>
      <c r="F73" s="23"/>
      <c r="G73" s="23"/>
      <c r="H73" s="21" t="s">
        <v>15</v>
      </c>
      <c r="I73" s="17" t="str">
        <f>IFNA(J73,VLOOKUP(H73,'Merchant Categories'!$A$2:$B$99,2,FALSE))</f>
        <v>EATING OUT</v>
      </c>
      <c r="J73" s="18" t="str">
        <f>VLOOKUP(C73,'Individual Vendor Categories'!$A$1:$B$99,2,FALSE)</f>
        <v>#N/A</v>
      </c>
      <c r="K73" s="24"/>
      <c r="L73" s="23"/>
      <c r="M73" s="23"/>
    </row>
    <row r="74">
      <c r="A74" s="19">
        <v>45540.0</v>
      </c>
      <c r="B74" s="25">
        <v>45541.0</v>
      </c>
      <c r="C74" s="21" t="s">
        <v>113</v>
      </c>
      <c r="D74" s="22">
        <v>5.33</v>
      </c>
      <c r="E74" s="23"/>
      <c r="F74" s="23"/>
      <c r="G74" s="23"/>
      <c r="H74" s="21" t="s">
        <v>114</v>
      </c>
      <c r="I74" s="17" t="str">
        <f>IFNA(J74,VLOOKUP(H74,'Merchant Categories'!$A$2:$B$99,2,FALSE))</f>
        <v>TRAVEL</v>
      </c>
      <c r="J74" s="18" t="str">
        <f>VLOOKUP(C74,'Individual Vendor Categories'!$A$1:$B$99,2,FALSE)</f>
        <v>#N/A</v>
      </c>
      <c r="K74" s="24"/>
      <c r="L74" s="23"/>
      <c r="M74" s="23"/>
    </row>
    <row r="75">
      <c r="A75" s="19">
        <v>45540.0</v>
      </c>
      <c r="B75" s="25">
        <v>45541.0</v>
      </c>
      <c r="C75" s="21" t="s">
        <v>115</v>
      </c>
      <c r="D75" s="22">
        <v>3.7</v>
      </c>
      <c r="E75" s="23"/>
      <c r="F75" s="23"/>
      <c r="G75" s="23"/>
      <c r="H75" s="21" t="s">
        <v>116</v>
      </c>
      <c r="I75" s="17" t="str">
        <f>IFNA(J75,VLOOKUP(H75,'Merchant Categories'!$A$2:$B$99,2,FALSE))</f>
        <v>TRAVEL</v>
      </c>
      <c r="J75" s="18" t="str">
        <f>VLOOKUP(C75,'Individual Vendor Categories'!$A$1:$B$99,2,FALSE)</f>
        <v>#N/A</v>
      </c>
      <c r="K75" s="24"/>
      <c r="L75" s="23"/>
      <c r="M75" s="23"/>
    </row>
    <row r="76">
      <c r="A76" s="19">
        <v>45540.0</v>
      </c>
      <c r="B76" s="25">
        <v>45541.0</v>
      </c>
      <c r="C76" s="21" t="s">
        <v>117</v>
      </c>
      <c r="D76" s="22">
        <v>3.99</v>
      </c>
      <c r="E76" s="23"/>
      <c r="F76" s="23"/>
      <c r="G76" s="23"/>
      <c r="H76" s="21" t="s">
        <v>118</v>
      </c>
      <c r="I76" s="17" t="str">
        <f>IFNA(J76,VLOOKUP(H76,'Merchant Categories'!$A$2:$B$99,2,FALSE))</f>
        <v>CONVENIENCE</v>
      </c>
      <c r="J76" s="18" t="str">
        <f>VLOOKUP(C76,'Individual Vendor Categories'!$A$1:$B$99,2,FALSE)</f>
        <v>CONVENIENCE</v>
      </c>
      <c r="K76" s="24"/>
      <c r="L76" s="23"/>
      <c r="M76" s="23"/>
    </row>
    <row r="77">
      <c r="A77" s="19">
        <v>45540.0</v>
      </c>
      <c r="B77" s="25">
        <v>45541.0</v>
      </c>
      <c r="C77" s="21" t="s">
        <v>119</v>
      </c>
      <c r="D77" s="22">
        <v>22.59</v>
      </c>
      <c r="E77" s="23"/>
      <c r="F77" s="23"/>
      <c r="G77" s="23"/>
      <c r="H77" s="21" t="s">
        <v>28</v>
      </c>
      <c r="I77" s="17" t="str">
        <f>IFNA(J77,VLOOKUP(H77,'Merchant Categories'!$A$2:$B$99,2,FALSE))</f>
        <v>ONLINE SHOPPING</v>
      </c>
      <c r="J77" s="18" t="str">
        <f>VLOOKUP(C77,'Individual Vendor Categories'!$A$1:$B$99,2,FALSE)</f>
        <v>#N/A</v>
      </c>
      <c r="K77" s="24"/>
      <c r="L77" s="23"/>
      <c r="M77" s="23"/>
    </row>
    <row r="78">
      <c r="A78" s="19">
        <v>45539.0</v>
      </c>
      <c r="B78" s="25">
        <v>45539.0</v>
      </c>
      <c r="C78" s="21" t="s">
        <v>120</v>
      </c>
      <c r="D78" s="22">
        <v>18.59</v>
      </c>
      <c r="E78" s="23"/>
      <c r="F78" s="23"/>
      <c r="G78" s="23"/>
      <c r="H78" s="21" t="s">
        <v>19</v>
      </c>
      <c r="I78" s="17" t="str">
        <f>IFNA(J78,VLOOKUP(H78,'Merchant Categories'!$A$2:$B$99,2,FALSE))</f>
        <v>EATING OUT</v>
      </c>
      <c r="J78" s="18" t="str">
        <f>VLOOKUP(C78,'Individual Vendor Categories'!$A$1:$B$99,2,FALSE)</f>
        <v>#N/A</v>
      </c>
      <c r="K78" s="24"/>
      <c r="L78" s="23"/>
      <c r="M78" s="23"/>
    </row>
    <row r="79">
      <c r="A79" s="19">
        <v>45539.0</v>
      </c>
      <c r="B79" s="25">
        <v>45540.0</v>
      </c>
      <c r="C79" s="21" t="s">
        <v>121</v>
      </c>
      <c r="D79" s="22">
        <v>6.27</v>
      </c>
      <c r="E79" s="23"/>
      <c r="F79" s="23"/>
      <c r="G79" s="23"/>
      <c r="H79" s="21" t="s">
        <v>40</v>
      </c>
      <c r="I79" s="17" t="str">
        <f>IFNA(J79,VLOOKUP(H79,'Merchant Categories'!$A$2:$B$99,2,FALSE))</f>
        <v>EATING OUT</v>
      </c>
      <c r="J79" s="18" t="str">
        <f>VLOOKUP(C79,'Individual Vendor Categories'!$A$1:$B$99,2,FALSE)</f>
        <v>#N/A</v>
      </c>
      <c r="K79" s="24"/>
      <c r="L79" s="23"/>
      <c r="M79" s="23"/>
    </row>
    <row r="80">
      <c r="A80" s="19">
        <v>45539.0</v>
      </c>
      <c r="B80" s="25">
        <v>45539.0</v>
      </c>
      <c r="C80" s="21" t="s">
        <v>122</v>
      </c>
      <c r="D80" s="22">
        <v>6.76</v>
      </c>
      <c r="E80" s="23"/>
      <c r="F80" s="23"/>
      <c r="G80" s="23"/>
      <c r="H80" s="21" t="s">
        <v>99</v>
      </c>
      <c r="I80" s="17" t="str">
        <f>IFNA(J80,VLOOKUP(H80,'Merchant Categories'!$A$2:$B$99,2,FALSE))</f>
        <v>ONLINE SHOPPING</v>
      </c>
      <c r="J80" s="18" t="str">
        <f>VLOOKUP(C80,'Individual Vendor Categories'!$A$1:$B$99,2,FALSE)</f>
        <v>#N/A</v>
      </c>
      <c r="K80" s="24"/>
      <c r="L80" s="23"/>
      <c r="M80" s="23"/>
    </row>
    <row r="81">
      <c r="A81" s="19">
        <v>45539.0</v>
      </c>
      <c r="B81" s="25">
        <v>45540.0</v>
      </c>
      <c r="C81" s="21" t="s">
        <v>123</v>
      </c>
      <c r="D81" s="22">
        <v>38.53</v>
      </c>
      <c r="E81" s="23"/>
      <c r="F81" s="23"/>
      <c r="G81" s="23"/>
      <c r="H81" s="21" t="s">
        <v>28</v>
      </c>
      <c r="I81" s="17" t="str">
        <f>IFNA(J81,VLOOKUP(H81,'Merchant Categories'!$A$2:$B$99,2,FALSE))</f>
        <v>ONLINE SHOPPING</v>
      </c>
      <c r="J81" s="18" t="str">
        <f>VLOOKUP(C81,'Individual Vendor Categories'!$A$1:$B$99,2,FALSE)</f>
        <v>#N/A</v>
      </c>
      <c r="K81" s="24"/>
      <c r="L81" s="23"/>
      <c r="M81" s="23"/>
    </row>
    <row r="82">
      <c r="A82" s="27">
        <v>45538.0</v>
      </c>
      <c r="B82" s="37">
        <v>45540.0</v>
      </c>
      <c r="C82" s="29" t="s">
        <v>124</v>
      </c>
      <c r="D82" s="30">
        <v>47.68</v>
      </c>
      <c r="E82" s="31"/>
      <c r="F82" s="31"/>
      <c r="G82" s="31"/>
      <c r="H82" s="29" t="s">
        <v>125</v>
      </c>
      <c r="I82" s="17" t="str">
        <f>IFNA(J82,VLOOKUP(H82,'Merchant Categories'!$A$2:$B$99,2,FALSE))</f>
        <v>GAS</v>
      </c>
      <c r="J82" s="18" t="str">
        <f>VLOOKUP(C82,'Individual Vendor Categories'!$A$1:$B$99,2,FALSE)</f>
        <v>#N/A</v>
      </c>
      <c r="K82" s="32"/>
      <c r="L82" s="31"/>
      <c r="M82" s="31"/>
    </row>
    <row r="83" hidden="1">
      <c r="A83" s="35">
        <v>45538.0</v>
      </c>
      <c r="B83" s="36">
        <v>45538.0</v>
      </c>
      <c r="C83" s="8" t="s">
        <v>13</v>
      </c>
      <c r="D83" s="9">
        <v>-1000.0</v>
      </c>
      <c r="E83" s="10"/>
      <c r="F83" s="10"/>
      <c r="G83" s="10"/>
      <c r="H83" s="10"/>
      <c r="I83" s="10"/>
      <c r="J83" s="10"/>
      <c r="K83" s="10"/>
      <c r="L83" s="10"/>
      <c r="M83" s="11"/>
    </row>
    <row r="84">
      <c r="A84" s="12">
        <v>45538.0</v>
      </c>
      <c r="B84" s="13">
        <v>45539.0</v>
      </c>
      <c r="C84" s="14" t="s">
        <v>38</v>
      </c>
      <c r="D84" s="15">
        <v>24.44</v>
      </c>
      <c r="E84" s="16"/>
      <c r="F84" s="16"/>
      <c r="G84" s="16"/>
      <c r="H84" s="14" t="s">
        <v>15</v>
      </c>
      <c r="I84" s="17" t="str">
        <f>IFNA(J84,VLOOKUP(H84,'Merchant Categories'!$A$2:$B$99,2,FALSE))</f>
        <v>EATING OUT</v>
      </c>
      <c r="J84" s="18" t="str">
        <f>VLOOKUP(C84,'Individual Vendor Categories'!$A$1:$B$99,2,FALSE)</f>
        <v>#N/A</v>
      </c>
      <c r="K84" s="16"/>
      <c r="L84" s="16"/>
      <c r="M84" s="16"/>
    </row>
    <row r="85">
      <c r="A85" s="19">
        <v>45537.0</v>
      </c>
      <c r="B85" s="25">
        <v>45538.0</v>
      </c>
      <c r="C85" s="21" t="s">
        <v>126</v>
      </c>
      <c r="D85" s="22">
        <v>6.71</v>
      </c>
      <c r="E85" s="23"/>
      <c r="F85" s="23"/>
      <c r="G85" s="23"/>
      <c r="H85" s="21" t="s">
        <v>19</v>
      </c>
      <c r="I85" s="17" t="str">
        <f>IFNA(J85,VLOOKUP(H85,'Merchant Categories'!$A$2:$B$99,2,FALSE))</f>
        <v>EATING OUT</v>
      </c>
      <c r="J85" s="18" t="str">
        <f>VLOOKUP(C85,'Individual Vendor Categories'!$A$1:$B$99,2,FALSE)</f>
        <v>#N/A</v>
      </c>
      <c r="K85" s="24"/>
      <c r="L85" s="23"/>
      <c r="M85" s="23"/>
    </row>
    <row r="86">
      <c r="A86" s="19">
        <v>45537.0</v>
      </c>
      <c r="B86" s="25">
        <v>45537.0</v>
      </c>
      <c r="C86" s="21" t="s">
        <v>127</v>
      </c>
      <c r="D86" s="22">
        <v>10.0</v>
      </c>
      <c r="E86" s="23"/>
      <c r="F86" s="23"/>
      <c r="G86" s="23"/>
      <c r="H86" s="21" t="s">
        <v>17</v>
      </c>
      <c r="I86" s="17" t="str">
        <f>IFNA(J86,VLOOKUP(H86,'Merchant Categories'!$A$2:$B$99,2,FALSE))</f>
        <v>TRAVEL</v>
      </c>
      <c r="J86" s="18" t="str">
        <f>VLOOKUP(C86,'Individual Vendor Categories'!$A$1:$B$99,2,FALSE)</f>
        <v>TRAVEL</v>
      </c>
      <c r="K86" s="24"/>
      <c r="L86" s="23"/>
      <c r="M86" s="23"/>
    </row>
    <row r="87">
      <c r="A87" s="19">
        <v>45537.0</v>
      </c>
      <c r="B87" s="25">
        <v>45538.0</v>
      </c>
      <c r="C87" s="21" t="s">
        <v>128</v>
      </c>
      <c r="D87" s="22">
        <v>22.48</v>
      </c>
      <c r="E87" s="23"/>
      <c r="F87" s="23"/>
      <c r="G87" s="23"/>
      <c r="H87" s="21" t="s">
        <v>15</v>
      </c>
      <c r="I87" s="17" t="str">
        <f>IFNA(J87,VLOOKUP(H87,'Merchant Categories'!$A$2:$B$99,2,FALSE))</f>
        <v>EATING OUT</v>
      </c>
      <c r="J87" s="18" t="str">
        <f>VLOOKUP(C87,'Individual Vendor Categories'!$A$1:$B$99,2,FALSE)</f>
        <v>#N/A</v>
      </c>
      <c r="K87" s="24"/>
      <c r="L87" s="23"/>
      <c r="M87" s="23"/>
    </row>
    <row r="88">
      <c r="A88" s="19">
        <v>45537.0</v>
      </c>
      <c r="B88" s="25">
        <v>45538.0</v>
      </c>
      <c r="C88" s="21" t="s">
        <v>129</v>
      </c>
      <c r="D88" s="22">
        <v>1.7</v>
      </c>
      <c r="E88" s="23"/>
      <c r="F88" s="23"/>
      <c r="G88" s="23"/>
      <c r="H88" s="21" t="s">
        <v>130</v>
      </c>
      <c r="I88" s="17" t="str">
        <f>IFNA(J88,VLOOKUP(H88,'Merchant Categories'!$A$2:$B$99,2,FALSE))</f>
        <v>CONVENIENCE</v>
      </c>
      <c r="J88" s="18" t="str">
        <f>VLOOKUP(C88,'Individual Vendor Categories'!$A$1:$B$99,2,FALSE)</f>
        <v>#N/A</v>
      </c>
      <c r="K88" s="24"/>
      <c r="L88" s="23"/>
      <c r="M88" s="23"/>
    </row>
    <row r="89">
      <c r="A89" s="19">
        <v>45536.0</v>
      </c>
      <c r="B89" s="25">
        <v>45538.0</v>
      </c>
      <c r="C89" s="21" t="s">
        <v>56</v>
      </c>
      <c r="D89" s="22">
        <v>9.59</v>
      </c>
      <c r="E89" s="23"/>
      <c r="F89" s="23"/>
      <c r="G89" s="23"/>
      <c r="H89" s="21" t="s">
        <v>57</v>
      </c>
      <c r="I89" s="17" t="str">
        <f>IFNA(J89,VLOOKUP(H89,'Merchant Categories'!$A$2:$B$99,2,FALSE))</f>
        <v>EATING OUT</v>
      </c>
      <c r="J89" s="18" t="str">
        <f>VLOOKUP(C89,'Individual Vendor Categories'!$A$1:$B$99,2,FALSE)</f>
        <v>#N/A</v>
      </c>
      <c r="K89" s="24"/>
      <c r="L89" s="23"/>
      <c r="M89" s="23"/>
    </row>
    <row r="90">
      <c r="A90" s="19">
        <v>45536.0</v>
      </c>
      <c r="B90" s="25">
        <v>45536.0</v>
      </c>
      <c r="C90" s="21" t="s">
        <v>131</v>
      </c>
      <c r="D90" s="22">
        <v>11.29</v>
      </c>
      <c r="E90" s="23"/>
      <c r="F90" s="23"/>
      <c r="G90" s="23"/>
      <c r="H90" s="21" t="s">
        <v>132</v>
      </c>
      <c r="I90" s="17" t="str">
        <f>IFNA(J90,VLOOKUP(H90,'Merchant Categories'!$A$2:$B$99,2,FALSE))</f>
        <v>SUBSCRIPTIONS</v>
      </c>
      <c r="J90" s="18" t="str">
        <f>VLOOKUP(C90,'Individual Vendor Categories'!$A$1:$B$99,2,FALSE)</f>
        <v>#N/A</v>
      </c>
      <c r="K90" s="24"/>
      <c r="L90" s="23"/>
      <c r="M90" s="23"/>
    </row>
    <row r="91">
      <c r="A91" s="19">
        <v>45536.0</v>
      </c>
      <c r="B91" s="25">
        <v>45537.0</v>
      </c>
      <c r="C91" s="21" t="s">
        <v>133</v>
      </c>
      <c r="D91" s="22">
        <v>29.05</v>
      </c>
      <c r="E91" s="23"/>
      <c r="F91" s="23"/>
      <c r="G91" s="23"/>
      <c r="H91" s="21" t="s">
        <v>94</v>
      </c>
      <c r="I91" s="17" t="str">
        <f>IFNA(J91,VLOOKUP(H91,'Merchant Categories'!$A$2:$B$99,2,FALSE))</f>
        <v>VAPE</v>
      </c>
      <c r="J91" s="18" t="str">
        <f>VLOOKUP(C91,'Individual Vendor Categories'!$A$1:$B$99,2,FALSE)</f>
        <v>VAPE</v>
      </c>
      <c r="K91" s="24"/>
      <c r="L91" s="23"/>
      <c r="M91" s="23"/>
    </row>
    <row r="92" hidden="1">
      <c r="A92" s="19">
        <v>45535.0</v>
      </c>
      <c r="B92" s="20">
        <v>45535.0</v>
      </c>
      <c r="C92" s="21" t="s">
        <v>134</v>
      </c>
      <c r="D92" s="22">
        <v>56.5</v>
      </c>
      <c r="E92" s="23"/>
      <c r="F92" s="23"/>
      <c r="G92" s="23"/>
      <c r="H92" s="21" t="s">
        <v>43</v>
      </c>
      <c r="I92" s="17" t="s">
        <v>135</v>
      </c>
      <c r="J92" s="18" t="str">
        <f>VLOOKUP(C92,'Individual Vendor Categories'!$A$1:$B$99,2,FALSE)</f>
        <v>#N/A</v>
      </c>
      <c r="K92" s="24"/>
      <c r="L92" s="23"/>
      <c r="M92" s="23"/>
    </row>
    <row r="93" hidden="1">
      <c r="A93" s="19">
        <v>45535.0</v>
      </c>
      <c r="B93" s="25">
        <v>45536.0</v>
      </c>
      <c r="C93" s="21" t="s">
        <v>136</v>
      </c>
      <c r="D93" s="22">
        <v>109.7</v>
      </c>
      <c r="E93" s="23"/>
      <c r="F93" s="23"/>
      <c r="G93" s="23"/>
      <c r="H93" s="21" t="s">
        <v>137</v>
      </c>
      <c r="I93" s="17" t="str">
        <f>IFNA(J93,VLOOKUP(H93,'Merchant Categories'!$A$2:$B$99,2,FALSE))</f>
        <v>TICKETS</v>
      </c>
      <c r="J93" s="18" t="str">
        <f>VLOOKUP(C93,'Individual Vendor Categories'!$A$1:$B$99,2,FALSE)</f>
        <v>#N/A</v>
      </c>
      <c r="K93" s="24"/>
      <c r="L93" s="23"/>
      <c r="M93" s="23"/>
    </row>
    <row r="94" hidden="1">
      <c r="A94" s="19">
        <v>45535.0</v>
      </c>
      <c r="B94" s="20">
        <v>45535.0</v>
      </c>
      <c r="C94" s="21" t="s">
        <v>138</v>
      </c>
      <c r="D94" s="22">
        <v>14.92</v>
      </c>
      <c r="E94" s="23"/>
      <c r="F94" s="23"/>
      <c r="G94" s="23"/>
      <c r="H94" s="21" t="s">
        <v>24</v>
      </c>
      <c r="I94" s="17" t="s">
        <v>111</v>
      </c>
      <c r="J94" s="18" t="str">
        <f>VLOOKUP(C94,'Individual Vendor Categories'!$A$1:$B$99,2,FALSE)</f>
        <v>#N/A</v>
      </c>
      <c r="K94" s="24"/>
      <c r="L94" s="23"/>
      <c r="M94" s="23"/>
    </row>
    <row r="95" hidden="1">
      <c r="A95" s="19">
        <v>45535.0</v>
      </c>
      <c r="B95" s="20">
        <v>45535.0</v>
      </c>
      <c r="C95" s="21" t="s">
        <v>139</v>
      </c>
      <c r="D95" s="22">
        <v>16.25</v>
      </c>
      <c r="E95" s="23"/>
      <c r="F95" s="23"/>
      <c r="G95" s="23"/>
      <c r="H95" s="21" t="s">
        <v>15</v>
      </c>
      <c r="I95" s="17" t="str">
        <f>IFNA(J95,VLOOKUP(H95,'Merchant Categories'!$A$2:$B$99,2,FALSE))</f>
        <v>EATING OUT</v>
      </c>
      <c r="J95" s="18" t="str">
        <f>VLOOKUP(C95,'Individual Vendor Categories'!$A$1:$B$99,2,FALSE)</f>
        <v>#N/A</v>
      </c>
      <c r="K95" s="24"/>
      <c r="L95" s="23"/>
      <c r="M95" s="23"/>
    </row>
    <row r="96" hidden="1">
      <c r="A96" s="19">
        <v>45535.0</v>
      </c>
      <c r="B96" s="25">
        <v>45536.0</v>
      </c>
      <c r="C96" s="21" t="s">
        <v>140</v>
      </c>
      <c r="D96" s="22">
        <v>6.0</v>
      </c>
      <c r="E96" s="23"/>
      <c r="F96" s="23"/>
      <c r="G96" s="23"/>
      <c r="H96" s="21" t="s">
        <v>55</v>
      </c>
      <c r="I96" s="17" t="str">
        <f>IFNA(J96,VLOOKUP(H96,'Merchant Categories'!$A$2:$B$99,2,FALSE))</f>
        <v>LIQ</v>
      </c>
      <c r="J96" s="18" t="str">
        <f>VLOOKUP(C96,'Individual Vendor Categories'!$A$1:$B$99,2,FALSE)</f>
        <v>#N/A</v>
      </c>
      <c r="K96" s="24"/>
      <c r="L96" s="23"/>
      <c r="M96" s="23"/>
    </row>
    <row r="97" hidden="1">
      <c r="A97" s="19">
        <v>45535.0</v>
      </c>
      <c r="B97" s="20">
        <v>45535.0</v>
      </c>
      <c r="C97" s="21" t="s">
        <v>141</v>
      </c>
      <c r="D97" s="22">
        <v>14.68</v>
      </c>
      <c r="E97" s="23"/>
      <c r="F97" s="23"/>
      <c r="G97" s="23"/>
      <c r="H97" s="21" t="s">
        <v>49</v>
      </c>
      <c r="I97" s="17" t="str">
        <f>IFNA(J97,VLOOKUP(H97,'Merchant Categories'!$A$2:$B$99,2,FALSE))</f>
        <v>EATING OUT</v>
      </c>
      <c r="J97" s="18" t="str">
        <f>VLOOKUP(C97,'Individual Vendor Categories'!$A$1:$B$99,2,FALSE)</f>
        <v>#N/A</v>
      </c>
      <c r="K97" s="24"/>
      <c r="L97" s="23"/>
      <c r="M97" s="23"/>
    </row>
    <row r="98" hidden="1">
      <c r="A98" s="19">
        <v>45534.0</v>
      </c>
      <c r="B98" s="20">
        <v>45535.0</v>
      </c>
      <c r="C98" s="21" t="s">
        <v>52</v>
      </c>
      <c r="D98" s="22">
        <v>3.75</v>
      </c>
      <c r="E98" s="23"/>
      <c r="F98" s="23"/>
      <c r="G98" s="23"/>
      <c r="H98" s="21" t="s">
        <v>53</v>
      </c>
      <c r="I98" s="17" t="str">
        <f>IFNA(J98,VLOOKUP(H98,'Merchant Categories'!$A$2:$B$99,2,FALSE))</f>
        <v>CONVENIENCE</v>
      </c>
      <c r="J98" s="18" t="str">
        <f>VLOOKUP(C98,'Individual Vendor Categories'!$A$1:$B$99,2,FALSE)</f>
        <v>#N/A</v>
      </c>
      <c r="K98" s="24"/>
      <c r="L98" s="23"/>
      <c r="M98" s="23"/>
    </row>
    <row r="99" hidden="1">
      <c r="A99" s="19">
        <v>45534.0</v>
      </c>
      <c r="B99" s="20">
        <v>45535.0</v>
      </c>
      <c r="C99" s="21" t="s">
        <v>142</v>
      </c>
      <c r="D99" s="22">
        <v>11.3</v>
      </c>
      <c r="E99" s="23"/>
      <c r="F99" s="23"/>
      <c r="G99" s="23"/>
      <c r="H99" s="21" t="s">
        <v>143</v>
      </c>
      <c r="I99" s="17" t="str">
        <f>IFNA(J99,VLOOKUP(H99,'Merchant Categories'!$A$2:$B$99,2,FALSE))</f>
        <v>CLOTHES</v>
      </c>
      <c r="J99" s="18" t="str">
        <f>VLOOKUP(C99,'Individual Vendor Categories'!$A$1:$B$99,2,FALSE)</f>
        <v>CLOTHES</v>
      </c>
      <c r="K99" s="24"/>
      <c r="L99" s="23"/>
      <c r="M99" s="23"/>
    </row>
    <row r="100" hidden="1">
      <c r="A100" s="19">
        <v>45534.0</v>
      </c>
      <c r="B100" s="20">
        <v>45535.0</v>
      </c>
      <c r="C100" s="21" t="s">
        <v>144</v>
      </c>
      <c r="D100" s="22">
        <v>13.84</v>
      </c>
      <c r="E100" s="23"/>
      <c r="F100" s="23"/>
      <c r="G100" s="23"/>
      <c r="H100" s="21" t="s">
        <v>145</v>
      </c>
      <c r="I100" s="17" t="str">
        <f>IFNA(J100,VLOOKUP(H100,'Merchant Categories'!$A$2:$B$99,2,FALSE))</f>
        <v>EATING OUT</v>
      </c>
      <c r="J100" s="18" t="str">
        <f>VLOOKUP(C100,'Individual Vendor Categories'!$A$1:$B$99,2,FALSE)</f>
        <v>#N/A</v>
      </c>
      <c r="K100" s="24"/>
      <c r="L100" s="23"/>
      <c r="M100" s="23"/>
    </row>
    <row r="101" hidden="1">
      <c r="A101" s="19">
        <v>45533.0</v>
      </c>
      <c r="B101" s="20">
        <v>45534.0</v>
      </c>
      <c r="C101" s="21" t="s">
        <v>146</v>
      </c>
      <c r="D101" s="22">
        <v>70.58</v>
      </c>
      <c r="E101" s="23"/>
      <c r="F101" s="23"/>
      <c r="G101" s="23"/>
      <c r="H101" s="21" t="s">
        <v>147</v>
      </c>
      <c r="I101" s="17" t="str">
        <f>IFNA(J101,VLOOKUP(H101,'Merchant Categories'!$A$2:$B$99,2,FALSE))</f>
        <v>CLOTHES</v>
      </c>
      <c r="J101" s="18" t="str">
        <f>VLOOKUP(C101,'Individual Vendor Categories'!$A$1:$B$99,2,FALSE)</f>
        <v>#N/A</v>
      </c>
      <c r="K101" s="24"/>
      <c r="L101" s="23"/>
      <c r="M101" s="23"/>
    </row>
    <row r="102" hidden="1">
      <c r="A102" s="19">
        <v>45533.0</v>
      </c>
      <c r="B102" s="20">
        <v>45534.0</v>
      </c>
      <c r="C102" s="21" t="s">
        <v>148</v>
      </c>
      <c r="D102" s="22">
        <v>57.68</v>
      </c>
      <c r="E102" s="23"/>
      <c r="F102" s="23"/>
      <c r="G102" s="23"/>
      <c r="H102" s="21" t="s">
        <v>137</v>
      </c>
      <c r="I102" s="17" t="str">
        <f>IFNA(J102,VLOOKUP(H102,'Merchant Categories'!$A$2:$B$99,2,FALSE))</f>
        <v>TICKETS</v>
      </c>
      <c r="J102" s="18" t="str">
        <f>VLOOKUP(C102,'Individual Vendor Categories'!$A$1:$B$99,2,FALSE)</f>
        <v>#N/A</v>
      </c>
      <c r="K102" s="24"/>
      <c r="L102" s="23"/>
      <c r="M102" s="23"/>
    </row>
    <row r="103" hidden="1">
      <c r="A103" s="19">
        <v>45533.0</v>
      </c>
      <c r="B103" s="20">
        <v>45534.0</v>
      </c>
      <c r="C103" s="21" t="s">
        <v>52</v>
      </c>
      <c r="D103" s="22">
        <v>3.75</v>
      </c>
      <c r="E103" s="23"/>
      <c r="F103" s="23"/>
      <c r="G103" s="23"/>
      <c r="H103" s="21" t="s">
        <v>53</v>
      </c>
      <c r="I103" s="17" t="str">
        <f>IFNA(J103,VLOOKUP(H103,'Merchant Categories'!$A$2:$B$99,2,FALSE))</f>
        <v>CONVENIENCE</v>
      </c>
      <c r="J103" s="18" t="str">
        <f>VLOOKUP(C103,'Individual Vendor Categories'!$A$1:$B$99,2,FALSE)</f>
        <v>#N/A</v>
      </c>
      <c r="K103" s="24"/>
      <c r="L103" s="23"/>
      <c r="M103" s="23"/>
    </row>
    <row r="104" hidden="1">
      <c r="A104" s="19">
        <v>45533.0</v>
      </c>
      <c r="B104" s="20">
        <v>45534.0</v>
      </c>
      <c r="C104" s="21" t="s">
        <v>149</v>
      </c>
      <c r="D104" s="22">
        <v>29.83</v>
      </c>
      <c r="E104" s="23"/>
      <c r="F104" s="23"/>
      <c r="G104" s="23"/>
      <c r="H104" s="21" t="s">
        <v>150</v>
      </c>
      <c r="I104" s="17" t="s">
        <v>111</v>
      </c>
      <c r="J104" s="18" t="str">
        <f>VLOOKUP(C104,'Individual Vendor Categories'!$A$1:$B$99,2,FALSE)</f>
        <v>#N/A</v>
      </c>
      <c r="K104" s="24"/>
      <c r="L104" s="23"/>
      <c r="M104" s="21" t="s">
        <v>151</v>
      </c>
    </row>
    <row r="105" hidden="1">
      <c r="A105" s="19">
        <v>45533.0</v>
      </c>
      <c r="B105" s="20">
        <v>45534.0</v>
      </c>
      <c r="C105" s="21" t="s">
        <v>149</v>
      </c>
      <c r="D105" s="22">
        <v>29.83</v>
      </c>
      <c r="E105" s="23"/>
      <c r="F105" s="23"/>
      <c r="G105" s="23"/>
      <c r="H105" s="21" t="s">
        <v>150</v>
      </c>
      <c r="I105" s="17" t="s">
        <v>111</v>
      </c>
      <c r="J105" s="18" t="str">
        <f>VLOOKUP(C105,'Individual Vendor Categories'!$A$1:$B$99,2,FALSE)</f>
        <v>#N/A</v>
      </c>
      <c r="K105" s="24"/>
      <c r="L105" s="23"/>
      <c r="M105" s="21" t="s">
        <v>151</v>
      </c>
    </row>
    <row r="106" hidden="1">
      <c r="A106" s="19">
        <v>45533.0</v>
      </c>
      <c r="B106" s="25">
        <v>45536.0</v>
      </c>
      <c r="C106" s="21" t="s">
        <v>152</v>
      </c>
      <c r="D106" s="22">
        <v>177.34</v>
      </c>
      <c r="E106" s="23"/>
      <c r="F106" s="23"/>
      <c r="G106" s="23"/>
      <c r="H106" s="21" t="s">
        <v>153</v>
      </c>
      <c r="I106" s="17" t="str">
        <f>IFNA(J106,VLOOKUP(H106,'Merchant Categories'!$A$2:$B$99,2,FALSE))</f>
        <v>EATING OUT</v>
      </c>
      <c r="J106" s="18" t="str">
        <f>VLOOKUP(C106,'Individual Vendor Categories'!$A$1:$B$99,2,FALSE)</f>
        <v>EATING OUT</v>
      </c>
      <c r="K106" s="24"/>
      <c r="L106" s="23"/>
      <c r="M106" s="23"/>
    </row>
    <row r="107" hidden="1">
      <c r="A107" s="19">
        <v>45533.0</v>
      </c>
      <c r="B107" s="20">
        <v>45534.0</v>
      </c>
      <c r="C107" s="21" t="s">
        <v>144</v>
      </c>
      <c r="D107" s="22">
        <v>13.84</v>
      </c>
      <c r="E107" s="23"/>
      <c r="F107" s="23"/>
      <c r="G107" s="23"/>
      <c r="H107" s="21" t="s">
        <v>145</v>
      </c>
      <c r="I107" s="17" t="str">
        <f>IFNA(J107,VLOOKUP(H107,'Merchant Categories'!$A$2:$B$99,2,FALSE))</f>
        <v>EATING OUT</v>
      </c>
      <c r="J107" s="18" t="str">
        <f>VLOOKUP(C107,'Individual Vendor Categories'!$A$1:$B$99,2,FALSE)</f>
        <v>#N/A</v>
      </c>
      <c r="K107" s="24"/>
      <c r="L107" s="23"/>
      <c r="M107" s="23"/>
    </row>
    <row r="108" hidden="1">
      <c r="A108" s="19">
        <v>45533.0</v>
      </c>
      <c r="B108" s="20">
        <v>45534.0</v>
      </c>
      <c r="C108" s="21" t="s">
        <v>149</v>
      </c>
      <c r="D108" s="22">
        <v>14.92</v>
      </c>
      <c r="E108" s="23"/>
      <c r="F108" s="23"/>
      <c r="G108" s="23"/>
      <c r="H108" s="21" t="s">
        <v>150</v>
      </c>
      <c r="I108" s="17" t="s">
        <v>111</v>
      </c>
      <c r="J108" s="18" t="str">
        <f>VLOOKUP(C108,'Individual Vendor Categories'!$A$1:$B$99,2,FALSE)</f>
        <v>#N/A</v>
      </c>
      <c r="K108" s="24"/>
      <c r="L108" s="23"/>
      <c r="M108" s="21" t="s">
        <v>151</v>
      </c>
    </row>
    <row r="109" hidden="1">
      <c r="A109" s="19">
        <v>45532.0</v>
      </c>
      <c r="B109" s="20">
        <v>45533.0</v>
      </c>
      <c r="C109" s="21" t="s">
        <v>136</v>
      </c>
      <c r="D109" s="22">
        <v>98.13</v>
      </c>
      <c r="E109" s="23"/>
      <c r="F109" s="23"/>
      <c r="G109" s="23"/>
      <c r="H109" s="21" t="s">
        <v>137</v>
      </c>
      <c r="I109" s="17" t="str">
        <f>IFNA(J109,VLOOKUP(H109,'Merchant Categories'!$A$2:$B$99,2,FALSE))</f>
        <v>TICKETS</v>
      </c>
      <c r="J109" s="18" t="str">
        <f>VLOOKUP(C109,'Individual Vendor Categories'!$A$1:$B$99,2,FALSE)</f>
        <v>#N/A</v>
      </c>
      <c r="K109" s="24"/>
      <c r="L109" s="23"/>
      <c r="M109" s="23"/>
    </row>
    <row r="110" hidden="1">
      <c r="A110" s="19">
        <v>45532.0</v>
      </c>
      <c r="B110" s="20">
        <v>45533.0</v>
      </c>
      <c r="C110" s="21" t="s">
        <v>38</v>
      </c>
      <c r="D110" s="22">
        <v>18.79</v>
      </c>
      <c r="E110" s="23"/>
      <c r="F110" s="23"/>
      <c r="G110" s="23"/>
      <c r="H110" s="21" t="s">
        <v>15</v>
      </c>
      <c r="I110" s="17" t="str">
        <f>IFNA(J110,VLOOKUP(H110,'Merchant Categories'!$A$2:$B$99,2,FALSE))</f>
        <v>EATING OUT</v>
      </c>
      <c r="J110" s="18" t="str">
        <f>VLOOKUP(C110,'Individual Vendor Categories'!$A$1:$B$99,2,FALSE)</f>
        <v>#N/A</v>
      </c>
      <c r="K110" s="24"/>
      <c r="L110" s="23"/>
      <c r="M110" s="23"/>
    </row>
    <row r="111" hidden="1">
      <c r="A111" s="19">
        <v>45532.0</v>
      </c>
      <c r="B111" s="20">
        <v>45533.0</v>
      </c>
      <c r="C111" s="21" t="s">
        <v>154</v>
      </c>
      <c r="D111" s="22">
        <v>120.89</v>
      </c>
      <c r="E111" s="23"/>
      <c r="F111" s="23"/>
      <c r="G111" s="23"/>
      <c r="H111" s="21" t="s">
        <v>99</v>
      </c>
      <c r="I111" s="17" t="str">
        <f>IFNA(J111,VLOOKUP(H111,'Merchant Categories'!$A$2:$B$99,2,FALSE))</f>
        <v>ONLINE SHOPPING</v>
      </c>
      <c r="J111" s="18" t="str">
        <f>VLOOKUP(C111,'Individual Vendor Categories'!$A$1:$B$99,2,FALSE)</f>
        <v>#N/A</v>
      </c>
      <c r="K111" s="24"/>
      <c r="L111" s="23"/>
      <c r="M111" s="23"/>
    </row>
    <row r="112" hidden="1">
      <c r="A112" s="19">
        <v>45531.0</v>
      </c>
      <c r="B112" s="20">
        <v>45532.0</v>
      </c>
      <c r="C112" s="21" t="s">
        <v>155</v>
      </c>
      <c r="D112" s="22">
        <v>48.55</v>
      </c>
      <c r="E112" s="23"/>
      <c r="F112" s="23"/>
      <c r="G112" s="23"/>
      <c r="H112" s="21" t="s">
        <v>156</v>
      </c>
      <c r="I112" s="17" t="str">
        <f>IFNA(J112,VLOOKUP(H112,'Merchant Categories'!$A$2:$B$99,2,FALSE))</f>
        <v>HAIRCUT</v>
      </c>
      <c r="J112" s="18" t="str">
        <f>VLOOKUP(C112,'Individual Vendor Categories'!$A$1:$B$99,2,FALSE)</f>
        <v>HAIRCUT</v>
      </c>
      <c r="K112" s="24"/>
      <c r="L112" s="23"/>
      <c r="M112" s="23"/>
    </row>
    <row r="113" hidden="1">
      <c r="A113" s="19">
        <v>45530.0</v>
      </c>
      <c r="B113" s="20">
        <v>45531.0</v>
      </c>
      <c r="C113" s="21" t="s">
        <v>38</v>
      </c>
      <c r="D113" s="22">
        <v>24.44</v>
      </c>
      <c r="E113" s="23"/>
      <c r="F113" s="23"/>
      <c r="G113" s="23"/>
      <c r="H113" s="21" t="s">
        <v>15</v>
      </c>
      <c r="I113" s="17" t="str">
        <f>IFNA(J113,VLOOKUP(H113,'Merchant Categories'!$A$2:$B$99,2,FALSE))</f>
        <v>EATING OUT</v>
      </c>
      <c r="J113" s="18" t="str">
        <f>VLOOKUP(C113,'Individual Vendor Categories'!$A$1:$B$99,2,FALSE)</f>
        <v>#N/A</v>
      </c>
      <c r="K113" s="24"/>
      <c r="L113" s="23"/>
      <c r="M113" s="23"/>
    </row>
    <row r="114" hidden="1">
      <c r="A114" s="19">
        <v>45528.0</v>
      </c>
      <c r="B114" s="20">
        <v>45529.0</v>
      </c>
      <c r="C114" s="21" t="s">
        <v>157</v>
      </c>
      <c r="D114" s="22">
        <v>11.25</v>
      </c>
      <c r="E114" s="23"/>
      <c r="F114" s="23"/>
      <c r="G114" s="23"/>
      <c r="H114" s="21" t="s">
        <v>158</v>
      </c>
      <c r="I114" s="17" t="s">
        <v>159</v>
      </c>
      <c r="J114" s="18" t="str">
        <f>VLOOKUP(C114,'Individual Vendor Categories'!$A$1:$B$99,2,FALSE)</f>
        <v>#N/A</v>
      </c>
      <c r="K114" s="24"/>
      <c r="L114" s="23"/>
      <c r="M114" s="23"/>
    </row>
    <row r="115" hidden="1">
      <c r="A115" s="19">
        <v>45528.0</v>
      </c>
      <c r="B115" s="20">
        <v>45529.0</v>
      </c>
      <c r="C115" s="21" t="s">
        <v>160</v>
      </c>
      <c r="D115" s="22">
        <v>82.49</v>
      </c>
      <c r="E115" s="23"/>
      <c r="F115" s="23"/>
      <c r="G115" s="23"/>
      <c r="H115" s="21" t="s">
        <v>130</v>
      </c>
      <c r="I115" s="17" t="str">
        <f>IFNA(J115,VLOOKUP(H115,'Merchant Categories'!$A$2:$B$99,2,FALSE))</f>
        <v>CONVENIENCE</v>
      </c>
      <c r="J115" s="18" t="str">
        <f>VLOOKUP(C115,'Individual Vendor Categories'!$A$1:$B$99,2,FALSE)</f>
        <v>#N/A</v>
      </c>
      <c r="K115" s="24"/>
      <c r="L115" s="23"/>
      <c r="M115" s="23"/>
    </row>
    <row r="116" hidden="1">
      <c r="A116" s="19">
        <v>45528.0</v>
      </c>
      <c r="B116" s="20">
        <v>45529.0</v>
      </c>
      <c r="C116" s="21" t="s">
        <v>144</v>
      </c>
      <c r="D116" s="22">
        <v>13.84</v>
      </c>
      <c r="E116" s="23"/>
      <c r="F116" s="23"/>
      <c r="G116" s="23"/>
      <c r="H116" s="21" t="s">
        <v>145</v>
      </c>
      <c r="I116" s="17" t="str">
        <f>IFNA(J116,VLOOKUP(H116,'Merchant Categories'!$A$2:$B$99,2,FALSE))</f>
        <v>EATING OUT</v>
      </c>
      <c r="J116" s="18" t="str">
        <f>VLOOKUP(C116,'Individual Vendor Categories'!$A$1:$B$99,2,FALSE)</f>
        <v>#N/A</v>
      </c>
      <c r="K116" s="24"/>
      <c r="L116" s="23"/>
      <c r="M116" s="23"/>
    </row>
    <row r="117" hidden="1">
      <c r="A117" s="19">
        <v>45527.0</v>
      </c>
      <c r="B117" s="20">
        <v>45528.0</v>
      </c>
      <c r="C117" s="21" t="s">
        <v>38</v>
      </c>
      <c r="D117" s="22">
        <v>24.44</v>
      </c>
      <c r="E117" s="23"/>
      <c r="F117" s="23"/>
      <c r="G117" s="23"/>
      <c r="H117" s="21" t="s">
        <v>15</v>
      </c>
      <c r="I117" s="17" t="str">
        <f>IFNA(J117,VLOOKUP(H117,'Merchant Categories'!$A$2:$B$99,2,FALSE))</f>
        <v>EATING OUT</v>
      </c>
      <c r="J117" s="18" t="str">
        <f>VLOOKUP(C117,'Individual Vendor Categories'!$A$1:$B$99,2,FALSE)</f>
        <v>#N/A</v>
      </c>
      <c r="K117" s="24"/>
      <c r="L117" s="23"/>
      <c r="M117" s="23"/>
    </row>
    <row r="118" hidden="1">
      <c r="A118" s="19">
        <v>45526.0</v>
      </c>
      <c r="B118" s="20">
        <v>45527.0</v>
      </c>
      <c r="C118" s="21" t="s">
        <v>161</v>
      </c>
      <c r="D118" s="22">
        <v>35.7</v>
      </c>
      <c r="E118" s="23"/>
      <c r="F118" s="23"/>
      <c r="G118" s="23"/>
      <c r="H118" s="21" t="s">
        <v>137</v>
      </c>
      <c r="I118" s="17" t="str">
        <f>IFNA(J118,VLOOKUP(H118,'Merchant Categories'!$A$2:$B$99,2,FALSE))</f>
        <v>TICKETS</v>
      </c>
      <c r="J118" s="18" t="str">
        <f>VLOOKUP(C118,'Individual Vendor Categories'!$A$1:$B$99,2,FALSE)</f>
        <v>#N/A</v>
      </c>
      <c r="K118" s="24"/>
      <c r="L118" s="23"/>
      <c r="M118" s="23"/>
    </row>
    <row r="119" hidden="1">
      <c r="A119" s="19">
        <v>45526.0</v>
      </c>
      <c r="B119" s="20">
        <v>45526.0</v>
      </c>
      <c r="C119" s="21" t="s">
        <v>162</v>
      </c>
      <c r="D119" s="22">
        <v>161.86</v>
      </c>
      <c r="E119" s="23"/>
      <c r="F119" s="23"/>
      <c r="G119" s="23"/>
      <c r="H119" s="21" t="s">
        <v>163</v>
      </c>
      <c r="I119" s="17" t="str">
        <f>IFNA(J119,VLOOKUP(H119,'Merchant Categories'!$A$2:$B$99,2,FALSE))</f>
        <v>MEAL PREP</v>
      </c>
      <c r="J119" s="18" t="str">
        <f>VLOOKUP(C119,'Individual Vendor Categories'!$A$1:$B$99,2,FALSE)</f>
        <v>#N/A</v>
      </c>
      <c r="K119" s="23"/>
      <c r="L119" s="23"/>
      <c r="M119" s="23"/>
    </row>
    <row r="120" hidden="1">
      <c r="A120" s="19">
        <v>45526.0</v>
      </c>
      <c r="B120" s="20">
        <v>45527.0</v>
      </c>
      <c r="C120" s="21" t="s">
        <v>52</v>
      </c>
      <c r="D120" s="22">
        <v>3.75</v>
      </c>
      <c r="E120" s="23"/>
      <c r="F120" s="23"/>
      <c r="G120" s="23"/>
      <c r="H120" s="21" t="s">
        <v>53</v>
      </c>
      <c r="I120" s="17" t="str">
        <f>IFNA(J120,VLOOKUP(H120,'Merchant Categories'!$A$2:$B$99,2,FALSE))</f>
        <v>CONVENIENCE</v>
      </c>
      <c r="J120" s="18" t="str">
        <f>VLOOKUP(C120,'Individual Vendor Categories'!$A$1:$B$99,2,FALSE)</f>
        <v>#N/A</v>
      </c>
      <c r="K120" s="23"/>
      <c r="L120" s="23"/>
      <c r="M120" s="23"/>
    </row>
    <row r="121" hidden="1">
      <c r="A121" s="19">
        <v>45526.0</v>
      </c>
      <c r="B121" s="20">
        <v>45527.0</v>
      </c>
      <c r="C121" s="21" t="s">
        <v>144</v>
      </c>
      <c r="D121" s="22">
        <v>13.84</v>
      </c>
      <c r="E121" s="23"/>
      <c r="F121" s="23"/>
      <c r="G121" s="23"/>
      <c r="H121" s="21" t="s">
        <v>145</v>
      </c>
      <c r="I121" s="17" t="str">
        <f>IFNA(J121,VLOOKUP(H121,'Merchant Categories'!$A$2:$B$99,2,FALSE))</f>
        <v>EATING OUT</v>
      </c>
      <c r="J121" s="18" t="str">
        <f>VLOOKUP(C121,'Individual Vendor Categories'!$A$1:$B$99,2,FALSE)</f>
        <v>#N/A</v>
      </c>
      <c r="K121" s="23"/>
      <c r="L121" s="23"/>
      <c r="M121" s="23"/>
    </row>
    <row r="122" hidden="1">
      <c r="A122" s="19">
        <v>45526.0</v>
      </c>
      <c r="B122" s="20">
        <v>45526.0</v>
      </c>
      <c r="C122" s="21" t="s">
        <v>141</v>
      </c>
      <c r="D122" s="22">
        <v>18.86</v>
      </c>
      <c r="E122" s="23"/>
      <c r="F122" s="23"/>
      <c r="G122" s="23"/>
      <c r="H122" s="21" t="s">
        <v>49</v>
      </c>
      <c r="I122" s="17" t="str">
        <f>IFNA(J122,VLOOKUP(H122,'Merchant Categories'!$A$2:$B$99,2,FALSE))</f>
        <v>EATING OUT</v>
      </c>
      <c r="J122" s="18" t="str">
        <f>VLOOKUP(C122,'Individual Vendor Categories'!$A$1:$B$99,2,FALSE)</f>
        <v>#N/A</v>
      </c>
      <c r="K122" s="23"/>
      <c r="L122" s="23"/>
      <c r="M122" s="23"/>
    </row>
    <row r="123" hidden="1">
      <c r="A123" s="19">
        <v>45525.0</v>
      </c>
      <c r="B123" s="20">
        <v>45527.0</v>
      </c>
      <c r="C123" s="21" t="s">
        <v>164</v>
      </c>
      <c r="D123" s="22">
        <v>11.15</v>
      </c>
      <c r="E123" s="23"/>
      <c r="F123" s="23"/>
      <c r="G123" s="23"/>
      <c r="H123" s="21" t="s">
        <v>32</v>
      </c>
      <c r="I123" s="17" t="str">
        <f>IFNA(J123,VLOOKUP(H123,'Merchant Categories'!$A$2:$B$99,2,FALSE))</f>
        <v>TRANSPORT</v>
      </c>
      <c r="J123" s="18" t="str">
        <f>VLOOKUP(C123,'Individual Vendor Categories'!$A$1:$B$99,2,FALSE)</f>
        <v>#N/A</v>
      </c>
      <c r="K123" s="23"/>
      <c r="L123" s="23"/>
      <c r="M123" s="23"/>
    </row>
    <row r="124" hidden="1">
      <c r="A124" s="19">
        <v>45525.0</v>
      </c>
      <c r="B124" s="20">
        <v>45526.0</v>
      </c>
      <c r="C124" s="21" t="s">
        <v>165</v>
      </c>
      <c r="D124" s="22">
        <v>20.5</v>
      </c>
      <c r="E124" s="23"/>
      <c r="F124" s="23"/>
      <c r="G124" s="23"/>
      <c r="H124" s="21" t="s">
        <v>40</v>
      </c>
      <c r="I124" s="17" t="str">
        <f>IFNA(J124,VLOOKUP(H124,'Merchant Categories'!$A$2:$B$99,2,FALSE))</f>
        <v>EATING OUT</v>
      </c>
      <c r="J124" s="18" t="str">
        <f>VLOOKUP(C124,'Individual Vendor Categories'!$A$1:$B$99,2,FALSE)</f>
        <v>#N/A</v>
      </c>
      <c r="K124" s="23"/>
      <c r="L124" s="23"/>
      <c r="M124" s="23"/>
    </row>
    <row r="125" hidden="1">
      <c r="A125" s="19">
        <v>45525.0</v>
      </c>
      <c r="B125" s="20">
        <v>45526.0</v>
      </c>
      <c r="C125" s="21" t="s">
        <v>58</v>
      </c>
      <c r="D125" s="22">
        <v>31.57</v>
      </c>
      <c r="E125" s="26" t="s">
        <v>59</v>
      </c>
      <c r="F125" s="22">
        <v>0.0</v>
      </c>
      <c r="G125" s="26">
        <v>1.3969</v>
      </c>
      <c r="H125" s="21" t="s">
        <v>60</v>
      </c>
      <c r="I125" s="17" t="str">
        <f>IFNA(J125,VLOOKUP(H125,'Merchant Categories'!$A$2:$B$99,2,FALSE))</f>
        <v>SUBSCRIPTIONS</v>
      </c>
      <c r="J125" s="18" t="str">
        <f>VLOOKUP(C125,'Individual Vendor Categories'!$A$1:$B$99,2,FALSE)</f>
        <v>SUBSCRIPTIONS</v>
      </c>
      <c r="K125" s="23"/>
      <c r="L125" s="23"/>
      <c r="M125" s="23"/>
    </row>
    <row r="126" hidden="1">
      <c r="A126" s="19">
        <v>45525.0</v>
      </c>
      <c r="B126" s="20">
        <v>45525.0</v>
      </c>
      <c r="C126" s="21" t="s">
        <v>166</v>
      </c>
      <c r="D126" s="22">
        <v>22.6</v>
      </c>
      <c r="E126" s="23"/>
      <c r="F126" s="23"/>
      <c r="G126" s="23"/>
      <c r="H126" s="21" t="s">
        <v>43</v>
      </c>
      <c r="I126" s="17" t="str">
        <f>IFNA(J126,VLOOKUP(H126,'Merchant Categories'!$A$2:$B$99,2,FALSE))</f>
        <v>EATING OUT</v>
      </c>
      <c r="J126" s="18" t="str">
        <f>VLOOKUP(C126,'Individual Vendor Categories'!$A$1:$B$99,2,FALSE)</f>
        <v>EATING OUT</v>
      </c>
      <c r="K126" s="23"/>
      <c r="L126" s="23"/>
      <c r="M126" s="23"/>
    </row>
    <row r="127" hidden="1">
      <c r="A127" s="19">
        <v>45525.0</v>
      </c>
      <c r="B127" s="20">
        <v>45526.0</v>
      </c>
      <c r="C127" s="21" t="s">
        <v>167</v>
      </c>
      <c r="D127" s="22">
        <v>28.59</v>
      </c>
      <c r="E127" s="23"/>
      <c r="F127" s="23"/>
      <c r="G127" s="23"/>
      <c r="H127" s="21" t="s">
        <v>168</v>
      </c>
      <c r="I127" s="17" t="str">
        <f>IFNA(J127,VLOOKUP(H127,'Merchant Categories'!$A$2:$B$99,2,FALSE))</f>
        <v>EATING OUT</v>
      </c>
      <c r="J127" s="18" t="str">
        <f>VLOOKUP(C127,'Individual Vendor Categories'!$A$1:$B$99,2,FALSE)</f>
        <v>#N/A</v>
      </c>
      <c r="K127" s="23"/>
      <c r="L127" s="23"/>
      <c r="M127" s="23"/>
    </row>
    <row r="128" hidden="1">
      <c r="A128" s="19">
        <v>45525.0</v>
      </c>
      <c r="B128" s="20">
        <v>45526.0</v>
      </c>
      <c r="C128" s="21" t="s">
        <v>133</v>
      </c>
      <c r="D128" s="22">
        <v>29.05</v>
      </c>
      <c r="E128" s="23"/>
      <c r="F128" s="23"/>
      <c r="G128" s="23"/>
      <c r="H128" s="21" t="s">
        <v>94</v>
      </c>
      <c r="I128" s="17" t="str">
        <f>IFNA(J128,VLOOKUP(H128,'Merchant Categories'!$A$2:$B$99,2,FALSE))</f>
        <v>VAPE</v>
      </c>
      <c r="J128" s="18" t="str">
        <f>VLOOKUP(C128,'Individual Vendor Categories'!$A$1:$B$99,2,FALSE)</f>
        <v>VAPE</v>
      </c>
      <c r="K128" s="23"/>
      <c r="L128" s="23"/>
      <c r="M128" s="23"/>
    </row>
    <row r="129" hidden="1">
      <c r="A129" s="19">
        <v>45524.0</v>
      </c>
      <c r="B129" s="20">
        <v>45525.0</v>
      </c>
      <c r="C129" s="21" t="s">
        <v>121</v>
      </c>
      <c r="D129" s="22">
        <v>11.53</v>
      </c>
      <c r="E129" s="23"/>
      <c r="F129" s="23"/>
      <c r="G129" s="23"/>
      <c r="H129" s="21" t="s">
        <v>40</v>
      </c>
      <c r="I129" s="17" t="str">
        <f>IFNA(J129,VLOOKUP(H129,'Merchant Categories'!$A$2:$B$99,2,FALSE))</f>
        <v>EATING OUT</v>
      </c>
      <c r="J129" s="18" t="str">
        <f>VLOOKUP(C129,'Individual Vendor Categories'!$A$1:$B$99,2,FALSE)</f>
        <v>#N/A</v>
      </c>
      <c r="K129" s="23"/>
      <c r="L129" s="23"/>
      <c r="M129" s="23"/>
    </row>
    <row r="130" hidden="1">
      <c r="A130" s="27">
        <v>45523.0</v>
      </c>
      <c r="B130" s="28">
        <v>45524.0</v>
      </c>
      <c r="C130" s="29" t="s">
        <v>169</v>
      </c>
      <c r="D130" s="30">
        <v>29.1</v>
      </c>
      <c r="E130" s="31"/>
      <c r="F130" s="31"/>
      <c r="G130" s="31"/>
      <c r="H130" s="29" t="s">
        <v>170</v>
      </c>
      <c r="I130" s="17" t="str">
        <f>IFNA(J130,VLOOKUP(H130,'Merchant Categories'!$A$2:$B$99,2,FALSE))</f>
        <v>EATING OUT</v>
      </c>
      <c r="J130" s="18" t="str">
        <f>VLOOKUP(C130,'Individual Vendor Categories'!$A$1:$B$99,2,FALSE)</f>
        <v>#N/A</v>
      </c>
      <c r="K130" s="31"/>
      <c r="L130" s="31"/>
      <c r="M130" s="31"/>
    </row>
    <row r="131" hidden="1">
      <c r="A131" s="6">
        <v>45523.0</v>
      </c>
      <c r="B131" s="7">
        <v>45523.0</v>
      </c>
      <c r="C131" s="8" t="s">
        <v>13</v>
      </c>
      <c r="D131" s="9">
        <v>-150.0</v>
      </c>
      <c r="E131" s="10"/>
      <c r="F131" s="10"/>
      <c r="G131" s="10"/>
      <c r="H131" s="10"/>
      <c r="I131" s="10"/>
      <c r="J131" s="10"/>
      <c r="K131" s="10"/>
      <c r="L131" s="10"/>
      <c r="M131" s="11"/>
    </row>
    <row r="132" hidden="1">
      <c r="A132" s="12">
        <v>45523.0</v>
      </c>
      <c r="B132" s="33">
        <v>45524.0</v>
      </c>
      <c r="C132" s="14" t="s">
        <v>52</v>
      </c>
      <c r="D132" s="15">
        <v>29.8</v>
      </c>
      <c r="E132" s="16"/>
      <c r="F132" s="16"/>
      <c r="G132" s="16"/>
      <c r="H132" s="14" t="s">
        <v>53</v>
      </c>
      <c r="I132" s="17" t="str">
        <f>IFNA(J132,VLOOKUP(H132,'Merchant Categories'!$A$2:$B$99,2,FALSE))</f>
        <v>CONVENIENCE</v>
      </c>
      <c r="J132" s="18" t="str">
        <f>VLOOKUP(C132,'Individual Vendor Categories'!$A$1:$B$99,2,FALSE)</f>
        <v>#N/A</v>
      </c>
      <c r="K132" s="16"/>
      <c r="L132" s="16"/>
      <c r="M132" s="16"/>
    </row>
    <row r="133" hidden="1">
      <c r="A133" s="19">
        <v>45523.0</v>
      </c>
      <c r="B133" s="20">
        <v>45524.0</v>
      </c>
      <c r="C133" s="21" t="s">
        <v>52</v>
      </c>
      <c r="D133" s="22">
        <v>9.37</v>
      </c>
      <c r="E133" s="23"/>
      <c r="F133" s="23"/>
      <c r="G133" s="23"/>
      <c r="H133" s="21" t="s">
        <v>53</v>
      </c>
      <c r="I133" s="17" t="str">
        <f>IFNA(J133,VLOOKUP(H133,'Merchant Categories'!$A$2:$B$99,2,FALSE))</f>
        <v>CONVENIENCE</v>
      </c>
      <c r="J133" s="18" t="str">
        <f>VLOOKUP(C133,'Individual Vendor Categories'!$A$1:$B$99,2,FALSE)</f>
        <v>#N/A</v>
      </c>
      <c r="K133" s="23"/>
      <c r="L133" s="23"/>
      <c r="M133" s="23"/>
    </row>
    <row r="134" hidden="1">
      <c r="A134" s="19">
        <v>45523.0</v>
      </c>
      <c r="B134" s="20">
        <v>45524.0</v>
      </c>
      <c r="C134" s="21" t="s">
        <v>52</v>
      </c>
      <c r="D134" s="22">
        <v>4.5</v>
      </c>
      <c r="E134" s="23"/>
      <c r="F134" s="23"/>
      <c r="G134" s="23"/>
      <c r="H134" s="21" t="s">
        <v>53</v>
      </c>
      <c r="I134" s="17" t="str">
        <f>IFNA(J134,VLOOKUP(H134,'Merchant Categories'!$A$2:$B$99,2,FALSE))</f>
        <v>CONVENIENCE</v>
      </c>
      <c r="J134" s="18" t="str">
        <f>VLOOKUP(C134,'Individual Vendor Categories'!$A$1:$B$99,2,FALSE)</f>
        <v>#N/A</v>
      </c>
      <c r="K134" s="23"/>
      <c r="L134" s="23"/>
      <c r="M134" s="23"/>
    </row>
    <row r="135" hidden="1">
      <c r="A135" s="19">
        <v>45523.0</v>
      </c>
      <c r="B135" s="20">
        <v>45524.0</v>
      </c>
      <c r="C135" s="21" t="s">
        <v>144</v>
      </c>
      <c r="D135" s="22">
        <v>13.84</v>
      </c>
      <c r="E135" s="23"/>
      <c r="F135" s="23"/>
      <c r="G135" s="23"/>
      <c r="H135" s="21" t="s">
        <v>145</v>
      </c>
      <c r="I135" s="17" t="str">
        <f>IFNA(J135,VLOOKUP(H135,'Merchant Categories'!$A$2:$B$99,2,FALSE))</f>
        <v>EATING OUT</v>
      </c>
      <c r="J135" s="18" t="str">
        <f>VLOOKUP(C135,'Individual Vendor Categories'!$A$1:$B$99,2,FALSE)</f>
        <v>#N/A</v>
      </c>
      <c r="K135" s="23"/>
      <c r="L135" s="23"/>
      <c r="M135" s="23"/>
    </row>
    <row r="136" hidden="1">
      <c r="A136" s="19">
        <v>45522.0</v>
      </c>
      <c r="B136" s="20">
        <v>45523.0</v>
      </c>
      <c r="C136" s="21" t="s">
        <v>171</v>
      </c>
      <c r="D136" s="22">
        <v>195.16</v>
      </c>
      <c r="E136" s="23"/>
      <c r="F136" s="23"/>
      <c r="G136" s="23"/>
      <c r="H136" s="21" t="s">
        <v>172</v>
      </c>
      <c r="I136" s="17" t="str">
        <f>IFNA(J136,VLOOKUP(H136,'Merchant Categories'!$A$2:$B$99,2,FALSE))</f>
        <v>TRAVEL</v>
      </c>
      <c r="J136" s="18" t="str">
        <f>VLOOKUP(C136,'Individual Vendor Categories'!$A$1:$B$99,2,FALSE)</f>
        <v>#N/A</v>
      </c>
      <c r="K136" s="23"/>
      <c r="L136" s="23"/>
      <c r="M136" s="21" t="s">
        <v>173</v>
      </c>
    </row>
    <row r="137" hidden="1">
      <c r="A137" s="19">
        <v>45522.0</v>
      </c>
      <c r="B137" s="20">
        <v>45523.0</v>
      </c>
      <c r="C137" s="21" t="s">
        <v>171</v>
      </c>
      <c r="D137" s="22">
        <v>141.18</v>
      </c>
      <c r="E137" s="23"/>
      <c r="F137" s="23"/>
      <c r="G137" s="23"/>
      <c r="H137" s="21" t="s">
        <v>172</v>
      </c>
      <c r="I137" s="17" t="str">
        <f>IFNA(J137,VLOOKUP(H137,'Merchant Categories'!$A$2:$B$99,2,FALSE))</f>
        <v>TRAVEL</v>
      </c>
      <c r="J137" s="18" t="str">
        <f>VLOOKUP(C137,'Individual Vendor Categories'!$A$1:$B$99,2,FALSE)</f>
        <v>#N/A</v>
      </c>
      <c r="K137" s="23"/>
      <c r="L137" s="23"/>
      <c r="M137" s="21" t="s">
        <v>174</v>
      </c>
    </row>
    <row r="138" hidden="1">
      <c r="A138" s="19">
        <v>45522.0</v>
      </c>
      <c r="B138" s="20">
        <v>45523.0</v>
      </c>
      <c r="C138" s="21" t="s">
        <v>175</v>
      </c>
      <c r="D138" s="22">
        <v>35.68</v>
      </c>
      <c r="E138" s="23"/>
      <c r="F138" s="23"/>
      <c r="G138" s="23"/>
      <c r="H138" s="21" t="s">
        <v>65</v>
      </c>
      <c r="I138" s="17" t="str">
        <f>IFNA(J138,VLOOKUP(H138,'Merchant Categories'!$A$2:$B$99,2,FALSE))</f>
        <v>GAS</v>
      </c>
      <c r="J138" s="18" t="str">
        <f>VLOOKUP(C138,'Individual Vendor Categories'!$A$1:$B$99,2,FALSE)</f>
        <v>#N/A</v>
      </c>
      <c r="K138" s="23"/>
      <c r="L138" s="23"/>
      <c r="M138" s="23"/>
    </row>
    <row r="139" hidden="1">
      <c r="A139" s="19">
        <v>45522.0</v>
      </c>
      <c r="B139" s="20">
        <v>45523.0</v>
      </c>
      <c r="C139" s="21" t="s">
        <v>175</v>
      </c>
      <c r="D139" s="22">
        <v>34.2</v>
      </c>
      <c r="E139" s="23"/>
      <c r="F139" s="23"/>
      <c r="G139" s="23"/>
      <c r="H139" s="21" t="s">
        <v>65</v>
      </c>
      <c r="I139" s="17" t="str">
        <f>IFNA(J139,VLOOKUP(H139,'Merchant Categories'!$A$2:$B$99,2,FALSE))</f>
        <v>GAS</v>
      </c>
      <c r="J139" s="18" t="str">
        <f>VLOOKUP(C139,'Individual Vendor Categories'!$A$1:$B$99,2,FALSE)</f>
        <v>#N/A</v>
      </c>
      <c r="K139" s="23"/>
      <c r="L139" s="23"/>
      <c r="M139" s="23"/>
    </row>
    <row r="140" hidden="1">
      <c r="A140" s="19">
        <v>45522.0</v>
      </c>
      <c r="B140" s="20">
        <v>45523.0</v>
      </c>
      <c r="C140" s="21" t="s">
        <v>176</v>
      </c>
      <c r="D140" s="22">
        <v>62.6</v>
      </c>
      <c r="E140" s="23"/>
      <c r="F140" s="23"/>
      <c r="G140" s="23"/>
      <c r="H140" s="21" t="s">
        <v>177</v>
      </c>
      <c r="I140" s="17" t="str">
        <f>IFNA(J140,VLOOKUP(H140,'Merchant Categories'!$A$2:$B$99,2,FALSE))</f>
        <v>TRAVEL</v>
      </c>
      <c r="J140" s="18" t="str">
        <f>VLOOKUP(C140,'Individual Vendor Categories'!$A$1:$B$99,2,FALSE)</f>
        <v>#N/A</v>
      </c>
      <c r="K140" s="23"/>
      <c r="L140" s="23"/>
      <c r="M140" s="23"/>
    </row>
    <row r="141" hidden="1">
      <c r="A141" s="19">
        <v>45522.0</v>
      </c>
      <c r="B141" s="20">
        <v>45523.0</v>
      </c>
      <c r="C141" s="21" t="s">
        <v>176</v>
      </c>
      <c r="D141" s="22">
        <v>170.6</v>
      </c>
      <c r="E141" s="23"/>
      <c r="F141" s="23"/>
      <c r="G141" s="23"/>
      <c r="H141" s="21" t="s">
        <v>177</v>
      </c>
      <c r="I141" s="17" t="str">
        <f>IFNA(J141,VLOOKUP(H141,'Merchant Categories'!$A$2:$B$99,2,FALSE))</f>
        <v>TRAVEL</v>
      </c>
      <c r="J141" s="18" t="str">
        <f>VLOOKUP(C141,'Individual Vendor Categories'!$A$1:$B$99,2,FALSE)</f>
        <v>#N/A</v>
      </c>
      <c r="K141" s="23"/>
      <c r="L141" s="23"/>
      <c r="M141" s="23"/>
    </row>
    <row r="142" hidden="1">
      <c r="A142" s="19">
        <v>45522.0</v>
      </c>
      <c r="B142" s="20">
        <v>45523.0</v>
      </c>
      <c r="C142" s="21" t="s">
        <v>178</v>
      </c>
      <c r="D142" s="22">
        <v>36.95</v>
      </c>
      <c r="E142" s="23"/>
      <c r="F142" s="23"/>
      <c r="G142" s="23"/>
      <c r="H142" s="21" t="s">
        <v>15</v>
      </c>
      <c r="I142" s="17" t="str">
        <f>IFNA(J142,VLOOKUP(H142,'Merchant Categories'!$A$2:$B$99,2,FALSE))</f>
        <v>EATING OUT</v>
      </c>
      <c r="J142" s="18" t="str">
        <f>VLOOKUP(C142,'Individual Vendor Categories'!$A$1:$B$99,2,FALSE)</f>
        <v>#N/A</v>
      </c>
      <c r="K142" s="23"/>
      <c r="L142" s="23"/>
      <c r="M142" s="23"/>
    </row>
    <row r="143" hidden="1">
      <c r="A143" s="19">
        <v>45522.0</v>
      </c>
      <c r="B143" s="20">
        <v>45522.0</v>
      </c>
      <c r="C143" s="21" t="s">
        <v>29</v>
      </c>
      <c r="D143" s="22">
        <v>41.78</v>
      </c>
      <c r="E143" s="23"/>
      <c r="F143" s="23"/>
      <c r="G143" s="23"/>
      <c r="H143" s="21" t="s">
        <v>30</v>
      </c>
      <c r="I143" s="17" t="str">
        <f>IFNA(J143,VLOOKUP(H143,'Merchant Categories'!$A$2:$B$99,2,FALSE))</f>
        <v>SUBSCRIPTIONS</v>
      </c>
      <c r="J143" s="18" t="str">
        <f>VLOOKUP(C143,'Individual Vendor Categories'!$A$1:$B$99,2,FALSE)</f>
        <v>#N/A</v>
      </c>
      <c r="K143" s="23"/>
      <c r="L143" s="23"/>
      <c r="M143" s="23"/>
    </row>
    <row r="144" hidden="1">
      <c r="A144" s="19">
        <v>45522.0</v>
      </c>
      <c r="B144" s="20">
        <v>45522.0</v>
      </c>
      <c r="C144" s="21" t="s">
        <v>29</v>
      </c>
      <c r="D144" s="22">
        <v>45.19</v>
      </c>
      <c r="E144" s="23"/>
      <c r="F144" s="23"/>
      <c r="G144" s="23"/>
      <c r="H144" s="21" t="s">
        <v>30</v>
      </c>
      <c r="I144" s="17" t="str">
        <f>IFNA(J144,VLOOKUP(H144,'Merchant Categories'!$A$2:$B$99,2,FALSE))</f>
        <v>SUBSCRIPTIONS</v>
      </c>
      <c r="J144" s="18" t="str">
        <f>VLOOKUP(C144,'Individual Vendor Categories'!$A$1:$B$99,2,FALSE)</f>
        <v>#N/A</v>
      </c>
      <c r="K144" s="23"/>
      <c r="L144" s="23"/>
      <c r="M144" s="23"/>
    </row>
    <row r="145" hidden="1">
      <c r="A145" s="19">
        <v>45521.0</v>
      </c>
      <c r="B145" s="20">
        <v>45521.0</v>
      </c>
      <c r="C145" s="21" t="s">
        <v>179</v>
      </c>
      <c r="D145" s="22">
        <v>22.66</v>
      </c>
      <c r="E145" s="23"/>
      <c r="F145" s="23"/>
      <c r="G145" s="23"/>
      <c r="H145" s="21" t="s">
        <v>94</v>
      </c>
      <c r="I145" s="17" t="str">
        <f>IFNA(J145,VLOOKUP(H145,'Merchant Categories'!$A$2:$B$99,2,FALSE))</f>
        <v>NIGHTLIFE - BAR</v>
      </c>
      <c r="J145" s="18" t="str">
        <f>VLOOKUP(C145,'Individual Vendor Categories'!$A$1:$B$99,2,FALSE)</f>
        <v>NIGHTLIFE - BAR</v>
      </c>
      <c r="K145" s="23"/>
      <c r="L145" s="23"/>
      <c r="M145" s="23"/>
    </row>
    <row r="146" hidden="1">
      <c r="A146" s="19">
        <v>45521.0</v>
      </c>
      <c r="B146" s="20">
        <v>45522.0</v>
      </c>
      <c r="C146" s="21" t="s">
        <v>180</v>
      </c>
      <c r="D146" s="22">
        <v>4.51</v>
      </c>
      <c r="E146" s="23"/>
      <c r="F146" s="23"/>
      <c r="G146" s="23"/>
      <c r="H146" s="21" t="s">
        <v>181</v>
      </c>
      <c r="I146" s="17" t="str">
        <f>IFNA(J146,VLOOKUP(H146,'Merchant Categories'!$A$2:$B$99,2,FALSE))</f>
        <v>GAS</v>
      </c>
      <c r="J146" s="18" t="str">
        <f>VLOOKUP(C146,'Individual Vendor Categories'!$A$1:$B$99,2,FALSE)</f>
        <v>#N/A</v>
      </c>
      <c r="K146" s="23"/>
      <c r="L146" s="23"/>
      <c r="M146" s="23"/>
    </row>
    <row r="147" hidden="1">
      <c r="A147" s="19">
        <v>45521.0</v>
      </c>
      <c r="B147" s="20">
        <v>45522.0</v>
      </c>
      <c r="C147" s="21" t="s">
        <v>182</v>
      </c>
      <c r="D147" s="22">
        <v>169.49</v>
      </c>
      <c r="E147" s="23"/>
      <c r="F147" s="23"/>
      <c r="G147" s="23"/>
      <c r="H147" s="21" t="s">
        <v>183</v>
      </c>
      <c r="I147" s="17" t="str">
        <f>IFNA(J147,VLOOKUP(H147,'Merchant Categories'!$A$2:$B$99,2,FALSE))</f>
        <v>CLOTHES</v>
      </c>
      <c r="J147" s="18" t="str">
        <f>VLOOKUP(C147,'Individual Vendor Categories'!$A$1:$B$99,2,FALSE)</f>
        <v>#N/A</v>
      </c>
      <c r="K147" s="23"/>
      <c r="L147" s="23"/>
      <c r="M147" s="23"/>
    </row>
    <row r="148" hidden="1">
      <c r="A148" s="19">
        <v>45520.0</v>
      </c>
      <c r="B148" s="20">
        <v>45521.0</v>
      </c>
      <c r="C148" s="21" t="s">
        <v>54</v>
      </c>
      <c r="D148" s="22">
        <v>101.05</v>
      </c>
      <c r="E148" s="23"/>
      <c r="F148" s="23"/>
      <c r="G148" s="23"/>
      <c r="H148" s="21" t="s">
        <v>55</v>
      </c>
      <c r="I148" s="17" t="str">
        <f>IFNA(J148,VLOOKUP(H148,'Merchant Categories'!$A$2:$B$99,2,FALSE))</f>
        <v>LIQ</v>
      </c>
      <c r="J148" s="18" t="str">
        <f>VLOOKUP(C148,'Individual Vendor Categories'!$A$1:$B$99,2,FALSE)</f>
        <v>#N/A</v>
      </c>
      <c r="K148" s="23"/>
      <c r="L148" s="23"/>
      <c r="M148" s="23"/>
    </row>
    <row r="149" hidden="1">
      <c r="A149" s="19">
        <v>45520.0</v>
      </c>
      <c r="B149" s="20">
        <v>45521.0</v>
      </c>
      <c r="C149" s="21" t="s">
        <v>167</v>
      </c>
      <c r="D149" s="22">
        <v>17.97</v>
      </c>
      <c r="E149" s="23"/>
      <c r="F149" s="23"/>
      <c r="G149" s="23"/>
      <c r="H149" s="21" t="s">
        <v>168</v>
      </c>
      <c r="I149" s="17" t="str">
        <f>IFNA(J149,VLOOKUP(H149,'Merchant Categories'!$A$2:$B$99,2,FALSE))</f>
        <v>EATING OUT</v>
      </c>
      <c r="J149" s="18" t="str">
        <f>VLOOKUP(C149,'Individual Vendor Categories'!$A$1:$B$99,2,FALSE)</f>
        <v>#N/A</v>
      </c>
      <c r="K149" s="23"/>
      <c r="L149" s="23"/>
      <c r="M149" s="23"/>
    </row>
    <row r="150" hidden="1">
      <c r="A150" s="27">
        <v>45520.0</v>
      </c>
      <c r="B150" s="28">
        <v>45521.0</v>
      </c>
      <c r="C150" s="29" t="s">
        <v>113</v>
      </c>
      <c r="D150" s="30">
        <v>8.77</v>
      </c>
      <c r="E150" s="31"/>
      <c r="F150" s="31"/>
      <c r="G150" s="31"/>
      <c r="H150" s="29" t="s">
        <v>114</v>
      </c>
      <c r="I150" s="17" t="str">
        <f>IFNA(J150,VLOOKUP(H150,'Merchant Categories'!$A$2:$B$99,2,FALSE))</f>
        <v>TRAVEL</v>
      </c>
      <c r="J150" s="18" t="str">
        <f>VLOOKUP(C150,'Individual Vendor Categories'!$A$1:$B$99,2,FALSE)</f>
        <v>#N/A</v>
      </c>
      <c r="K150" s="31"/>
      <c r="L150" s="31"/>
      <c r="M150" s="31"/>
    </row>
    <row r="151" hidden="1">
      <c r="A151" s="6">
        <v>45520.0</v>
      </c>
      <c r="B151" s="7">
        <v>45520.0</v>
      </c>
      <c r="C151" s="8" t="s">
        <v>13</v>
      </c>
      <c r="D151" s="9">
        <v>-750.0</v>
      </c>
      <c r="E151" s="10"/>
      <c r="F151" s="10"/>
      <c r="G151" s="10"/>
      <c r="H151" s="10"/>
      <c r="I151" s="10"/>
      <c r="J151" s="10"/>
      <c r="K151" s="10"/>
      <c r="L151" s="10"/>
      <c r="M151" s="11"/>
    </row>
    <row r="152" hidden="1">
      <c r="A152" s="12">
        <v>45520.0</v>
      </c>
      <c r="B152" s="33">
        <v>45520.0</v>
      </c>
      <c r="C152" s="14" t="s">
        <v>80</v>
      </c>
      <c r="D152" s="15">
        <v>91.9</v>
      </c>
      <c r="E152" s="16"/>
      <c r="F152" s="16"/>
      <c r="G152" s="16"/>
      <c r="H152" s="16"/>
      <c r="I152" s="17" t="str">
        <f>IFNA(J152,VLOOKUP(H152,'Merchant Categories'!$A$2:$B$99,2,FALSE))</f>
        <v>CC FEES + INTEREST</v>
      </c>
      <c r="J152" s="18" t="str">
        <f>VLOOKUP(C152,'Individual Vendor Categories'!$A$1:$B$99,2,FALSE)</f>
        <v>CC FEES + INTEREST</v>
      </c>
      <c r="K152" s="16"/>
      <c r="L152" s="16"/>
      <c r="M152" s="16"/>
    </row>
    <row r="153" hidden="1">
      <c r="A153" s="19">
        <v>45520.0</v>
      </c>
      <c r="B153" s="20">
        <v>45520.0</v>
      </c>
      <c r="C153" s="21" t="s">
        <v>78</v>
      </c>
      <c r="D153" s="22">
        <v>12.99</v>
      </c>
      <c r="E153" s="23"/>
      <c r="F153" s="23"/>
      <c r="G153" s="23"/>
      <c r="H153" s="23"/>
      <c r="I153" s="17" t="str">
        <f>IFNA(J153,VLOOKUP(H153,'Merchant Categories'!$A$2:$B$99,2,FALSE))</f>
        <v>CC FEES + INTEREST</v>
      </c>
      <c r="J153" s="18" t="str">
        <f>VLOOKUP(C153,'Individual Vendor Categories'!$A$1:$B$99,2,FALSE)</f>
        <v>CC FEES + INTEREST</v>
      </c>
      <c r="K153" s="23"/>
      <c r="L153" s="23"/>
      <c r="M153" s="23"/>
    </row>
    <row r="154" hidden="1">
      <c r="A154" s="19">
        <v>45520.0</v>
      </c>
      <c r="B154" s="20">
        <v>45520.0</v>
      </c>
      <c r="C154" s="21" t="s">
        <v>184</v>
      </c>
      <c r="D154" s="22">
        <v>32.76</v>
      </c>
      <c r="E154" s="23"/>
      <c r="F154" s="23"/>
      <c r="G154" s="23"/>
      <c r="H154" s="21" t="s">
        <v>28</v>
      </c>
      <c r="I154" s="17" t="str">
        <f>IFNA(J154,VLOOKUP(H154,'Merchant Categories'!$A$2:$B$99,2,FALSE))</f>
        <v>ONLINE SHOPPING</v>
      </c>
      <c r="J154" s="18" t="str">
        <f>VLOOKUP(C154,'Individual Vendor Categories'!$A$1:$B$99,2,FALSE)</f>
        <v>#N/A</v>
      </c>
      <c r="K154" s="23"/>
      <c r="L154" s="23"/>
      <c r="M154" s="23"/>
    </row>
    <row r="155" hidden="1">
      <c r="A155" s="19">
        <v>45519.0</v>
      </c>
      <c r="B155" s="20">
        <v>45519.0</v>
      </c>
      <c r="C155" s="21" t="s">
        <v>185</v>
      </c>
      <c r="D155" s="22">
        <v>21.47</v>
      </c>
      <c r="E155" s="23"/>
      <c r="F155" s="23"/>
      <c r="G155" s="23"/>
      <c r="H155" s="21" t="s">
        <v>19</v>
      </c>
      <c r="I155" s="17" t="str">
        <f>IFNA(J155,VLOOKUP(H155,'Merchant Categories'!$A$2:$B$99,2,FALSE))</f>
        <v>EATING OUT</v>
      </c>
      <c r="J155" s="18" t="str">
        <f>VLOOKUP(C155,'Individual Vendor Categories'!$A$1:$B$99,2,FALSE)</f>
        <v>#N/A</v>
      </c>
      <c r="K155" s="23"/>
      <c r="L155" s="23"/>
      <c r="M155" s="23"/>
    </row>
    <row r="156" hidden="1">
      <c r="A156" s="19">
        <v>45519.0</v>
      </c>
      <c r="B156" s="20">
        <v>45520.0</v>
      </c>
      <c r="C156" s="21" t="s">
        <v>186</v>
      </c>
      <c r="D156" s="22">
        <v>92.53</v>
      </c>
      <c r="E156" s="23"/>
      <c r="F156" s="23"/>
      <c r="G156" s="23"/>
      <c r="H156" s="21" t="s">
        <v>40</v>
      </c>
      <c r="I156" s="17" t="str">
        <f>IFNA(J156,VLOOKUP(H156,'Merchant Categories'!$A$2:$B$99,2,FALSE))</f>
        <v>EATING OUT</v>
      </c>
      <c r="J156" s="18" t="str">
        <f>VLOOKUP(C156,'Individual Vendor Categories'!$A$1:$B$99,2,FALSE)</f>
        <v>#N/A</v>
      </c>
      <c r="K156" s="23"/>
      <c r="L156" s="23"/>
      <c r="M156" s="23"/>
    </row>
    <row r="157" hidden="1">
      <c r="A157" s="19">
        <v>45519.0</v>
      </c>
      <c r="B157" s="20">
        <v>45520.0</v>
      </c>
      <c r="C157" s="21" t="s">
        <v>121</v>
      </c>
      <c r="D157" s="22">
        <v>6.61</v>
      </c>
      <c r="E157" s="23"/>
      <c r="F157" s="23"/>
      <c r="G157" s="23"/>
      <c r="H157" s="21" t="s">
        <v>40</v>
      </c>
      <c r="I157" s="17" t="str">
        <f>IFNA(J157,VLOOKUP(H157,'Merchant Categories'!$A$2:$B$99,2,FALSE))</f>
        <v>EATING OUT</v>
      </c>
      <c r="J157" s="18" t="str">
        <f>VLOOKUP(C157,'Individual Vendor Categories'!$A$1:$B$99,2,FALSE)</f>
        <v>#N/A</v>
      </c>
      <c r="K157" s="23"/>
      <c r="L157" s="23"/>
      <c r="M157" s="23"/>
    </row>
    <row r="158" hidden="1">
      <c r="A158" s="19">
        <v>45518.0</v>
      </c>
      <c r="B158" s="20">
        <v>45520.0</v>
      </c>
      <c r="C158" s="21" t="s">
        <v>187</v>
      </c>
      <c r="D158" s="22">
        <v>6.77</v>
      </c>
      <c r="E158" s="23"/>
      <c r="F158" s="23"/>
      <c r="G158" s="23"/>
      <c r="H158" s="21" t="s">
        <v>40</v>
      </c>
      <c r="I158" s="17" t="str">
        <f>IFNA(J158,VLOOKUP(H158,'Merchant Categories'!$A$2:$B$99,2,FALSE))</f>
        <v>EATING OUT</v>
      </c>
      <c r="J158" s="18" t="str">
        <f>VLOOKUP(C158,'Individual Vendor Categories'!$A$1:$B$99,2,FALSE)</f>
        <v>#N/A</v>
      </c>
      <c r="K158" s="23"/>
      <c r="L158" s="23"/>
      <c r="M158" s="23"/>
    </row>
    <row r="159" hidden="1">
      <c r="A159" s="19">
        <v>45518.0</v>
      </c>
      <c r="B159" s="20">
        <v>45518.0</v>
      </c>
      <c r="C159" s="21" t="s">
        <v>84</v>
      </c>
      <c r="D159" s="22">
        <v>4.51</v>
      </c>
      <c r="E159" s="23"/>
      <c r="F159" s="23"/>
      <c r="G159" s="23"/>
      <c r="H159" s="21" t="s">
        <v>85</v>
      </c>
      <c r="I159" s="17" t="str">
        <f>IFNA(J159,VLOOKUP(H159,'Merchant Categories'!$A$2:$B$99,2,FALSE))</f>
        <v>SUBSCRIPTIONS</v>
      </c>
      <c r="J159" s="18" t="str">
        <f>VLOOKUP(C159,'Individual Vendor Categories'!$A$1:$B$99,2,FALSE)</f>
        <v>#N/A</v>
      </c>
      <c r="K159" s="23"/>
      <c r="L159" s="23"/>
      <c r="M159" s="23"/>
    </row>
    <row r="160" hidden="1">
      <c r="A160" s="19">
        <v>45518.0</v>
      </c>
      <c r="B160" s="20">
        <v>45519.0</v>
      </c>
      <c r="C160" s="21" t="s">
        <v>29</v>
      </c>
      <c r="D160" s="22">
        <v>12.41</v>
      </c>
      <c r="E160" s="23"/>
      <c r="F160" s="23"/>
      <c r="G160" s="23"/>
      <c r="H160" s="21" t="s">
        <v>30</v>
      </c>
      <c r="I160" s="17" t="str">
        <f>IFNA(J160,VLOOKUP(H160,'Merchant Categories'!$A$2:$B$99,2,FALSE))</f>
        <v>SUBSCRIPTIONS</v>
      </c>
      <c r="J160" s="18" t="str">
        <f>VLOOKUP(C160,'Individual Vendor Categories'!$A$1:$B$99,2,FALSE)</f>
        <v>#N/A</v>
      </c>
      <c r="K160" s="23"/>
      <c r="L160" s="23"/>
      <c r="M160" s="23"/>
    </row>
    <row r="161" hidden="1">
      <c r="A161" s="19">
        <v>45517.0</v>
      </c>
      <c r="B161" s="20">
        <v>45518.0</v>
      </c>
      <c r="C161" s="21" t="s">
        <v>56</v>
      </c>
      <c r="D161" s="22">
        <v>11.84</v>
      </c>
      <c r="E161" s="23"/>
      <c r="F161" s="23"/>
      <c r="G161" s="23"/>
      <c r="H161" s="21" t="s">
        <v>57</v>
      </c>
      <c r="I161" s="17" t="str">
        <f>IFNA(J161,VLOOKUP(H161,'Merchant Categories'!$A$2:$B$99,2,FALSE))</f>
        <v>EATING OUT</v>
      </c>
      <c r="J161" s="18" t="str">
        <f>VLOOKUP(C161,'Individual Vendor Categories'!$A$1:$B$99,2,FALSE)</f>
        <v>#N/A</v>
      </c>
      <c r="K161" s="23"/>
      <c r="L161" s="23"/>
      <c r="M161" s="23"/>
    </row>
    <row r="162" hidden="1">
      <c r="A162" s="19">
        <v>45517.0</v>
      </c>
      <c r="B162" s="20">
        <v>45519.0</v>
      </c>
      <c r="C162" s="21" t="s">
        <v>56</v>
      </c>
      <c r="D162" s="22">
        <v>20.63</v>
      </c>
      <c r="E162" s="23"/>
      <c r="F162" s="23"/>
      <c r="G162" s="23"/>
      <c r="H162" s="21" t="s">
        <v>57</v>
      </c>
      <c r="I162" s="17" t="str">
        <f>IFNA(J162,VLOOKUP(H162,'Merchant Categories'!$A$2:$B$99,2,FALSE))</f>
        <v>EATING OUT</v>
      </c>
      <c r="J162" s="18" t="str">
        <f>VLOOKUP(C162,'Individual Vendor Categories'!$A$1:$B$99,2,FALSE)</f>
        <v>#N/A</v>
      </c>
      <c r="K162" s="23"/>
      <c r="L162" s="23"/>
      <c r="M162" s="23"/>
    </row>
    <row r="163" hidden="1">
      <c r="A163" s="27">
        <v>45517.0</v>
      </c>
      <c r="B163" s="28">
        <v>45518.0</v>
      </c>
      <c r="C163" s="29" t="s">
        <v>188</v>
      </c>
      <c r="D163" s="30">
        <v>10.85</v>
      </c>
      <c r="E163" s="31"/>
      <c r="F163" s="31"/>
      <c r="G163" s="31"/>
      <c r="H163" s="29" t="s">
        <v>189</v>
      </c>
      <c r="I163" s="17" t="str">
        <f>IFNA(J163,VLOOKUP(H163,'Merchant Categories'!$A$2:$B$99,2,FALSE))</f>
        <v>INTERNET</v>
      </c>
      <c r="J163" s="18" t="str">
        <f>VLOOKUP(C163,'Individual Vendor Categories'!$A$1:$B$99,2,FALSE)</f>
        <v>#N/A</v>
      </c>
      <c r="K163" s="31"/>
      <c r="L163" s="31"/>
      <c r="M163" s="31"/>
    </row>
    <row r="164" hidden="1">
      <c r="A164" s="6">
        <v>45516.0</v>
      </c>
      <c r="B164" s="7">
        <v>45516.0</v>
      </c>
      <c r="C164" s="8" t="s">
        <v>13</v>
      </c>
      <c r="D164" s="9">
        <v>-850.0</v>
      </c>
      <c r="E164" s="10"/>
      <c r="F164" s="10"/>
      <c r="G164" s="10"/>
      <c r="H164" s="10"/>
      <c r="I164" s="10"/>
      <c r="J164" s="10"/>
      <c r="K164" s="10"/>
      <c r="L164" s="10"/>
      <c r="M164" s="11"/>
    </row>
    <row r="165" hidden="1">
      <c r="A165" s="12">
        <v>45515.0</v>
      </c>
      <c r="B165" s="33">
        <v>45516.0</v>
      </c>
      <c r="C165" s="14" t="s">
        <v>190</v>
      </c>
      <c r="D165" s="15">
        <v>169.49</v>
      </c>
      <c r="E165" s="16"/>
      <c r="F165" s="16"/>
      <c r="G165" s="16"/>
      <c r="H165" s="14" t="s">
        <v>191</v>
      </c>
      <c r="I165" s="17" t="str">
        <f>IFNA(J165,VLOOKUP(H165,'Merchant Categories'!$A$2:$B$99,2,FALSE))</f>
        <v>CLOTHES</v>
      </c>
      <c r="J165" s="18" t="str">
        <f>VLOOKUP(C165,'Individual Vendor Categories'!$A$1:$B$99,2,FALSE)</f>
        <v>#N/A</v>
      </c>
      <c r="K165" s="16"/>
      <c r="L165" s="16"/>
      <c r="M165" s="16"/>
    </row>
    <row r="166" hidden="1">
      <c r="A166" s="19">
        <v>45515.0</v>
      </c>
      <c r="B166" s="20">
        <v>45516.0</v>
      </c>
      <c r="C166" s="21" t="s">
        <v>192</v>
      </c>
      <c r="D166" s="22">
        <v>39.54</v>
      </c>
      <c r="E166" s="23"/>
      <c r="F166" s="23"/>
      <c r="G166" s="23"/>
      <c r="H166" s="21" t="s">
        <v>28</v>
      </c>
      <c r="I166" s="17" t="str">
        <f>IFNA(J166,VLOOKUP(H166,'Merchant Categories'!$A$2:$B$99,2,FALSE))</f>
        <v>ONLINE SHOPPING</v>
      </c>
      <c r="J166" s="18" t="str">
        <f>VLOOKUP(C166,'Individual Vendor Categories'!$A$1:$B$99,2,FALSE)</f>
        <v>#N/A</v>
      </c>
      <c r="K166" s="23"/>
      <c r="L166" s="23"/>
      <c r="M166" s="23"/>
    </row>
    <row r="167" hidden="1">
      <c r="A167" s="19">
        <v>45515.0</v>
      </c>
      <c r="B167" s="20">
        <v>45516.0</v>
      </c>
      <c r="C167" s="21" t="s">
        <v>193</v>
      </c>
      <c r="D167" s="22">
        <v>15.81</v>
      </c>
      <c r="E167" s="23"/>
      <c r="F167" s="23"/>
      <c r="G167" s="23"/>
      <c r="H167" s="21" t="s">
        <v>28</v>
      </c>
      <c r="I167" s="17" t="str">
        <f>IFNA(J167,VLOOKUP(H167,'Merchant Categories'!$A$2:$B$99,2,FALSE))</f>
        <v>ONLINE SHOPPING</v>
      </c>
      <c r="J167" s="18" t="str">
        <f>VLOOKUP(C167,'Individual Vendor Categories'!$A$1:$B$99,2,FALSE)</f>
        <v>#N/A</v>
      </c>
      <c r="K167" s="23"/>
      <c r="L167" s="23"/>
      <c r="M167" s="23"/>
    </row>
    <row r="168" hidden="1">
      <c r="A168" s="19">
        <v>45514.0</v>
      </c>
      <c r="B168" s="20">
        <v>45515.0</v>
      </c>
      <c r="C168" s="21" t="s">
        <v>95</v>
      </c>
      <c r="D168" s="22">
        <v>4.19</v>
      </c>
      <c r="E168" s="23"/>
      <c r="F168" s="23"/>
      <c r="G168" s="23"/>
      <c r="H168" s="21" t="s">
        <v>96</v>
      </c>
      <c r="I168" s="17" t="str">
        <f>IFNA(J168,VLOOKUP(H168,'Merchant Categories'!$A$2:$B$99,2,FALSE))</f>
        <v>SUBSCRIPTIONS</v>
      </c>
      <c r="J168" s="18" t="str">
        <f>VLOOKUP(C168,'Individual Vendor Categories'!$A$1:$B$99,2,FALSE)</f>
        <v>#N/A</v>
      </c>
      <c r="K168" s="23"/>
      <c r="L168" s="23"/>
      <c r="M168" s="23"/>
    </row>
    <row r="169" hidden="1">
      <c r="A169" s="19">
        <v>45513.0</v>
      </c>
      <c r="B169" s="25">
        <v>45513.0</v>
      </c>
      <c r="C169" s="21" t="s">
        <v>194</v>
      </c>
      <c r="D169" s="22">
        <v>367.5</v>
      </c>
      <c r="E169" s="23"/>
      <c r="F169" s="23"/>
      <c r="G169" s="23"/>
      <c r="H169" s="21" t="s">
        <v>195</v>
      </c>
      <c r="I169" s="17" t="str">
        <f>IFNA(J169,VLOOKUP(H169,'Merchant Categories'!$A$2:$B$99,2,FALSE))</f>
        <v>TICKETS</v>
      </c>
      <c r="J169" s="18" t="str">
        <f>VLOOKUP(C169,'Individual Vendor Categories'!$A$1:$B$99,2,FALSE)</f>
        <v>#N/A</v>
      </c>
      <c r="K169" s="23"/>
      <c r="L169" s="23"/>
      <c r="M169" s="23"/>
    </row>
    <row r="170" hidden="1">
      <c r="A170" s="19">
        <v>45513.0</v>
      </c>
      <c r="B170" s="20">
        <v>45514.0</v>
      </c>
      <c r="C170" s="21" t="s">
        <v>196</v>
      </c>
      <c r="D170" s="22">
        <v>46.32</v>
      </c>
      <c r="E170" s="23"/>
      <c r="F170" s="23"/>
      <c r="G170" s="23"/>
      <c r="H170" s="21" t="s">
        <v>28</v>
      </c>
      <c r="I170" s="17" t="str">
        <f>IFNA(J170,VLOOKUP(H170,'Merchant Categories'!$A$2:$B$99,2,FALSE))</f>
        <v>ONLINE SHOPPING</v>
      </c>
      <c r="J170" s="18" t="str">
        <f>VLOOKUP(C170,'Individual Vendor Categories'!$A$1:$B$99,2,FALSE)</f>
        <v>#N/A</v>
      </c>
      <c r="K170" s="23"/>
      <c r="L170" s="23"/>
      <c r="M170" s="23"/>
    </row>
    <row r="171" hidden="1">
      <c r="A171" s="19">
        <v>45513.0</v>
      </c>
      <c r="B171" s="20">
        <v>45514.0</v>
      </c>
      <c r="C171" s="21" t="s">
        <v>197</v>
      </c>
      <c r="D171" s="22">
        <v>64.46</v>
      </c>
      <c r="E171" s="23"/>
      <c r="F171" s="23"/>
      <c r="G171" s="23"/>
      <c r="H171" s="21" t="s">
        <v>28</v>
      </c>
      <c r="I171" s="17" t="str">
        <f>IFNA(J171,VLOOKUP(H171,'Merchant Categories'!$A$2:$B$99,2,FALSE))</f>
        <v>ONLINE SHOPPING</v>
      </c>
      <c r="J171" s="18" t="str">
        <f>VLOOKUP(C171,'Individual Vendor Categories'!$A$1:$B$99,2,FALSE)</f>
        <v>#N/A</v>
      </c>
      <c r="K171" s="23"/>
      <c r="L171" s="23"/>
      <c r="M171" s="23"/>
    </row>
    <row r="172" hidden="1">
      <c r="A172" s="19">
        <v>45513.0</v>
      </c>
      <c r="B172" s="25">
        <v>45513.0</v>
      </c>
      <c r="C172" s="21" t="s">
        <v>198</v>
      </c>
      <c r="D172" s="22">
        <v>44.06</v>
      </c>
      <c r="E172" s="23"/>
      <c r="F172" s="23"/>
      <c r="G172" s="23"/>
      <c r="H172" s="21" t="s">
        <v>28</v>
      </c>
      <c r="I172" s="17" t="str">
        <f>IFNA(J172,VLOOKUP(H172,'Merchant Categories'!$A$2:$B$99,2,FALSE))</f>
        <v>ONLINE SHOPPING</v>
      </c>
      <c r="J172" s="18" t="str">
        <f>VLOOKUP(C172,'Individual Vendor Categories'!$A$1:$B$99,2,FALSE)</f>
        <v>#N/A</v>
      </c>
      <c r="K172" s="23"/>
      <c r="L172" s="23"/>
      <c r="M172" s="23"/>
    </row>
    <row r="173" hidden="1">
      <c r="A173" s="19">
        <v>45512.0</v>
      </c>
      <c r="B173" s="25">
        <v>45513.0</v>
      </c>
      <c r="C173" s="21" t="s">
        <v>180</v>
      </c>
      <c r="D173" s="22">
        <v>33.06</v>
      </c>
      <c r="E173" s="23"/>
      <c r="F173" s="23"/>
      <c r="G173" s="23"/>
      <c r="H173" s="21" t="s">
        <v>181</v>
      </c>
      <c r="I173" s="17" t="str">
        <f>IFNA(J173,VLOOKUP(H173,'Merchant Categories'!$A$2:$B$99,2,FALSE))</f>
        <v>GAS</v>
      </c>
      <c r="J173" s="18" t="str">
        <f>VLOOKUP(C173,'Individual Vendor Categories'!$A$1:$B$99,2,FALSE)</f>
        <v>#N/A</v>
      </c>
      <c r="K173" s="23"/>
      <c r="L173" s="23"/>
      <c r="M173" s="23"/>
    </row>
    <row r="174" hidden="1">
      <c r="A174" s="19">
        <v>45512.0</v>
      </c>
      <c r="B174" s="25">
        <v>45512.0</v>
      </c>
      <c r="C174" s="21" t="s">
        <v>29</v>
      </c>
      <c r="D174" s="22">
        <v>24.27</v>
      </c>
      <c r="E174" s="23"/>
      <c r="F174" s="23"/>
      <c r="G174" s="23"/>
      <c r="H174" s="21" t="s">
        <v>30</v>
      </c>
      <c r="I174" s="17" t="str">
        <f>IFNA(J174,VLOOKUP(H174,'Merchant Categories'!$A$2:$B$99,2,FALSE))</f>
        <v>SUBSCRIPTIONS</v>
      </c>
      <c r="J174" s="18" t="str">
        <f>VLOOKUP(C174,'Individual Vendor Categories'!$A$1:$B$99,2,FALSE)</f>
        <v>#N/A</v>
      </c>
      <c r="K174" s="23"/>
      <c r="L174" s="23"/>
      <c r="M174" s="23"/>
    </row>
    <row r="175" hidden="1">
      <c r="A175" s="19">
        <v>45510.0</v>
      </c>
      <c r="B175" s="25">
        <v>45510.0</v>
      </c>
      <c r="C175" s="21" t="s">
        <v>108</v>
      </c>
      <c r="D175" s="22">
        <v>45.2</v>
      </c>
      <c r="E175" s="23"/>
      <c r="F175" s="23"/>
      <c r="G175" s="23"/>
      <c r="H175" s="21" t="s">
        <v>109</v>
      </c>
      <c r="I175" s="17" t="str">
        <f>IFNA(J175,VLOOKUP(H175,'Merchant Categories'!$A$2:$B$99,2,FALSE))</f>
        <v>SUBSCRIPTIONS</v>
      </c>
      <c r="J175" s="18" t="str">
        <f>VLOOKUP(C175,'Individual Vendor Categories'!$A$1:$B$99,2,FALSE)</f>
        <v>SUBSCRIPTIONS</v>
      </c>
      <c r="K175" s="23"/>
      <c r="L175" s="23"/>
      <c r="M175" s="23"/>
    </row>
    <row r="176" hidden="1">
      <c r="A176" s="27">
        <v>45510.0</v>
      </c>
      <c r="B176" s="37">
        <v>45510.0</v>
      </c>
      <c r="C176" s="29" t="s">
        <v>199</v>
      </c>
      <c r="D176" s="30">
        <v>99.72</v>
      </c>
      <c r="E176" s="38" t="s">
        <v>200</v>
      </c>
      <c r="F176" s="30">
        <v>0.0</v>
      </c>
      <c r="G176" s="38">
        <v>1.42498</v>
      </c>
      <c r="H176" s="29" t="s">
        <v>201</v>
      </c>
      <c r="I176" s="17" t="s">
        <v>135</v>
      </c>
      <c r="J176" s="18" t="str">
        <f>VLOOKUP(C176,'Individual Vendor Categories'!$A$1:$B$99,2,FALSE)</f>
        <v>#N/A</v>
      </c>
      <c r="K176" s="31"/>
      <c r="L176" s="31"/>
      <c r="M176" s="31"/>
    </row>
    <row r="177" hidden="1">
      <c r="A177" s="39">
        <v>45510.0</v>
      </c>
      <c r="B177" s="36">
        <v>45510.0</v>
      </c>
      <c r="C177" s="8" t="s">
        <v>202</v>
      </c>
      <c r="D177" s="9">
        <v>-196.72</v>
      </c>
      <c r="E177" s="10"/>
      <c r="F177" s="10"/>
      <c r="G177" s="10"/>
      <c r="H177" s="8" t="s">
        <v>28</v>
      </c>
      <c r="I177" s="17" t="str">
        <f>IFNA(J177,VLOOKUP(H177,'Merchant Categories'!$A$2:$B$99,2,FALSE))</f>
        <v>ONLINE SHOPPING</v>
      </c>
      <c r="J177" s="18" t="str">
        <f>VLOOKUP(C177,'Individual Vendor Categories'!$A$1:$B$99,2,FALSE)</f>
        <v>#N/A</v>
      </c>
      <c r="K177" s="10"/>
      <c r="L177" s="10"/>
      <c r="M177" s="11"/>
    </row>
    <row r="178" hidden="1">
      <c r="A178" s="35">
        <v>45509.0</v>
      </c>
      <c r="B178" s="36">
        <v>45509.0</v>
      </c>
      <c r="C178" s="8" t="s">
        <v>13</v>
      </c>
      <c r="D178" s="9">
        <v>-250.0</v>
      </c>
      <c r="E178" s="10"/>
      <c r="F178" s="10"/>
      <c r="G178" s="10"/>
      <c r="H178" s="10"/>
      <c r="I178" s="10"/>
      <c r="J178" s="10"/>
      <c r="K178" s="10"/>
      <c r="L178" s="10"/>
      <c r="M178" s="11"/>
    </row>
    <row r="179" hidden="1">
      <c r="A179" s="12">
        <v>45508.0</v>
      </c>
      <c r="B179" s="13">
        <v>45508.0</v>
      </c>
      <c r="C179" s="14" t="s">
        <v>203</v>
      </c>
      <c r="D179" s="15">
        <v>39.32</v>
      </c>
      <c r="E179" s="16"/>
      <c r="F179" s="16"/>
      <c r="G179" s="16"/>
      <c r="H179" s="14" t="s">
        <v>40</v>
      </c>
      <c r="I179" s="17" t="str">
        <f>IFNA(J179,VLOOKUP(H179,'Merchant Categories'!$A$2:$B$99,2,FALSE))</f>
        <v>EATING OUT</v>
      </c>
      <c r="J179" s="18" t="str">
        <f>VLOOKUP(C179,'Individual Vendor Categories'!$A$1:$B$99,2,FALSE)</f>
        <v>#N/A</v>
      </c>
      <c r="K179" s="16"/>
      <c r="L179" s="16"/>
      <c r="M179" s="16"/>
    </row>
    <row r="180" hidden="1">
      <c r="A180" s="19">
        <v>45508.0</v>
      </c>
      <c r="B180" s="25">
        <v>45509.0</v>
      </c>
      <c r="C180" s="21" t="s">
        <v>204</v>
      </c>
      <c r="D180" s="22">
        <v>12.41</v>
      </c>
      <c r="E180" s="23"/>
      <c r="F180" s="23"/>
      <c r="G180" s="23"/>
      <c r="H180" s="21" t="s">
        <v>205</v>
      </c>
      <c r="I180" s="17" t="str">
        <f>IFNA(J180,VLOOKUP(H180,'Merchant Categories'!$A$2:$B$99,2,FALSE))</f>
        <v>CONVENIENCE</v>
      </c>
      <c r="J180" s="18" t="str">
        <f>VLOOKUP(C180,'Individual Vendor Categories'!$A$1:$B$99,2,FALSE)</f>
        <v>#N/A</v>
      </c>
      <c r="K180" s="23"/>
      <c r="L180" s="23"/>
      <c r="M180" s="23"/>
    </row>
    <row r="181" hidden="1">
      <c r="A181" s="19">
        <v>45508.0</v>
      </c>
      <c r="B181" s="25">
        <v>45509.0</v>
      </c>
      <c r="C181" s="21" t="s">
        <v>206</v>
      </c>
      <c r="D181" s="22">
        <v>38.96</v>
      </c>
      <c r="E181" s="23"/>
      <c r="F181" s="23"/>
      <c r="G181" s="23"/>
      <c r="H181" s="21" t="s">
        <v>94</v>
      </c>
      <c r="I181" s="17" t="str">
        <f>IFNA(J181,VLOOKUP(H181,'Merchant Categories'!$A$2:$B$99,2,FALSE))</f>
        <v>VAPE</v>
      </c>
      <c r="J181" s="18" t="str">
        <f>VLOOKUP(C181,'Individual Vendor Categories'!$A$1:$B$99,2,FALSE)</f>
        <v>VAPE</v>
      </c>
      <c r="K181" s="23"/>
      <c r="L181" s="23"/>
      <c r="M181" s="23"/>
    </row>
    <row r="182" hidden="1">
      <c r="A182" s="19">
        <v>45507.0</v>
      </c>
      <c r="B182" s="25">
        <v>45509.0</v>
      </c>
      <c r="C182" s="21" t="s">
        <v>207</v>
      </c>
      <c r="D182" s="22">
        <v>29.5</v>
      </c>
      <c r="E182" s="23"/>
      <c r="F182" s="23"/>
      <c r="G182" s="23"/>
      <c r="H182" s="21" t="s">
        <v>208</v>
      </c>
      <c r="I182" s="17" t="str">
        <f>IFNA(J182,VLOOKUP(H182,'Merchant Categories'!$A$2:$B$99,2,FALSE))</f>
        <v>NIGHTLIFE - BAR</v>
      </c>
      <c r="J182" s="18" t="str">
        <f>VLOOKUP(C182,'Individual Vendor Categories'!$A$1:$B$99,2,FALSE)</f>
        <v>#N/A</v>
      </c>
      <c r="K182" s="23"/>
      <c r="L182" s="23"/>
      <c r="M182" s="23"/>
    </row>
    <row r="183" hidden="1">
      <c r="A183" s="19">
        <v>45507.0</v>
      </c>
      <c r="B183" s="25">
        <v>45509.0</v>
      </c>
      <c r="C183" s="21" t="s">
        <v>207</v>
      </c>
      <c r="D183" s="22">
        <v>27.14</v>
      </c>
      <c r="E183" s="23"/>
      <c r="F183" s="23"/>
      <c r="G183" s="23"/>
      <c r="H183" s="21" t="s">
        <v>208</v>
      </c>
      <c r="I183" s="17" t="str">
        <f>IFNA(J183,VLOOKUP(H183,'Merchant Categories'!$A$2:$B$99,2,FALSE))</f>
        <v>NIGHTLIFE - BAR</v>
      </c>
      <c r="J183" s="18" t="str">
        <f>VLOOKUP(C183,'Individual Vendor Categories'!$A$1:$B$99,2,FALSE)</f>
        <v>#N/A</v>
      </c>
      <c r="K183" s="23"/>
      <c r="L183" s="23"/>
      <c r="M183" s="23"/>
    </row>
    <row r="184" hidden="1">
      <c r="A184" s="19">
        <v>45507.0</v>
      </c>
      <c r="B184" s="25">
        <v>45508.0</v>
      </c>
      <c r="C184" s="21" t="s">
        <v>167</v>
      </c>
      <c r="D184" s="22">
        <v>21.36</v>
      </c>
      <c r="E184" s="23"/>
      <c r="F184" s="23"/>
      <c r="G184" s="23"/>
      <c r="H184" s="21" t="s">
        <v>168</v>
      </c>
      <c r="I184" s="17" t="str">
        <f>IFNA(J184,VLOOKUP(H184,'Merchant Categories'!$A$2:$B$99,2,FALSE))</f>
        <v>EATING OUT</v>
      </c>
      <c r="J184" s="18" t="str">
        <f>VLOOKUP(C184,'Individual Vendor Categories'!$A$1:$B$99,2,FALSE)</f>
        <v>#N/A</v>
      </c>
      <c r="K184" s="23"/>
      <c r="L184" s="23"/>
      <c r="M184" s="23"/>
    </row>
    <row r="185" hidden="1">
      <c r="A185" s="19">
        <v>45507.0</v>
      </c>
      <c r="B185" s="25">
        <v>45507.0</v>
      </c>
      <c r="C185" s="21" t="s">
        <v>209</v>
      </c>
      <c r="D185" s="22">
        <v>21.6</v>
      </c>
      <c r="E185" s="23"/>
      <c r="F185" s="23"/>
      <c r="G185" s="23"/>
      <c r="H185" s="21" t="s">
        <v>15</v>
      </c>
      <c r="I185" s="17" t="str">
        <f>IFNA(J185,VLOOKUP(H185,'Merchant Categories'!$A$2:$B$99,2,FALSE))</f>
        <v>EATING OUT</v>
      </c>
      <c r="J185" s="18" t="str">
        <f>VLOOKUP(C185,'Individual Vendor Categories'!$A$1:$B$99,2,FALSE)</f>
        <v>#N/A</v>
      </c>
      <c r="K185" s="23"/>
      <c r="L185" s="23"/>
      <c r="M185" s="23"/>
    </row>
    <row r="186" hidden="1">
      <c r="A186" s="19">
        <v>45506.0</v>
      </c>
      <c r="B186" s="25">
        <v>45507.0</v>
      </c>
      <c r="C186" s="21" t="s">
        <v>210</v>
      </c>
      <c r="D186" s="22">
        <v>75.3</v>
      </c>
      <c r="E186" s="23"/>
      <c r="F186" s="23"/>
      <c r="G186" s="23"/>
      <c r="H186" s="21" t="s">
        <v>137</v>
      </c>
      <c r="I186" s="17" t="str">
        <f>IFNA(J186,VLOOKUP(H186,'Merchant Categories'!$A$2:$B$99,2,FALSE))</f>
        <v>TICKETS</v>
      </c>
      <c r="J186" s="18" t="str">
        <f>VLOOKUP(C186,'Individual Vendor Categories'!$A$1:$B$99,2,FALSE)</f>
        <v>#N/A</v>
      </c>
      <c r="K186" s="23"/>
      <c r="L186" s="23"/>
      <c r="M186" s="23"/>
    </row>
    <row r="187" hidden="1">
      <c r="A187" s="27">
        <v>45506.0</v>
      </c>
      <c r="B187" s="37">
        <v>45508.0</v>
      </c>
      <c r="C187" s="29" t="s">
        <v>211</v>
      </c>
      <c r="D187" s="30">
        <v>19.76</v>
      </c>
      <c r="E187" s="31"/>
      <c r="F187" s="31"/>
      <c r="G187" s="31"/>
      <c r="H187" s="29" t="s">
        <v>19</v>
      </c>
      <c r="I187" s="17" t="str">
        <f>IFNA(J187,VLOOKUP(H187,'Merchant Categories'!$A$2:$B$99,2,FALSE))</f>
        <v>EATING OUT</v>
      </c>
      <c r="J187" s="18" t="str">
        <f>VLOOKUP(C187,'Individual Vendor Categories'!$A$1:$B$99,2,FALSE)</f>
        <v>#N/A</v>
      </c>
      <c r="K187" s="31"/>
      <c r="L187" s="31"/>
      <c r="M187" s="31"/>
    </row>
    <row r="188" hidden="1">
      <c r="A188" s="35">
        <v>45506.0</v>
      </c>
      <c r="B188" s="36">
        <v>45506.0</v>
      </c>
      <c r="C188" s="8" t="s">
        <v>13</v>
      </c>
      <c r="D188" s="9">
        <v>-400.0</v>
      </c>
      <c r="E188" s="10"/>
      <c r="F188" s="10"/>
      <c r="G188" s="10"/>
      <c r="H188" s="10"/>
      <c r="I188" s="10"/>
      <c r="J188" s="10"/>
      <c r="K188" s="10"/>
      <c r="L188" s="10"/>
      <c r="M188" s="11"/>
    </row>
    <row r="189" hidden="1">
      <c r="A189" s="12">
        <v>45506.0</v>
      </c>
      <c r="B189" s="13">
        <v>45507.0</v>
      </c>
      <c r="C189" s="14" t="s">
        <v>212</v>
      </c>
      <c r="D189" s="15">
        <v>82.49</v>
      </c>
      <c r="E189" s="16"/>
      <c r="F189" s="16"/>
      <c r="G189" s="16"/>
      <c r="H189" s="14" t="s">
        <v>201</v>
      </c>
      <c r="I189" s="17" t="s">
        <v>213</v>
      </c>
      <c r="J189" s="18" t="str">
        <f>VLOOKUP(C189,'Individual Vendor Categories'!$A$1:$B$99,2,FALSE)</f>
        <v>#N/A</v>
      </c>
      <c r="K189" s="16"/>
      <c r="L189" s="16"/>
      <c r="M189" s="16"/>
    </row>
    <row r="190" hidden="1">
      <c r="A190" s="19">
        <v>45506.0</v>
      </c>
      <c r="B190" s="25">
        <v>45507.0</v>
      </c>
      <c r="C190" s="21" t="s">
        <v>140</v>
      </c>
      <c r="D190" s="22">
        <v>85.35</v>
      </c>
      <c r="E190" s="23"/>
      <c r="F190" s="23"/>
      <c r="G190" s="23"/>
      <c r="H190" s="21" t="s">
        <v>55</v>
      </c>
      <c r="I190" s="17" t="str">
        <f>IFNA(J190,VLOOKUP(H190,'Merchant Categories'!$A$2:$B$99,2,FALSE))</f>
        <v>LIQ</v>
      </c>
      <c r="J190" s="18" t="str">
        <f>VLOOKUP(C190,'Individual Vendor Categories'!$A$1:$B$99,2,FALSE)</f>
        <v>#N/A</v>
      </c>
      <c r="K190" s="23"/>
      <c r="L190" s="23"/>
      <c r="M190" s="23"/>
    </row>
    <row r="191" hidden="1">
      <c r="A191" s="19">
        <v>45506.0</v>
      </c>
      <c r="B191" s="25">
        <v>45506.0</v>
      </c>
      <c r="C191" s="21" t="s">
        <v>214</v>
      </c>
      <c r="D191" s="22">
        <v>14.07</v>
      </c>
      <c r="E191" s="23"/>
      <c r="F191" s="23"/>
      <c r="G191" s="23"/>
      <c r="H191" s="21" t="s">
        <v>15</v>
      </c>
      <c r="I191" s="17" t="str">
        <f>IFNA(J191,VLOOKUP(H191,'Merchant Categories'!$A$2:$B$99,2,FALSE))</f>
        <v>EATING OUT</v>
      </c>
      <c r="J191" s="18" t="str">
        <f>VLOOKUP(C191,'Individual Vendor Categories'!$A$1:$B$99,2,FALSE)</f>
        <v>#N/A</v>
      </c>
      <c r="K191" s="23"/>
      <c r="L191" s="23"/>
      <c r="M191" s="23"/>
    </row>
    <row r="192" hidden="1">
      <c r="A192" s="19">
        <v>45505.0</v>
      </c>
      <c r="B192" s="25">
        <v>45506.0</v>
      </c>
      <c r="C192" s="21" t="s">
        <v>38</v>
      </c>
      <c r="D192" s="22">
        <v>18.79</v>
      </c>
      <c r="E192" s="23"/>
      <c r="F192" s="23"/>
      <c r="G192" s="23"/>
      <c r="H192" s="21" t="s">
        <v>15</v>
      </c>
      <c r="I192" s="17" t="str">
        <f>IFNA(J192,VLOOKUP(H192,'Merchant Categories'!$A$2:$B$99,2,FALSE))</f>
        <v>EATING OUT</v>
      </c>
      <c r="J192" s="18" t="str">
        <f>VLOOKUP(C192,'Individual Vendor Categories'!$A$1:$B$99,2,FALSE)</f>
        <v>#N/A</v>
      </c>
      <c r="K192" s="23"/>
      <c r="L192" s="23"/>
      <c r="M192" s="23"/>
    </row>
    <row r="193" hidden="1">
      <c r="A193" s="19">
        <v>45505.0</v>
      </c>
      <c r="B193" s="25">
        <v>45505.0</v>
      </c>
      <c r="C193" s="21" t="s">
        <v>131</v>
      </c>
      <c r="D193" s="22">
        <v>10.49</v>
      </c>
      <c r="E193" s="23"/>
      <c r="F193" s="23"/>
      <c r="G193" s="23"/>
      <c r="H193" s="21" t="s">
        <v>132</v>
      </c>
      <c r="I193" s="17" t="str">
        <f>IFNA(J193,VLOOKUP(H193,'Merchant Categories'!$A$2:$B$99,2,FALSE))</f>
        <v>SUBSCRIPTIONS</v>
      </c>
      <c r="J193" s="18" t="str">
        <f>VLOOKUP(C193,'Individual Vendor Categories'!$A$1:$B$99,2,FALSE)</f>
        <v>#N/A</v>
      </c>
      <c r="K193" s="23"/>
      <c r="L193" s="23"/>
      <c r="M193" s="23"/>
    </row>
    <row r="194" hidden="1">
      <c r="A194" s="19">
        <v>45505.0</v>
      </c>
      <c r="B194" s="25">
        <v>45506.0</v>
      </c>
      <c r="C194" s="21" t="s">
        <v>215</v>
      </c>
      <c r="D194" s="22">
        <v>14.68</v>
      </c>
      <c r="E194" s="23"/>
      <c r="F194" s="23"/>
      <c r="G194" s="23"/>
      <c r="H194" s="21" t="s">
        <v>28</v>
      </c>
      <c r="I194" s="17" t="str">
        <f>IFNA(J194,VLOOKUP(H194,'Merchant Categories'!$A$2:$B$99,2,FALSE))</f>
        <v>ONLINE SHOPPING</v>
      </c>
      <c r="J194" s="18" t="str">
        <f>VLOOKUP(C194,'Individual Vendor Categories'!$A$1:$B$99,2,FALSE)</f>
        <v>#N/A</v>
      </c>
      <c r="K194" s="23"/>
      <c r="L194" s="23"/>
      <c r="M194" s="23"/>
    </row>
    <row r="195" hidden="1">
      <c r="A195" s="19">
        <v>45504.0</v>
      </c>
      <c r="B195" s="25">
        <v>45506.0</v>
      </c>
      <c r="C195" s="21" t="s">
        <v>216</v>
      </c>
      <c r="D195" s="22">
        <v>18.59</v>
      </c>
      <c r="E195" s="23"/>
      <c r="F195" s="23"/>
      <c r="G195" s="23"/>
      <c r="H195" s="21" t="s">
        <v>32</v>
      </c>
      <c r="I195" s="17" t="str">
        <f>IFNA(J195,VLOOKUP(H195,'Merchant Categories'!$A$2:$B$99,2,FALSE))</f>
        <v>TRANSPORT</v>
      </c>
      <c r="J195" s="18" t="str">
        <f>VLOOKUP(C195,'Individual Vendor Categories'!$A$1:$B$99,2,FALSE)</f>
        <v>#N/A</v>
      </c>
      <c r="K195" s="23"/>
      <c r="L195" s="23"/>
      <c r="M195" s="23"/>
    </row>
    <row r="196" hidden="1">
      <c r="A196" s="19">
        <v>45504.0</v>
      </c>
      <c r="B196" s="25">
        <v>45505.0</v>
      </c>
      <c r="C196" s="21" t="s">
        <v>217</v>
      </c>
      <c r="D196" s="22">
        <v>5.07</v>
      </c>
      <c r="E196" s="23"/>
      <c r="F196" s="23"/>
      <c r="G196" s="23"/>
      <c r="H196" s="21" t="s">
        <v>218</v>
      </c>
      <c r="I196" s="17" t="str">
        <f>IFNA(J196,VLOOKUP(H196,'Merchant Categories'!$A$2:$B$99,2,FALSE))</f>
        <v>CONVENIENCE</v>
      </c>
      <c r="J196" s="18" t="str">
        <f>VLOOKUP(C196,'Individual Vendor Categories'!$A$1:$B$99,2,FALSE)</f>
        <v>#N/A</v>
      </c>
      <c r="K196" s="23"/>
      <c r="L196" s="23"/>
      <c r="M196" s="23"/>
    </row>
    <row r="197" hidden="1">
      <c r="A197" s="19">
        <v>45504.0</v>
      </c>
      <c r="B197" s="25">
        <v>45505.0</v>
      </c>
      <c r="C197" s="21" t="s">
        <v>52</v>
      </c>
      <c r="D197" s="22">
        <v>5.49</v>
      </c>
      <c r="E197" s="23"/>
      <c r="F197" s="23"/>
      <c r="G197" s="23"/>
      <c r="H197" s="21" t="s">
        <v>53</v>
      </c>
      <c r="I197" s="17" t="str">
        <f>IFNA(J197,VLOOKUP(H197,'Merchant Categories'!$A$2:$B$99,2,FALSE))</f>
        <v>CONVENIENCE</v>
      </c>
      <c r="J197" s="18" t="str">
        <f>VLOOKUP(C197,'Individual Vendor Categories'!$A$1:$B$99,2,FALSE)</f>
        <v>#N/A</v>
      </c>
      <c r="K197" s="23"/>
      <c r="L197" s="23"/>
      <c r="M197" s="23"/>
    </row>
    <row r="198" hidden="1">
      <c r="A198" s="19">
        <v>45504.0</v>
      </c>
      <c r="B198" s="20">
        <v>45504.0</v>
      </c>
      <c r="C198" s="21" t="s">
        <v>219</v>
      </c>
      <c r="D198" s="22">
        <v>22.11</v>
      </c>
      <c r="E198" s="23"/>
      <c r="F198" s="23"/>
      <c r="G198" s="23"/>
      <c r="H198" s="21" t="s">
        <v>220</v>
      </c>
      <c r="I198" s="17" t="s">
        <v>159</v>
      </c>
      <c r="J198" s="18" t="str">
        <f>VLOOKUP(C198,'Individual Vendor Categories'!$A$1:$B$99,2,FALSE)</f>
        <v>#N/A</v>
      </c>
      <c r="K198" s="23"/>
      <c r="L198" s="23"/>
      <c r="M198" s="23"/>
    </row>
    <row r="199" hidden="1">
      <c r="A199" s="19">
        <v>45503.0</v>
      </c>
      <c r="B199" s="25">
        <v>45505.0</v>
      </c>
      <c r="C199" s="21" t="s">
        <v>221</v>
      </c>
      <c r="D199" s="22">
        <v>47.07</v>
      </c>
      <c r="E199" s="23"/>
      <c r="F199" s="23"/>
      <c r="G199" s="23"/>
      <c r="H199" s="21" t="s">
        <v>19</v>
      </c>
      <c r="I199" s="17" t="str">
        <f>IFNA(J199,VLOOKUP(H199,'Merchant Categories'!$A$2:$B$99,2,FALSE))</f>
        <v>EATING OUT</v>
      </c>
      <c r="J199" s="18" t="str">
        <f>VLOOKUP(C199,'Individual Vendor Categories'!$A$1:$B$99,2,FALSE)</f>
        <v>#N/A</v>
      </c>
      <c r="K199" s="23"/>
      <c r="L199" s="23"/>
      <c r="M199" s="23"/>
    </row>
    <row r="200" hidden="1">
      <c r="A200" s="19">
        <v>45502.0</v>
      </c>
      <c r="B200" s="20">
        <v>45503.0</v>
      </c>
      <c r="C200" s="21" t="s">
        <v>222</v>
      </c>
      <c r="D200" s="22">
        <v>88.89</v>
      </c>
      <c r="E200" s="23"/>
      <c r="F200" s="23"/>
      <c r="G200" s="23"/>
      <c r="H200" s="21" t="s">
        <v>125</v>
      </c>
      <c r="I200" s="17" t="str">
        <f>IFNA(J200,VLOOKUP(H200,'Merchant Categories'!$A$2:$B$99,2,FALSE))</f>
        <v>GAS</v>
      </c>
      <c r="J200" s="18" t="str">
        <f>VLOOKUP(C200,'Individual Vendor Categories'!$A$1:$B$99,2,FALSE)</f>
        <v>#N/A</v>
      </c>
      <c r="K200" s="23"/>
      <c r="L200" s="23"/>
      <c r="M200" s="23"/>
    </row>
    <row r="201" hidden="1">
      <c r="A201" s="19">
        <v>45502.0</v>
      </c>
      <c r="B201" s="20">
        <v>45503.0</v>
      </c>
      <c r="C201" s="21" t="s">
        <v>223</v>
      </c>
      <c r="D201" s="22">
        <v>31.48</v>
      </c>
      <c r="E201" s="23"/>
      <c r="F201" s="23"/>
      <c r="G201" s="23"/>
      <c r="H201" s="21" t="s">
        <v>19</v>
      </c>
      <c r="I201" s="17" t="str">
        <f>IFNA(J201,VLOOKUP(H201,'Merchant Categories'!$A$2:$B$99,2,FALSE))</f>
        <v>EATING OUT</v>
      </c>
      <c r="J201" s="18" t="str">
        <f>VLOOKUP(C201,'Individual Vendor Categories'!$A$1:$B$99,2,FALSE)</f>
        <v>#N/A</v>
      </c>
      <c r="K201" s="23"/>
      <c r="L201" s="23"/>
      <c r="M201" s="23"/>
    </row>
    <row r="202" hidden="1">
      <c r="A202" s="19">
        <v>45500.0</v>
      </c>
      <c r="B202" s="20">
        <v>45499.0</v>
      </c>
      <c r="C202" s="21" t="s">
        <v>224</v>
      </c>
      <c r="D202" s="22">
        <v>35.83</v>
      </c>
      <c r="E202" s="23"/>
      <c r="F202" s="23"/>
      <c r="G202" s="23"/>
      <c r="H202" s="21" t="s">
        <v>43</v>
      </c>
      <c r="I202" s="17" t="str">
        <f>IFNA(J202,VLOOKUP(H202,'Merchant Categories'!$A$2:$B$99,2,FALSE))</f>
        <v>CLOTHES</v>
      </c>
      <c r="J202" s="18" t="str">
        <f>VLOOKUP(C202,'Individual Vendor Categories'!$A$1:$B$99,2,FALSE)</f>
        <v>CLOTHES</v>
      </c>
      <c r="K202" s="23"/>
      <c r="L202" s="23"/>
      <c r="M202" s="23"/>
    </row>
    <row r="203" hidden="1">
      <c r="A203" s="19">
        <v>45500.0</v>
      </c>
      <c r="B203" s="20">
        <v>45499.0</v>
      </c>
      <c r="C203" s="21" t="s">
        <v>224</v>
      </c>
      <c r="D203" s="22">
        <v>78.39</v>
      </c>
      <c r="E203" s="23"/>
      <c r="F203" s="23"/>
      <c r="G203" s="23"/>
      <c r="H203" s="21" t="s">
        <v>43</v>
      </c>
      <c r="I203" s="17" t="str">
        <f>IFNA(J203,VLOOKUP(H203,'Merchant Categories'!$A$2:$B$99,2,FALSE))</f>
        <v>CLOTHES</v>
      </c>
      <c r="J203" s="18" t="str">
        <f>VLOOKUP(C203,'Individual Vendor Categories'!$A$1:$B$99,2,FALSE)</f>
        <v>CLOTHES</v>
      </c>
      <c r="K203" s="23"/>
      <c r="L203" s="23"/>
      <c r="M203" s="23"/>
    </row>
    <row r="204" hidden="1">
      <c r="A204" s="19">
        <v>45500.0</v>
      </c>
      <c r="B204" s="20">
        <v>45500.0</v>
      </c>
      <c r="C204" s="21" t="s">
        <v>225</v>
      </c>
      <c r="D204" s="22">
        <v>25.3</v>
      </c>
      <c r="E204" s="23"/>
      <c r="F204" s="23"/>
      <c r="G204" s="23"/>
      <c r="H204" s="21" t="s">
        <v>24</v>
      </c>
      <c r="I204" s="17" t="str">
        <f>IFNA(J204,VLOOKUP(H204,'Merchant Categories'!$A$2:$B$99,2,FALSE))</f>
        <v>EATING OUT</v>
      </c>
      <c r="J204" s="18" t="str">
        <f>VLOOKUP(C204,'Individual Vendor Categories'!$A$1:$B$99,2,FALSE)</f>
        <v>EATING OUT</v>
      </c>
      <c r="K204" s="23"/>
      <c r="L204" s="23"/>
      <c r="M204" s="23"/>
    </row>
    <row r="205" hidden="1">
      <c r="A205" s="19">
        <v>45499.0</v>
      </c>
      <c r="B205" s="20">
        <v>45499.0</v>
      </c>
      <c r="C205" s="21" t="s">
        <v>226</v>
      </c>
      <c r="D205" s="22">
        <v>43.7</v>
      </c>
      <c r="E205" s="23"/>
      <c r="F205" s="23"/>
      <c r="G205" s="23"/>
      <c r="H205" s="21" t="s">
        <v>24</v>
      </c>
      <c r="I205" s="17" t="str">
        <f>IFNA(J205,VLOOKUP(H205,'Merchant Categories'!$A$2:$B$99,2,FALSE))</f>
        <v>FESTIVALS</v>
      </c>
      <c r="J205" s="18" t="str">
        <f>VLOOKUP(C205,'Individual Vendor Categories'!$A$1:$B$99,2,FALSE)</f>
        <v>FESTIVALS</v>
      </c>
      <c r="K205" s="23"/>
      <c r="L205" s="23"/>
      <c r="M205" s="23"/>
    </row>
    <row r="206" hidden="1">
      <c r="A206" s="19">
        <v>45499.0</v>
      </c>
      <c r="B206" s="20">
        <v>45498.0</v>
      </c>
      <c r="C206" s="21" t="s">
        <v>226</v>
      </c>
      <c r="D206" s="22">
        <v>21.0</v>
      </c>
      <c r="E206" s="23"/>
      <c r="F206" s="23"/>
      <c r="G206" s="23"/>
      <c r="H206" s="21" t="s">
        <v>24</v>
      </c>
      <c r="I206" s="17" t="str">
        <f>IFNA(J206,VLOOKUP(H206,'Merchant Categories'!$A$2:$B$99,2,FALSE))</f>
        <v>FESTIVALS</v>
      </c>
      <c r="J206" s="18" t="str">
        <f>VLOOKUP(C206,'Individual Vendor Categories'!$A$1:$B$99,2,FALSE)</f>
        <v>FESTIVALS</v>
      </c>
      <c r="K206" s="23"/>
      <c r="L206" s="23"/>
      <c r="M206" s="23"/>
    </row>
    <row r="207" hidden="1">
      <c r="A207" s="19">
        <v>45498.0</v>
      </c>
      <c r="B207" s="20">
        <v>45498.0</v>
      </c>
      <c r="C207" s="21" t="s">
        <v>226</v>
      </c>
      <c r="D207" s="22">
        <v>85.0</v>
      </c>
      <c r="E207" s="23"/>
      <c r="F207" s="23"/>
      <c r="G207" s="23"/>
      <c r="H207" s="21" t="s">
        <v>24</v>
      </c>
      <c r="I207" s="17" t="str">
        <f>IFNA(J207,VLOOKUP(H207,'Merchant Categories'!$A$2:$B$99,2,FALSE))</f>
        <v>FESTIVALS</v>
      </c>
      <c r="J207" s="18" t="str">
        <f>VLOOKUP(C207,'Individual Vendor Categories'!$A$1:$B$99,2,FALSE)</f>
        <v>FESTIVALS</v>
      </c>
      <c r="K207" s="23"/>
      <c r="L207" s="23"/>
      <c r="M207" s="23"/>
    </row>
    <row r="208" hidden="1">
      <c r="A208" s="19">
        <v>45497.0</v>
      </c>
      <c r="B208" s="20">
        <v>45499.0</v>
      </c>
      <c r="C208" s="21" t="s">
        <v>227</v>
      </c>
      <c r="D208" s="22">
        <v>28.85</v>
      </c>
      <c r="E208" s="23"/>
      <c r="F208" s="23"/>
      <c r="G208" s="23"/>
      <c r="H208" s="21" t="s">
        <v>228</v>
      </c>
      <c r="I208" s="17" t="str">
        <f>IFNA(J208,VLOOKUP(H208,'Merchant Categories'!$A$2:$B$99,2,FALSE))</f>
        <v>CONVENIENCE</v>
      </c>
      <c r="J208" s="18" t="str">
        <f>VLOOKUP(C208,'Individual Vendor Categories'!$A$1:$B$99,2,FALSE)</f>
        <v>#N/A</v>
      </c>
      <c r="K208" s="23"/>
      <c r="L208" s="23"/>
      <c r="M208" s="23"/>
    </row>
    <row r="209" hidden="1">
      <c r="A209" s="19">
        <v>45497.0</v>
      </c>
      <c r="B209" s="20">
        <v>45499.0</v>
      </c>
      <c r="C209" s="21" t="s">
        <v>229</v>
      </c>
      <c r="D209" s="22">
        <v>43.94</v>
      </c>
      <c r="E209" s="23"/>
      <c r="F209" s="23"/>
      <c r="G209" s="23"/>
      <c r="H209" s="21" t="s">
        <v>230</v>
      </c>
      <c r="I209" s="17" t="s">
        <v>159</v>
      </c>
      <c r="J209" s="18" t="str">
        <f>VLOOKUP(C209,'Individual Vendor Categories'!$A$1:$B$99,2,FALSE)</f>
        <v>#N/A</v>
      </c>
      <c r="K209" s="23"/>
      <c r="L209" s="23"/>
      <c r="M209" s="23"/>
    </row>
    <row r="210" hidden="1">
      <c r="A210" s="19">
        <v>45497.0</v>
      </c>
      <c r="B210" s="20">
        <v>45497.0</v>
      </c>
      <c r="C210" s="21" t="s">
        <v>231</v>
      </c>
      <c r="D210" s="22">
        <v>28.84</v>
      </c>
      <c r="E210" s="23"/>
      <c r="F210" s="23"/>
      <c r="G210" s="23"/>
      <c r="H210" s="21" t="s">
        <v>232</v>
      </c>
      <c r="I210" s="17" t="str">
        <f>IFNA(J210,VLOOKUP(H210,'Merchant Categories'!$A$2:$B$99,2,FALSE))</f>
        <v>CONVENIENCE</v>
      </c>
      <c r="J210" s="18" t="str">
        <f>VLOOKUP(C210,'Individual Vendor Categories'!$A$1:$B$99,2,FALSE)</f>
        <v>#N/A</v>
      </c>
      <c r="K210" s="23"/>
      <c r="L210" s="23"/>
      <c r="M210" s="23"/>
    </row>
    <row r="211" hidden="1">
      <c r="A211" s="19">
        <v>45497.0</v>
      </c>
      <c r="B211" s="20">
        <v>45498.0</v>
      </c>
      <c r="C211" s="21" t="s">
        <v>233</v>
      </c>
      <c r="D211" s="22">
        <v>20.99</v>
      </c>
      <c r="E211" s="23"/>
      <c r="F211" s="23"/>
      <c r="G211" s="23"/>
      <c r="H211" s="21" t="s">
        <v>147</v>
      </c>
      <c r="I211" s="17" t="str">
        <f>IFNA(J211,VLOOKUP(H211,'Merchant Categories'!$A$2:$B$99,2,FALSE))</f>
        <v>CLOTHES</v>
      </c>
      <c r="J211" s="18" t="str">
        <f>VLOOKUP(C211,'Individual Vendor Categories'!$A$1:$B$99,2,FALSE)</f>
        <v>#N/A</v>
      </c>
      <c r="K211" s="23"/>
      <c r="L211" s="23"/>
      <c r="M211" s="23"/>
    </row>
    <row r="212" hidden="1">
      <c r="A212" s="19">
        <v>45497.0</v>
      </c>
      <c r="B212" s="20">
        <v>45499.0</v>
      </c>
      <c r="C212" s="21" t="s">
        <v>234</v>
      </c>
      <c r="D212" s="22">
        <v>3.45</v>
      </c>
      <c r="E212" s="23"/>
      <c r="F212" s="23"/>
      <c r="G212" s="23"/>
      <c r="H212" s="21" t="s">
        <v>235</v>
      </c>
      <c r="I212" s="17" t="str">
        <f>IFNA(J212,VLOOKUP(H212,'Merchant Categories'!$A$2:$B$99,2,FALSE))</f>
        <v>GROCERIES</v>
      </c>
      <c r="J212" s="18" t="str">
        <f>VLOOKUP(C212,'Individual Vendor Categories'!$A$1:$B$99,2,FALSE)</f>
        <v>#N/A</v>
      </c>
      <c r="K212" s="23"/>
      <c r="L212" s="23"/>
      <c r="M212" s="23"/>
    </row>
    <row r="213" hidden="1">
      <c r="A213" s="19">
        <v>45497.0</v>
      </c>
      <c r="B213" s="20">
        <v>45499.0</v>
      </c>
      <c r="C213" s="21" t="s">
        <v>236</v>
      </c>
      <c r="D213" s="22">
        <v>34.83</v>
      </c>
      <c r="E213" s="23"/>
      <c r="F213" s="23"/>
      <c r="G213" s="23"/>
      <c r="H213" s="21" t="s">
        <v>43</v>
      </c>
      <c r="I213" s="17" t="str">
        <f>IFNA(J213,VLOOKUP(H213,'Merchant Categories'!$A$2:$B$99,2,FALSE))</f>
        <v>LIQ</v>
      </c>
      <c r="J213" s="18" t="str">
        <f>VLOOKUP(C213,'Individual Vendor Categories'!$A$1:$B$99,2,FALSE)</f>
        <v>LIQ</v>
      </c>
      <c r="K213" s="23"/>
      <c r="L213" s="23"/>
      <c r="M213" s="23"/>
    </row>
    <row r="214" hidden="1">
      <c r="A214" s="19">
        <v>45497.0</v>
      </c>
      <c r="B214" s="20">
        <v>45498.0</v>
      </c>
      <c r="C214" s="21" t="s">
        <v>237</v>
      </c>
      <c r="D214" s="22">
        <v>48.29</v>
      </c>
      <c r="E214" s="23"/>
      <c r="F214" s="23"/>
      <c r="G214" s="23"/>
      <c r="H214" s="21" t="s">
        <v>238</v>
      </c>
      <c r="I214" s="17" t="str">
        <f>IFNA(J214,VLOOKUP(H214,'Merchant Categories'!$A$2:$B$99,2,FALSE))</f>
        <v>CONVENIENCE</v>
      </c>
      <c r="J214" s="18" t="str">
        <f>VLOOKUP(C214,'Individual Vendor Categories'!$A$1:$B$99,2,FALSE)</f>
        <v>#N/A</v>
      </c>
      <c r="K214" s="23"/>
      <c r="L214" s="23"/>
      <c r="M214" s="23"/>
    </row>
    <row r="215" hidden="1">
      <c r="A215" s="19">
        <v>45497.0</v>
      </c>
      <c r="B215" s="20">
        <v>45498.0</v>
      </c>
      <c r="C215" s="21" t="s">
        <v>237</v>
      </c>
      <c r="D215" s="22">
        <v>11.54</v>
      </c>
      <c r="E215" s="23"/>
      <c r="F215" s="23"/>
      <c r="G215" s="23"/>
      <c r="H215" s="21" t="s">
        <v>238</v>
      </c>
      <c r="I215" s="17" t="str">
        <f>IFNA(J215,VLOOKUP(H215,'Merchant Categories'!$A$2:$B$99,2,FALSE))</f>
        <v>CONVENIENCE</v>
      </c>
      <c r="J215" s="18" t="str">
        <f>VLOOKUP(C215,'Individual Vendor Categories'!$A$1:$B$99,2,FALSE)</f>
        <v>#N/A</v>
      </c>
      <c r="K215" s="23"/>
      <c r="L215" s="23"/>
      <c r="M215" s="23"/>
    </row>
    <row r="216" hidden="1">
      <c r="A216" s="19">
        <v>45497.0</v>
      </c>
      <c r="B216" s="20">
        <v>45499.0</v>
      </c>
      <c r="C216" s="21" t="s">
        <v>239</v>
      </c>
      <c r="D216" s="22">
        <v>32.54</v>
      </c>
      <c r="E216" s="23"/>
      <c r="F216" s="23"/>
      <c r="G216" s="23"/>
      <c r="H216" s="21" t="s">
        <v>240</v>
      </c>
      <c r="I216" s="17" t="str">
        <f>IFNA(J216,VLOOKUP(H216,'Merchant Categories'!$A$2:$B$99,2,FALSE))</f>
        <v>CONVENIENCE</v>
      </c>
      <c r="J216" s="18" t="str">
        <f>VLOOKUP(C216,'Individual Vendor Categories'!$A$1:$B$99,2,FALSE)</f>
        <v>#N/A</v>
      </c>
      <c r="K216" s="23"/>
      <c r="L216" s="23"/>
      <c r="M216" s="23"/>
    </row>
    <row r="217" hidden="1">
      <c r="A217" s="19">
        <v>45497.0</v>
      </c>
      <c r="B217" s="20">
        <v>45497.0</v>
      </c>
      <c r="C217" s="21" t="s">
        <v>87</v>
      </c>
      <c r="D217" s="22">
        <v>33.49</v>
      </c>
      <c r="E217" s="23"/>
      <c r="F217" s="23"/>
      <c r="G217" s="23"/>
      <c r="H217" s="21" t="s">
        <v>15</v>
      </c>
      <c r="I217" s="17" t="str">
        <f>IFNA(J217,VLOOKUP(H217,'Merchant Categories'!$A$2:$B$99,2,FALSE))</f>
        <v>EATING OUT</v>
      </c>
      <c r="J217" s="18" t="str">
        <f>VLOOKUP(C217,'Individual Vendor Categories'!$A$1:$B$99,2,FALSE)</f>
        <v>#N/A</v>
      </c>
      <c r="K217" s="23"/>
      <c r="L217" s="23"/>
      <c r="M217" s="23"/>
    </row>
    <row r="218" hidden="1">
      <c r="A218" s="19">
        <v>45497.0</v>
      </c>
      <c r="B218" s="20">
        <v>45499.0</v>
      </c>
      <c r="C218" s="21" t="s">
        <v>241</v>
      </c>
      <c r="D218" s="22">
        <v>13.13</v>
      </c>
      <c r="E218" s="23"/>
      <c r="F218" s="23"/>
      <c r="G218" s="23"/>
      <c r="H218" s="21" t="s">
        <v>242</v>
      </c>
      <c r="I218" s="17" t="str">
        <f>IFNA(J218,VLOOKUP(H218,'Merchant Categories'!$A$2:$B$99,2,FALSE))</f>
        <v>EATING OUT</v>
      </c>
      <c r="J218" s="18" t="str">
        <f>VLOOKUP(C218,'Individual Vendor Categories'!$A$1:$B$99,2,FALSE)</f>
        <v>#N/A</v>
      </c>
      <c r="K218" s="23"/>
      <c r="L218" s="23"/>
      <c r="M218" s="23"/>
    </row>
    <row r="219" hidden="1">
      <c r="A219" s="19">
        <v>45497.0</v>
      </c>
      <c r="B219" s="20">
        <v>45498.0</v>
      </c>
      <c r="C219" s="21" t="s">
        <v>243</v>
      </c>
      <c r="D219" s="22">
        <v>67.18</v>
      </c>
      <c r="E219" s="23"/>
      <c r="F219" s="23"/>
      <c r="G219" s="23"/>
      <c r="H219" s="21" t="s">
        <v>94</v>
      </c>
      <c r="I219" s="17" t="str">
        <f>IFNA(J219,VLOOKUP(H219,'Merchant Categories'!$A$2:$B$99,2,FALSE))</f>
        <v>VAPE</v>
      </c>
      <c r="J219" s="18" t="str">
        <f>VLOOKUP(C219,'Individual Vendor Categories'!$A$1:$B$99,2,FALSE)</f>
        <v>VAPE</v>
      </c>
      <c r="K219" s="23"/>
      <c r="L219" s="23"/>
      <c r="M219" s="23"/>
    </row>
    <row r="220" hidden="1">
      <c r="A220" s="19">
        <v>45495.0</v>
      </c>
      <c r="B220" s="20">
        <v>45496.0</v>
      </c>
      <c r="C220" s="21" t="s">
        <v>244</v>
      </c>
      <c r="D220" s="22">
        <v>19.4</v>
      </c>
      <c r="E220" s="23"/>
      <c r="F220" s="23"/>
      <c r="G220" s="23"/>
      <c r="H220" s="21" t="s">
        <v>19</v>
      </c>
      <c r="I220" s="17" t="str">
        <f>IFNA(J220,VLOOKUP(H220,'Merchant Categories'!$A$2:$B$99,2,FALSE))</f>
        <v>EATING OUT</v>
      </c>
      <c r="J220" s="18" t="str">
        <f>VLOOKUP(C220,'Individual Vendor Categories'!$A$1:$B$99,2,FALSE)</f>
        <v>#N/A</v>
      </c>
      <c r="K220" s="23"/>
      <c r="L220" s="23"/>
      <c r="M220" s="23"/>
    </row>
    <row r="221" hidden="1">
      <c r="A221" s="19">
        <v>45495.0</v>
      </c>
      <c r="B221" s="20">
        <v>45496.0</v>
      </c>
      <c r="C221" s="21" t="s">
        <v>245</v>
      </c>
      <c r="D221" s="22">
        <v>21.0</v>
      </c>
      <c r="E221" s="23"/>
      <c r="F221" s="23"/>
      <c r="G221" s="23"/>
      <c r="H221" s="21" t="s">
        <v>156</v>
      </c>
      <c r="I221" s="17" t="str">
        <f>IFNA(J221,VLOOKUP(H221,'Merchant Categories'!$A$2:$B$99,2,FALSE))</f>
        <v>FITNESS</v>
      </c>
      <c r="J221" s="18" t="str">
        <f>VLOOKUP(C221,'Individual Vendor Categories'!$A$1:$B$99,2,FALSE)</f>
        <v>FITNESS</v>
      </c>
      <c r="K221" s="23"/>
      <c r="L221" s="23"/>
      <c r="M221" s="23"/>
    </row>
    <row r="222" hidden="1">
      <c r="A222" s="19">
        <v>45495.0</v>
      </c>
      <c r="B222" s="20">
        <v>45496.0</v>
      </c>
      <c r="C222" s="21" t="s">
        <v>29</v>
      </c>
      <c r="D222" s="22">
        <v>4.51</v>
      </c>
      <c r="E222" s="23"/>
      <c r="F222" s="23"/>
      <c r="G222" s="23"/>
      <c r="H222" s="21" t="s">
        <v>30</v>
      </c>
      <c r="I222" s="17" t="str">
        <f>IFNA(J222,VLOOKUP(H222,'Merchant Categories'!$A$2:$B$99,2,FALSE))</f>
        <v>SUBSCRIPTIONS</v>
      </c>
      <c r="J222" s="18" t="str">
        <f>VLOOKUP(C222,'Individual Vendor Categories'!$A$1:$B$99,2,FALSE)</f>
        <v>#N/A</v>
      </c>
      <c r="K222" s="23"/>
      <c r="L222" s="23"/>
      <c r="M222" s="23"/>
    </row>
    <row r="223" hidden="1">
      <c r="A223" s="19">
        <v>45494.0</v>
      </c>
      <c r="B223" s="20">
        <v>45495.0</v>
      </c>
      <c r="C223" s="21" t="s">
        <v>58</v>
      </c>
      <c r="D223" s="22">
        <v>31.85</v>
      </c>
      <c r="E223" s="26" t="s">
        <v>59</v>
      </c>
      <c r="F223" s="22">
        <v>0.0</v>
      </c>
      <c r="G223" s="26">
        <v>1.40929</v>
      </c>
      <c r="H223" s="21" t="s">
        <v>60</v>
      </c>
      <c r="I223" s="17" t="str">
        <f>IFNA(J223,VLOOKUP(H223,'Merchant Categories'!$A$2:$B$99,2,FALSE))</f>
        <v>SUBSCRIPTIONS</v>
      </c>
      <c r="J223" s="18" t="str">
        <f>VLOOKUP(C223,'Individual Vendor Categories'!$A$1:$B$99,2,FALSE)</f>
        <v>SUBSCRIPTIONS</v>
      </c>
      <c r="K223" s="23"/>
      <c r="L223" s="23"/>
      <c r="M223" s="23"/>
    </row>
    <row r="224" hidden="1">
      <c r="A224" s="19">
        <v>45493.0</v>
      </c>
      <c r="B224" s="20">
        <v>45494.0</v>
      </c>
      <c r="C224" s="21" t="s">
        <v>246</v>
      </c>
      <c r="D224" s="22">
        <v>14.65</v>
      </c>
      <c r="E224" s="23"/>
      <c r="F224" s="23"/>
      <c r="G224" s="23"/>
      <c r="H224" s="21" t="s">
        <v>19</v>
      </c>
      <c r="I224" s="17" t="str">
        <f>IFNA(J224,VLOOKUP(H224,'Merchant Categories'!$A$2:$B$99,2,FALSE))</f>
        <v>EATING OUT</v>
      </c>
      <c r="J224" s="18" t="str">
        <f>VLOOKUP(C224,'Individual Vendor Categories'!$A$1:$B$99,2,FALSE)</f>
        <v>#N/A</v>
      </c>
      <c r="K224" s="23"/>
      <c r="L224" s="23"/>
      <c r="M224" s="23"/>
    </row>
    <row r="225" hidden="1">
      <c r="A225" s="27">
        <v>45493.0</v>
      </c>
      <c r="B225" s="28">
        <v>45494.0</v>
      </c>
      <c r="C225" s="29" t="s">
        <v>247</v>
      </c>
      <c r="D225" s="30">
        <v>5.12</v>
      </c>
      <c r="E225" s="31"/>
      <c r="F225" s="31"/>
      <c r="G225" s="31"/>
      <c r="H225" s="29" t="s">
        <v>248</v>
      </c>
      <c r="I225" s="17" t="s">
        <v>249</v>
      </c>
      <c r="J225" s="18" t="str">
        <f>VLOOKUP(C225,'Individual Vendor Categories'!$A$1:$B$99,2,FALSE)</f>
        <v>#N/A</v>
      </c>
      <c r="K225" s="31"/>
      <c r="L225" s="31"/>
      <c r="M225" s="31"/>
    </row>
    <row r="226" hidden="1">
      <c r="A226" s="6">
        <v>45492.0</v>
      </c>
      <c r="B226" s="7">
        <v>45492.0</v>
      </c>
      <c r="C226" s="8" t="s">
        <v>13</v>
      </c>
      <c r="D226" s="9">
        <v>-1000.0</v>
      </c>
      <c r="E226" s="10"/>
      <c r="F226" s="10"/>
      <c r="G226" s="10"/>
      <c r="H226" s="10"/>
      <c r="I226" s="10"/>
      <c r="J226" s="10"/>
      <c r="K226" s="10"/>
      <c r="L226" s="10"/>
      <c r="M226" s="11"/>
    </row>
    <row r="227" hidden="1">
      <c r="A227" s="12">
        <v>45491.0</v>
      </c>
      <c r="B227" s="33">
        <v>45493.0</v>
      </c>
      <c r="C227" s="14" t="s">
        <v>250</v>
      </c>
      <c r="D227" s="15">
        <v>18.59</v>
      </c>
      <c r="E227" s="16"/>
      <c r="F227" s="16"/>
      <c r="G227" s="16"/>
      <c r="H227" s="14" t="s">
        <v>32</v>
      </c>
      <c r="I227" s="17" t="str">
        <f>IFNA(J227,VLOOKUP(H227,'Merchant Categories'!$A$2:$B$99,2,FALSE))</f>
        <v>TRANSPORT</v>
      </c>
      <c r="J227" s="18" t="str">
        <f>VLOOKUP(C227,'Individual Vendor Categories'!$A$1:$B$99,2,FALSE)</f>
        <v>#N/A</v>
      </c>
      <c r="K227" s="16"/>
      <c r="L227" s="16"/>
      <c r="M227" s="16"/>
    </row>
    <row r="228" hidden="1">
      <c r="A228" s="19">
        <v>45491.0</v>
      </c>
      <c r="B228" s="20">
        <v>45491.0</v>
      </c>
      <c r="C228" s="21" t="s">
        <v>251</v>
      </c>
      <c r="D228" s="22">
        <v>38.67</v>
      </c>
      <c r="E228" s="23"/>
      <c r="F228" s="23"/>
      <c r="G228" s="23"/>
      <c r="H228" s="21" t="s">
        <v>15</v>
      </c>
      <c r="I228" s="17" t="str">
        <f>IFNA(J228,VLOOKUP(H228,'Merchant Categories'!$A$2:$B$99,2,FALSE))</f>
        <v>EATING OUT</v>
      </c>
      <c r="J228" s="18" t="str">
        <f>VLOOKUP(C228,'Individual Vendor Categories'!$A$1:$B$99,2,FALSE)</f>
        <v>#N/A</v>
      </c>
      <c r="K228" s="23"/>
      <c r="L228" s="23"/>
      <c r="M228" s="23"/>
    </row>
    <row r="229" hidden="1">
      <c r="A229" s="19">
        <v>45491.0</v>
      </c>
      <c r="B229" s="20">
        <v>45493.0</v>
      </c>
      <c r="C229" s="21" t="s">
        <v>252</v>
      </c>
      <c r="D229" s="22">
        <v>16.03</v>
      </c>
      <c r="E229" s="23"/>
      <c r="F229" s="23"/>
      <c r="G229" s="23"/>
      <c r="H229" s="21" t="s">
        <v>15</v>
      </c>
      <c r="I229" s="17" t="str">
        <f>IFNA(J229,VLOOKUP(H229,'Merchant Categories'!$A$2:$B$99,2,FALSE))</f>
        <v>EATING OUT</v>
      </c>
      <c r="J229" s="18" t="str">
        <f>VLOOKUP(C229,'Individual Vendor Categories'!$A$1:$B$99,2,FALSE)</f>
        <v>#N/A</v>
      </c>
      <c r="K229" s="23"/>
      <c r="L229" s="23"/>
      <c r="M229" s="23"/>
    </row>
    <row r="230" hidden="1">
      <c r="A230" s="19">
        <v>45490.0</v>
      </c>
      <c r="B230" s="20">
        <v>45491.0</v>
      </c>
      <c r="C230" s="21" t="s">
        <v>253</v>
      </c>
      <c r="D230" s="22">
        <v>70.84</v>
      </c>
      <c r="E230" s="23"/>
      <c r="F230" s="23"/>
      <c r="G230" s="23"/>
      <c r="H230" s="21" t="s">
        <v>40</v>
      </c>
      <c r="I230" s="17" t="str">
        <f>IFNA(J230,VLOOKUP(H230,'Merchant Categories'!$A$2:$B$99,2,FALSE))</f>
        <v>EATING OUT</v>
      </c>
      <c r="J230" s="18" t="str">
        <f>VLOOKUP(C230,'Individual Vendor Categories'!$A$1:$B$99,2,FALSE)</f>
        <v>#N/A</v>
      </c>
      <c r="K230" s="23"/>
      <c r="L230" s="23"/>
      <c r="M230" s="23"/>
    </row>
    <row r="231" hidden="1">
      <c r="A231" s="19">
        <v>45490.0</v>
      </c>
      <c r="B231" s="20">
        <v>45491.0</v>
      </c>
      <c r="C231" s="21" t="s">
        <v>254</v>
      </c>
      <c r="D231" s="22">
        <v>66.98</v>
      </c>
      <c r="E231" s="23"/>
      <c r="F231" s="23"/>
      <c r="G231" s="23"/>
      <c r="H231" s="21" t="s">
        <v>65</v>
      </c>
      <c r="I231" s="17" t="str">
        <f>IFNA(J231,VLOOKUP(H231,'Merchant Categories'!$A$2:$B$99,2,FALSE))</f>
        <v>GAS</v>
      </c>
      <c r="J231" s="18" t="str">
        <f>VLOOKUP(C231,'Individual Vendor Categories'!$A$1:$B$99,2,FALSE)</f>
        <v>#N/A</v>
      </c>
      <c r="K231" s="23"/>
      <c r="L231" s="23"/>
      <c r="M231" s="23"/>
    </row>
    <row r="232" hidden="1">
      <c r="A232" s="19">
        <v>45490.0</v>
      </c>
      <c r="B232" s="20">
        <v>45491.0</v>
      </c>
      <c r="C232" s="21" t="s">
        <v>255</v>
      </c>
      <c r="D232" s="22">
        <v>22.15</v>
      </c>
      <c r="E232" s="23"/>
      <c r="F232" s="23"/>
      <c r="G232" s="23"/>
      <c r="H232" s="21" t="s">
        <v>256</v>
      </c>
      <c r="I232" s="17" t="str">
        <f>IFNA(J232,VLOOKUP(H232,'Merchant Categories'!$A$2:$B$99,2,FALSE))</f>
        <v>GROCERIES</v>
      </c>
      <c r="J232" s="18" t="str">
        <f>VLOOKUP(C232,'Individual Vendor Categories'!$A$1:$B$99,2,FALSE)</f>
        <v>#N/A</v>
      </c>
      <c r="K232" s="23"/>
      <c r="L232" s="23"/>
      <c r="M232" s="23"/>
    </row>
    <row r="233" hidden="1">
      <c r="A233" s="19">
        <v>45490.0</v>
      </c>
      <c r="B233" s="20">
        <v>45491.0</v>
      </c>
      <c r="C233" s="21" t="s">
        <v>257</v>
      </c>
      <c r="D233" s="22">
        <v>26.53</v>
      </c>
      <c r="E233" s="23"/>
      <c r="F233" s="23"/>
      <c r="G233" s="23"/>
      <c r="H233" s="21" t="s">
        <v>40</v>
      </c>
      <c r="I233" s="17" t="str">
        <f>IFNA(J233,VLOOKUP(H233,'Merchant Categories'!$A$2:$B$99,2,FALSE))</f>
        <v>EATING OUT</v>
      </c>
      <c r="J233" s="18" t="str">
        <f>VLOOKUP(C233,'Individual Vendor Categories'!$A$1:$B$99,2,FALSE)</f>
        <v>#N/A</v>
      </c>
      <c r="K233" s="23"/>
      <c r="L233" s="23"/>
      <c r="M233" s="23"/>
    </row>
    <row r="234" hidden="1">
      <c r="A234" s="19">
        <v>45490.0</v>
      </c>
      <c r="B234" s="20">
        <v>45491.0</v>
      </c>
      <c r="C234" s="21" t="s">
        <v>258</v>
      </c>
      <c r="D234" s="22">
        <v>152.54</v>
      </c>
      <c r="E234" s="23"/>
      <c r="F234" s="23"/>
      <c r="G234" s="23"/>
      <c r="H234" s="21" t="s">
        <v>28</v>
      </c>
      <c r="I234" s="17" t="str">
        <f>IFNA(J234,VLOOKUP(H234,'Merchant Categories'!$A$2:$B$99,2,FALSE))</f>
        <v>ONLINE SHOPPING</v>
      </c>
      <c r="J234" s="18" t="str">
        <f>VLOOKUP(C234,'Individual Vendor Categories'!$A$1:$B$99,2,FALSE)</f>
        <v>#N/A</v>
      </c>
      <c r="K234" s="23"/>
      <c r="L234" s="23"/>
      <c r="M234" s="23"/>
    </row>
    <row r="235" hidden="1">
      <c r="A235" s="19">
        <v>45489.0</v>
      </c>
      <c r="B235" s="20">
        <v>45490.0</v>
      </c>
      <c r="C235" s="21" t="s">
        <v>56</v>
      </c>
      <c r="D235" s="22">
        <v>7.33</v>
      </c>
      <c r="E235" s="23"/>
      <c r="F235" s="23"/>
      <c r="G235" s="23"/>
      <c r="H235" s="21" t="s">
        <v>57</v>
      </c>
      <c r="I235" s="17" t="str">
        <f>IFNA(J235,VLOOKUP(H235,'Merchant Categories'!$A$2:$B$99,2,FALSE))</f>
        <v>EATING OUT</v>
      </c>
      <c r="J235" s="18" t="str">
        <f>VLOOKUP(C235,'Individual Vendor Categories'!$A$1:$B$99,2,FALSE)</f>
        <v>#N/A</v>
      </c>
      <c r="K235" s="23"/>
      <c r="L235" s="23"/>
      <c r="M235" s="23"/>
    </row>
    <row r="236" hidden="1">
      <c r="A236" s="19">
        <v>45489.0</v>
      </c>
      <c r="B236" s="20">
        <v>45489.0</v>
      </c>
      <c r="C236" s="21" t="s">
        <v>78</v>
      </c>
      <c r="D236" s="22">
        <v>12.99</v>
      </c>
      <c r="E236" s="23"/>
      <c r="F236" s="23"/>
      <c r="G236" s="23"/>
      <c r="H236" s="23"/>
      <c r="I236" s="17" t="str">
        <f>IFNA(J236,VLOOKUP(H236,'Merchant Categories'!$A$2:$B$99,2,FALSE))</f>
        <v>CC FEES + INTEREST</v>
      </c>
      <c r="J236" s="18" t="str">
        <f>VLOOKUP(C236,'Individual Vendor Categories'!$A$1:$B$99,2,FALSE)</f>
        <v>CC FEES + INTEREST</v>
      </c>
      <c r="K236" s="23"/>
      <c r="L236" s="23"/>
      <c r="M236" s="23"/>
    </row>
    <row r="237" hidden="1">
      <c r="A237" s="27">
        <v>45489.0</v>
      </c>
      <c r="B237" s="28">
        <v>45489.0</v>
      </c>
      <c r="C237" s="29" t="s">
        <v>80</v>
      </c>
      <c r="D237" s="30">
        <v>115.34</v>
      </c>
      <c r="E237" s="31"/>
      <c r="F237" s="31"/>
      <c r="G237" s="31"/>
      <c r="H237" s="31"/>
      <c r="I237" s="17" t="str">
        <f>IFNA(J237,VLOOKUP(H237,'Merchant Categories'!$A$2:$B$99,2,FALSE))</f>
        <v>CC FEES + INTEREST</v>
      </c>
      <c r="J237" s="18" t="str">
        <f>VLOOKUP(C237,'Individual Vendor Categories'!$A$1:$B$99,2,FALSE)</f>
        <v>CC FEES + INTEREST</v>
      </c>
      <c r="K237" s="31"/>
      <c r="L237" s="31"/>
      <c r="M237" s="31"/>
    </row>
    <row r="238" hidden="1">
      <c r="A238" s="6">
        <v>45488.0</v>
      </c>
      <c r="B238" s="7">
        <v>45488.0</v>
      </c>
      <c r="C238" s="8" t="s">
        <v>13</v>
      </c>
      <c r="D238" s="9">
        <v>-120.0</v>
      </c>
      <c r="E238" s="10"/>
      <c r="F238" s="10"/>
      <c r="G238" s="10"/>
      <c r="H238" s="10"/>
      <c r="I238" s="10"/>
      <c r="J238" s="10"/>
      <c r="K238" s="10"/>
      <c r="L238" s="10"/>
      <c r="M238" s="11"/>
    </row>
    <row r="239" hidden="1">
      <c r="A239" s="12">
        <v>45488.0</v>
      </c>
      <c r="B239" s="33">
        <v>45489.0</v>
      </c>
      <c r="C239" s="14" t="s">
        <v>259</v>
      </c>
      <c r="D239" s="15">
        <v>203.39</v>
      </c>
      <c r="E239" s="16"/>
      <c r="F239" s="16"/>
      <c r="G239" s="16"/>
      <c r="H239" s="14" t="s">
        <v>28</v>
      </c>
      <c r="I239" s="17" t="str">
        <f>IFNA(J239,VLOOKUP(H239,'Merchant Categories'!$A$2:$B$99,2,FALSE))</f>
        <v>ONLINE SHOPPING</v>
      </c>
      <c r="J239" s="18" t="str">
        <f>VLOOKUP(C239,'Individual Vendor Categories'!$A$1:$B$99,2,FALSE)</f>
        <v>#N/A</v>
      </c>
      <c r="K239" s="16"/>
      <c r="L239" s="16"/>
      <c r="M239" s="16"/>
    </row>
    <row r="240" hidden="1">
      <c r="A240" s="19">
        <v>45487.0</v>
      </c>
      <c r="B240" s="20">
        <v>45489.0</v>
      </c>
      <c r="C240" s="21" t="s">
        <v>260</v>
      </c>
      <c r="D240" s="22">
        <v>8.16</v>
      </c>
      <c r="E240" s="23"/>
      <c r="F240" s="23"/>
      <c r="G240" s="23"/>
      <c r="H240" s="21" t="s">
        <v>32</v>
      </c>
      <c r="I240" s="17" t="str">
        <f>IFNA(J240,VLOOKUP(H240,'Merchant Categories'!$A$2:$B$99,2,FALSE))</f>
        <v>TRANSPORT</v>
      </c>
      <c r="J240" s="18" t="str">
        <f>VLOOKUP(C240,'Individual Vendor Categories'!$A$1:$B$99,2,FALSE)</f>
        <v>#N/A</v>
      </c>
      <c r="K240" s="23"/>
      <c r="L240" s="23"/>
      <c r="M240" s="23"/>
    </row>
    <row r="241" hidden="1">
      <c r="A241" s="19">
        <v>45487.0</v>
      </c>
      <c r="B241" s="20">
        <v>45487.0</v>
      </c>
      <c r="C241" s="21" t="s">
        <v>84</v>
      </c>
      <c r="D241" s="22">
        <v>4.51</v>
      </c>
      <c r="E241" s="23"/>
      <c r="F241" s="23"/>
      <c r="G241" s="23"/>
      <c r="H241" s="21" t="s">
        <v>85</v>
      </c>
      <c r="I241" s="17" t="str">
        <f>IFNA(J241,VLOOKUP(H241,'Merchant Categories'!$A$2:$B$99,2,FALSE))</f>
        <v>SUBSCRIPTIONS</v>
      </c>
      <c r="J241" s="18" t="str">
        <f>VLOOKUP(C241,'Individual Vendor Categories'!$A$1:$B$99,2,FALSE)</f>
        <v>#N/A</v>
      </c>
      <c r="K241" s="23"/>
      <c r="L241" s="23"/>
      <c r="M241" s="23"/>
    </row>
    <row r="242" hidden="1">
      <c r="A242" s="19">
        <v>45487.0</v>
      </c>
      <c r="B242" s="20">
        <v>45487.0</v>
      </c>
      <c r="C242" s="21" t="s">
        <v>261</v>
      </c>
      <c r="D242" s="22">
        <v>35.38</v>
      </c>
      <c r="E242" s="23"/>
      <c r="F242" s="23"/>
      <c r="G242" s="23"/>
      <c r="H242" s="21" t="s">
        <v>40</v>
      </c>
      <c r="I242" s="17" t="str">
        <f>IFNA(J242,VLOOKUP(H242,'Merchant Categories'!$A$2:$B$99,2,FALSE))</f>
        <v>EATING OUT</v>
      </c>
      <c r="J242" s="18" t="str">
        <f>VLOOKUP(C242,'Individual Vendor Categories'!$A$1:$B$99,2,FALSE)</f>
        <v>#N/A</v>
      </c>
      <c r="K242" s="23"/>
      <c r="L242" s="23"/>
      <c r="M242" s="23"/>
    </row>
    <row r="243" hidden="1">
      <c r="A243" s="19">
        <v>45486.0</v>
      </c>
      <c r="B243" s="20">
        <v>45487.0</v>
      </c>
      <c r="C243" s="21" t="s">
        <v>262</v>
      </c>
      <c r="D243" s="22">
        <v>11.29</v>
      </c>
      <c r="E243" s="23"/>
      <c r="F243" s="23"/>
      <c r="G243" s="23"/>
      <c r="H243" s="21" t="s">
        <v>40</v>
      </c>
      <c r="I243" s="17" t="str">
        <f>IFNA(J243,VLOOKUP(H243,'Merchant Categories'!$A$2:$B$99,2,FALSE))</f>
        <v>EATING OUT</v>
      </c>
      <c r="J243" s="18" t="str">
        <f>VLOOKUP(C243,'Individual Vendor Categories'!$A$1:$B$99,2,FALSE)</f>
        <v>#N/A</v>
      </c>
      <c r="K243" s="23"/>
      <c r="L243" s="23"/>
      <c r="M243" s="23"/>
    </row>
    <row r="244" hidden="1">
      <c r="A244" s="19">
        <v>45486.0</v>
      </c>
      <c r="B244" s="20">
        <v>45486.0</v>
      </c>
      <c r="C244" s="21" t="s">
        <v>263</v>
      </c>
      <c r="D244" s="22">
        <v>29.83</v>
      </c>
      <c r="E244" s="23"/>
      <c r="F244" s="23"/>
      <c r="G244" s="23"/>
      <c r="H244" s="21" t="s">
        <v>264</v>
      </c>
      <c r="I244" s="17" t="str">
        <f>IFNA(J244,VLOOKUP(H244,'Merchant Categories'!$A$2:$B$99,2,FALSE))</f>
        <v>NIGHTLIFE - BAR</v>
      </c>
      <c r="J244" s="18" t="str">
        <f>VLOOKUP(C244,'Individual Vendor Categories'!$A$1:$B$99,2,FALSE)</f>
        <v>#N/A</v>
      </c>
      <c r="K244" s="23"/>
      <c r="L244" s="23"/>
      <c r="M244" s="23"/>
    </row>
    <row r="245" hidden="1">
      <c r="A245" s="19">
        <v>45486.0</v>
      </c>
      <c r="B245" s="20">
        <v>45486.0</v>
      </c>
      <c r="C245" s="21" t="s">
        <v>263</v>
      </c>
      <c r="D245" s="22">
        <v>29.83</v>
      </c>
      <c r="E245" s="23"/>
      <c r="F245" s="23"/>
      <c r="G245" s="23"/>
      <c r="H245" s="21" t="s">
        <v>264</v>
      </c>
      <c r="I245" s="17" t="str">
        <f>IFNA(J245,VLOOKUP(H245,'Merchant Categories'!$A$2:$B$99,2,FALSE))</f>
        <v>NIGHTLIFE - BAR</v>
      </c>
      <c r="J245" s="18" t="str">
        <f>VLOOKUP(C245,'Individual Vendor Categories'!$A$1:$B$99,2,FALSE)</f>
        <v>#N/A</v>
      </c>
      <c r="K245" s="23"/>
      <c r="L245" s="23"/>
      <c r="M245" s="23"/>
    </row>
    <row r="246" hidden="1">
      <c r="A246" s="19">
        <v>45486.0</v>
      </c>
      <c r="B246" s="20">
        <v>45486.0</v>
      </c>
      <c r="C246" s="21" t="s">
        <v>263</v>
      </c>
      <c r="D246" s="22">
        <v>44.0</v>
      </c>
      <c r="E246" s="23"/>
      <c r="F246" s="23"/>
      <c r="G246" s="23"/>
      <c r="H246" s="21" t="s">
        <v>264</v>
      </c>
      <c r="I246" s="17" t="str">
        <f>IFNA(J246,VLOOKUP(H246,'Merchant Categories'!$A$2:$B$99,2,FALSE))</f>
        <v>NIGHTLIFE - BAR</v>
      </c>
      <c r="J246" s="18" t="str">
        <f>VLOOKUP(C246,'Individual Vendor Categories'!$A$1:$B$99,2,FALSE)</f>
        <v>#N/A</v>
      </c>
      <c r="K246" s="23"/>
      <c r="L246" s="23"/>
      <c r="M246" s="23"/>
    </row>
    <row r="247" hidden="1">
      <c r="A247" s="19">
        <v>45486.0</v>
      </c>
      <c r="B247" s="20">
        <v>45487.0</v>
      </c>
      <c r="C247" s="21" t="s">
        <v>265</v>
      </c>
      <c r="D247" s="22">
        <v>20.33</v>
      </c>
      <c r="E247" s="23"/>
      <c r="F247" s="23"/>
      <c r="G247" s="23"/>
      <c r="H247" s="21" t="s">
        <v>28</v>
      </c>
      <c r="I247" s="17" t="str">
        <f>IFNA(J247,VLOOKUP(H247,'Merchant Categories'!$A$2:$B$99,2,FALSE))</f>
        <v>ONLINE SHOPPING</v>
      </c>
      <c r="J247" s="18" t="str">
        <f>VLOOKUP(C247,'Individual Vendor Categories'!$A$1:$B$99,2,FALSE)</f>
        <v>#N/A</v>
      </c>
      <c r="K247" s="23"/>
      <c r="L247" s="23"/>
      <c r="M247" s="23"/>
    </row>
    <row r="248" hidden="1">
      <c r="A248" s="19">
        <v>45486.0</v>
      </c>
      <c r="B248" s="20">
        <v>45487.0</v>
      </c>
      <c r="C248" s="21" t="s">
        <v>167</v>
      </c>
      <c r="D248" s="22">
        <v>26.95</v>
      </c>
      <c r="E248" s="23"/>
      <c r="F248" s="23"/>
      <c r="G248" s="23"/>
      <c r="H248" s="21" t="s">
        <v>168</v>
      </c>
      <c r="I248" s="17" t="str">
        <f>IFNA(J248,VLOOKUP(H248,'Merchant Categories'!$A$2:$B$99,2,FALSE))</f>
        <v>EATING OUT</v>
      </c>
      <c r="J248" s="18" t="str">
        <f>VLOOKUP(C248,'Individual Vendor Categories'!$A$1:$B$99,2,FALSE)</f>
        <v>#N/A</v>
      </c>
      <c r="K248" s="23"/>
      <c r="L248" s="23"/>
      <c r="M248" s="23"/>
    </row>
    <row r="249" hidden="1">
      <c r="A249" s="19">
        <v>45485.0</v>
      </c>
      <c r="B249" s="20">
        <v>45487.0</v>
      </c>
      <c r="C249" s="21" t="s">
        <v>266</v>
      </c>
      <c r="D249" s="22">
        <v>8.16</v>
      </c>
      <c r="E249" s="23"/>
      <c r="F249" s="23"/>
      <c r="G249" s="23"/>
      <c r="H249" s="21" t="s">
        <v>32</v>
      </c>
      <c r="I249" s="17" t="str">
        <f>IFNA(J249,VLOOKUP(H249,'Merchant Categories'!$A$2:$B$99,2,FALSE))</f>
        <v>TRANSPORT</v>
      </c>
      <c r="J249" s="18" t="str">
        <f>VLOOKUP(C249,'Individual Vendor Categories'!$A$1:$B$99,2,FALSE)</f>
        <v>#N/A</v>
      </c>
      <c r="K249" s="23"/>
      <c r="L249" s="23"/>
      <c r="M249" s="23"/>
    </row>
    <row r="250" hidden="1">
      <c r="A250" s="19">
        <v>45485.0</v>
      </c>
      <c r="B250" s="20">
        <v>45486.0</v>
      </c>
      <c r="C250" s="21" t="s">
        <v>38</v>
      </c>
      <c r="D250" s="22">
        <v>23.32</v>
      </c>
      <c r="E250" s="23"/>
      <c r="F250" s="23"/>
      <c r="G250" s="23"/>
      <c r="H250" s="21" t="s">
        <v>15</v>
      </c>
      <c r="I250" s="17" t="str">
        <f>IFNA(J250,VLOOKUP(H250,'Merchant Categories'!$A$2:$B$99,2,FALSE))</f>
        <v>EATING OUT</v>
      </c>
      <c r="J250" s="18" t="str">
        <f>VLOOKUP(C250,'Individual Vendor Categories'!$A$1:$B$99,2,FALSE)</f>
        <v>#N/A</v>
      </c>
      <c r="K250" s="23"/>
      <c r="L250" s="23"/>
      <c r="M250" s="23"/>
    </row>
    <row r="251" hidden="1">
      <c r="A251" s="19">
        <v>45484.0</v>
      </c>
      <c r="B251" s="20">
        <v>45485.0</v>
      </c>
      <c r="C251" s="21" t="s">
        <v>267</v>
      </c>
      <c r="D251" s="22">
        <v>8.88</v>
      </c>
      <c r="E251" s="23"/>
      <c r="F251" s="23"/>
      <c r="G251" s="23"/>
      <c r="H251" s="21" t="s">
        <v>268</v>
      </c>
      <c r="I251" s="17" t="s">
        <v>249</v>
      </c>
      <c r="J251" s="18" t="str">
        <f>VLOOKUP(C251,'Individual Vendor Categories'!$A$1:$B$99,2,FALSE)</f>
        <v>#N/A</v>
      </c>
      <c r="K251" s="23"/>
      <c r="L251" s="23"/>
      <c r="M251" s="23"/>
    </row>
    <row r="252" hidden="1">
      <c r="A252" s="19">
        <v>45484.0</v>
      </c>
      <c r="B252" s="20">
        <v>45485.0</v>
      </c>
      <c r="C252" s="21" t="s">
        <v>269</v>
      </c>
      <c r="D252" s="22">
        <v>6.77</v>
      </c>
      <c r="E252" s="23"/>
      <c r="F252" s="23"/>
      <c r="G252" s="23"/>
      <c r="H252" s="21" t="s">
        <v>40</v>
      </c>
      <c r="I252" s="17" t="str">
        <f>IFNA(J252,VLOOKUP(H252,'Merchant Categories'!$A$2:$B$99,2,FALSE))</f>
        <v>EATING OUT</v>
      </c>
      <c r="J252" s="18" t="str">
        <f>VLOOKUP(C252,'Individual Vendor Categories'!$A$1:$B$99,2,FALSE)</f>
        <v>#N/A</v>
      </c>
      <c r="K252" s="23"/>
      <c r="L252" s="23"/>
      <c r="M252" s="23"/>
    </row>
    <row r="253" hidden="1">
      <c r="A253" s="19">
        <v>45484.0</v>
      </c>
      <c r="B253" s="20">
        <v>45484.0</v>
      </c>
      <c r="C253" s="21" t="s">
        <v>162</v>
      </c>
      <c r="D253" s="22">
        <v>136.4</v>
      </c>
      <c r="E253" s="23"/>
      <c r="F253" s="23"/>
      <c r="G253" s="23"/>
      <c r="H253" s="21" t="s">
        <v>163</v>
      </c>
      <c r="I253" s="17" t="str">
        <f>IFNA(J253,VLOOKUP(H253,'Merchant Categories'!$A$2:$B$99,2,FALSE))</f>
        <v>MEAL PREP</v>
      </c>
      <c r="J253" s="18" t="str">
        <f>VLOOKUP(C253,'Individual Vendor Categories'!$A$1:$B$99,2,FALSE)</f>
        <v>#N/A</v>
      </c>
      <c r="K253" s="23"/>
      <c r="L253" s="23"/>
      <c r="M253" s="23"/>
    </row>
    <row r="254" hidden="1">
      <c r="A254" s="19">
        <v>45484.0</v>
      </c>
      <c r="B254" s="20">
        <v>45485.0</v>
      </c>
      <c r="C254" s="21" t="s">
        <v>270</v>
      </c>
      <c r="D254" s="22">
        <v>150.45</v>
      </c>
      <c r="E254" s="23"/>
      <c r="F254" s="23"/>
      <c r="G254" s="23"/>
      <c r="H254" s="21" t="s">
        <v>99</v>
      </c>
      <c r="I254" s="17" t="str">
        <f>IFNA(J254,VLOOKUP(H254,'Merchant Categories'!$A$2:$B$99,2,FALSE))</f>
        <v>ONLINE SHOPPING</v>
      </c>
      <c r="J254" s="18" t="str">
        <f>VLOOKUP(C254,'Individual Vendor Categories'!$A$1:$B$99,2,FALSE)</f>
        <v>#N/A</v>
      </c>
      <c r="K254" s="23"/>
      <c r="L254" s="23"/>
      <c r="M254" s="23"/>
    </row>
    <row r="255" hidden="1">
      <c r="A255" s="19">
        <v>45483.0</v>
      </c>
      <c r="B255" s="20">
        <v>45484.0</v>
      </c>
      <c r="C255" s="21" t="s">
        <v>38</v>
      </c>
      <c r="D255" s="22">
        <v>23.87</v>
      </c>
      <c r="E255" s="23"/>
      <c r="F255" s="23"/>
      <c r="G255" s="23"/>
      <c r="H255" s="21" t="s">
        <v>15</v>
      </c>
      <c r="I255" s="17" t="str">
        <f>IFNA(J255,VLOOKUP(H255,'Merchant Categories'!$A$2:$B$99,2,FALSE))</f>
        <v>EATING OUT</v>
      </c>
      <c r="J255" s="18" t="str">
        <f>VLOOKUP(C255,'Individual Vendor Categories'!$A$1:$B$99,2,FALSE)</f>
        <v>#N/A</v>
      </c>
      <c r="K255" s="23"/>
      <c r="L255" s="23"/>
      <c r="M255" s="23"/>
    </row>
    <row r="256" hidden="1">
      <c r="A256" s="19">
        <v>45483.0</v>
      </c>
      <c r="B256" s="20">
        <v>45484.0</v>
      </c>
      <c r="C256" s="21" t="s">
        <v>95</v>
      </c>
      <c r="D256" s="22">
        <v>4.19</v>
      </c>
      <c r="E256" s="23"/>
      <c r="F256" s="23"/>
      <c r="G256" s="23"/>
      <c r="H256" s="21" t="s">
        <v>96</v>
      </c>
      <c r="I256" s="17" t="str">
        <f>IFNA(J256,VLOOKUP(H256,'Merchant Categories'!$A$2:$B$99,2,FALSE))</f>
        <v>SUBSCRIPTIONS</v>
      </c>
      <c r="J256" s="18" t="str">
        <f>VLOOKUP(C256,'Individual Vendor Categories'!$A$1:$B$99,2,FALSE)</f>
        <v>#N/A</v>
      </c>
      <c r="K256" s="23"/>
      <c r="L256" s="23"/>
      <c r="M256" s="23"/>
    </row>
    <row r="257" hidden="1">
      <c r="A257" s="19">
        <v>45482.0</v>
      </c>
      <c r="B257" s="20">
        <v>45483.0</v>
      </c>
      <c r="C257" s="21" t="s">
        <v>113</v>
      </c>
      <c r="D257" s="22">
        <v>2.76</v>
      </c>
      <c r="E257" s="23"/>
      <c r="F257" s="23"/>
      <c r="G257" s="23"/>
      <c r="H257" s="21" t="s">
        <v>114</v>
      </c>
      <c r="I257" s="17" t="str">
        <f>IFNA(J257,VLOOKUP(H257,'Merchant Categories'!$A$2:$B$99,2,FALSE))</f>
        <v>TRAVEL</v>
      </c>
      <c r="J257" s="18" t="str">
        <f>VLOOKUP(C257,'Individual Vendor Categories'!$A$1:$B$99,2,FALSE)</f>
        <v>#N/A</v>
      </c>
      <c r="K257" s="23"/>
      <c r="L257" s="23"/>
      <c r="M257" s="23"/>
    </row>
    <row r="258" hidden="1">
      <c r="A258" s="19">
        <v>45481.0</v>
      </c>
      <c r="B258" s="25">
        <v>45482.0</v>
      </c>
      <c r="C258" s="21" t="s">
        <v>271</v>
      </c>
      <c r="D258" s="22">
        <v>214.69</v>
      </c>
      <c r="E258" s="23"/>
      <c r="F258" s="23"/>
      <c r="G258" s="23"/>
      <c r="H258" s="21" t="s">
        <v>272</v>
      </c>
      <c r="I258" s="17" t="str">
        <f>IFNA(J258,VLOOKUP(H258,'Merchant Categories'!$A$2:$B$99,2,FALSE))</f>
        <v>CLOTHES</v>
      </c>
      <c r="J258" s="18" t="str">
        <f>VLOOKUP(C258,'Individual Vendor Categories'!$A$1:$B$99,2,FALSE)</f>
        <v>#N/A</v>
      </c>
      <c r="K258" s="23"/>
      <c r="L258" s="23"/>
      <c r="M258" s="23"/>
    </row>
    <row r="259" hidden="1">
      <c r="A259" s="19">
        <v>45481.0</v>
      </c>
      <c r="B259" s="25">
        <v>45482.0</v>
      </c>
      <c r="C259" s="21" t="s">
        <v>273</v>
      </c>
      <c r="D259" s="22">
        <v>6.49</v>
      </c>
      <c r="E259" s="23"/>
      <c r="F259" s="23"/>
      <c r="G259" s="23"/>
      <c r="H259" s="21" t="s">
        <v>274</v>
      </c>
      <c r="I259" s="17" t="str">
        <f>IFNA(J259,VLOOKUP(H259,'Merchant Categories'!$A$2:$B$99,2,FALSE))</f>
        <v>EATING OUT</v>
      </c>
      <c r="J259" s="18" t="str">
        <f>VLOOKUP(C259,'Individual Vendor Categories'!$A$1:$B$99,2,FALSE)</f>
        <v>#N/A</v>
      </c>
      <c r="K259" s="23"/>
      <c r="L259" s="23"/>
      <c r="M259" s="23"/>
    </row>
    <row r="260" hidden="1">
      <c r="A260" s="19">
        <v>45481.0</v>
      </c>
      <c r="B260" s="25">
        <v>45482.0</v>
      </c>
      <c r="C260" s="21" t="s">
        <v>275</v>
      </c>
      <c r="D260" s="22">
        <v>3.49</v>
      </c>
      <c r="E260" s="23"/>
      <c r="F260" s="23"/>
      <c r="G260" s="23"/>
      <c r="H260" s="21" t="s">
        <v>94</v>
      </c>
      <c r="I260" s="17" t="str">
        <f>IFNA(J260,VLOOKUP(H260,'Merchant Categories'!$A$2:$B$99,2,FALSE))</f>
        <v>CONVENIENCE</v>
      </c>
      <c r="J260" s="18" t="str">
        <f>VLOOKUP(C260,'Individual Vendor Categories'!$A$1:$B$99,2,FALSE)</f>
        <v>CONVENIENCE</v>
      </c>
      <c r="K260" s="23"/>
      <c r="L260" s="23"/>
      <c r="M260" s="23"/>
    </row>
    <row r="261" hidden="1">
      <c r="A261" s="19">
        <v>45481.0</v>
      </c>
      <c r="B261" s="25">
        <v>45481.0</v>
      </c>
      <c r="C261" s="21" t="s">
        <v>276</v>
      </c>
      <c r="D261" s="22">
        <v>32.76</v>
      </c>
      <c r="E261" s="23"/>
      <c r="F261" s="23"/>
      <c r="G261" s="23"/>
      <c r="H261" s="21" t="s">
        <v>28</v>
      </c>
      <c r="I261" s="17" t="str">
        <f>IFNA(J261,VLOOKUP(H261,'Merchant Categories'!$A$2:$B$99,2,FALSE))</f>
        <v>ONLINE SHOPPING</v>
      </c>
      <c r="J261" s="18" t="str">
        <f>VLOOKUP(C261,'Individual Vendor Categories'!$A$1:$B$99,2,FALSE)</f>
        <v>#N/A</v>
      </c>
      <c r="K261" s="23"/>
      <c r="L261" s="23"/>
      <c r="M261" s="23"/>
    </row>
    <row r="262" hidden="1">
      <c r="A262" s="19">
        <v>45481.0</v>
      </c>
      <c r="B262" s="25">
        <v>45482.0</v>
      </c>
      <c r="C262" s="21" t="s">
        <v>277</v>
      </c>
      <c r="D262" s="22">
        <v>96.05</v>
      </c>
      <c r="E262" s="23"/>
      <c r="F262" s="23"/>
      <c r="G262" s="23"/>
      <c r="H262" s="21" t="s">
        <v>28</v>
      </c>
      <c r="I262" s="17" t="str">
        <f>IFNA(J262,VLOOKUP(H262,'Merchant Categories'!$A$2:$B$99,2,FALSE))</f>
        <v>ONLINE SHOPPING</v>
      </c>
      <c r="J262" s="18" t="str">
        <f>VLOOKUP(C262,'Individual Vendor Categories'!$A$1:$B$99,2,FALSE)</f>
        <v>#N/A</v>
      </c>
      <c r="K262" s="23"/>
      <c r="L262" s="23"/>
      <c r="M262" s="23"/>
    </row>
    <row r="263" hidden="1">
      <c r="A263" s="19">
        <v>45480.0</v>
      </c>
      <c r="B263" s="25">
        <v>45481.0</v>
      </c>
      <c r="C263" s="21" t="s">
        <v>278</v>
      </c>
      <c r="D263" s="22">
        <v>169.5</v>
      </c>
      <c r="E263" s="23"/>
      <c r="F263" s="23"/>
      <c r="G263" s="23"/>
      <c r="H263" s="21" t="s">
        <v>43</v>
      </c>
      <c r="I263" s="17" t="s">
        <v>135</v>
      </c>
      <c r="J263" s="18" t="str">
        <f>VLOOKUP(C263,'Individual Vendor Categories'!$A$1:$B$99,2,FALSE)</f>
        <v>#N/A</v>
      </c>
      <c r="K263" s="23"/>
      <c r="L263" s="23"/>
      <c r="M263" s="23"/>
    </row>
    <row r="264" hidden="1">
      <c r="A264" s="19">
        <v>45480.0</v>
      </c>
      <c r="B264" s="25">
        <v>45480.0</v>
      </c>
      <c r="C264" s="21" t="s">
        <v>29</v>
      </c>
      <c r="D264" s="22">
        <v>40.66</v>
      </c>
      <c r="E264" s="23"/>
      <c r="F264" s="23"/>
      <c r="G264" s="23"/>
      <c r="H264" s="21" t="s">
        <v>30</v>
      </c>
      <c r="I264" s="17" t="str">
        <f>IFNA(J264,VLOOKUP(H264,'Merchant Categories'!$A$2:$B$99,2,FALSE))</f>
        <v>SUBSCRIPTIONS</v>
      </c>
      <c r="J264" s="18" t="str">
        <f>VLOOKUP(C264,'Individual Vendor Categories'!$A$1:$B$99,2,FALSE)</f>
        <v>#N/A</v>
      </c>
      <c r="K264" s="23"/>
      <c r="L264" s="23"/>
      <c r="M264" s="23"/>
    </row>
    <row r="265" hidden="1">
      <c r="A265" s="19">
        <v>45479.0</v>
      </c>
      <c r="B265" s="25">
        <v>45479.0</v>
      </c>
      <c r="C265" s="21" t="s">
        <v>108</v>
      </c>
      <c r="D265" s="22">
        <v>45.2</v>
      </c>
      <c r="E265" s="23"/>
      <c r="F265" s="23"/>
      <c r="G265" s="23"/>
      <c r="H265" s="21" t="s">
        <v>109</v>
      </c>
      <c r="I265" s="17" t="str">
        <f>IFNA(J265,VLOOKUP(H265,'Merchant Categories'!$A$2:$B$99,2,FALSE))</f>
        <v>SUBSCRIPTIONS</v>
      </c>
      <c r="J265" s="18" t="str">
        <f>VLOOKUP(C265,'Individual Vendor Categories'!$A$1:$B$99,2,FALSE)</f>
        <v>SUBSCRIPTIONS</v>
      </c>
      <c r="K265" s="23"/>
      <c r="L265" s="23"/>
      <c r="M265" s="23"/>
    </row>
    <row r="266" hidden="1">
      <c r="A266" s="19">
        <v>45479.0</v>
      </c>
      <c r="B266" s="25">
        <v>45479.0</v>
      </c>
      <c r="C266" s="21" t="s">
        <v>279</v>
      </c>
      <c r="D266" s="22">
        <v>100.85</v>
      </c>
      <c r="E266" s="23"/>
      <c r="F266" s="23"/>
      <c r="G266" s="23"/>
      <c r="H266" s="21" t="s">
        <v>109</v>
      </c>
      <c r="I266" s="17" t="str">
        <f>IFNA(J266,VLOOKUP(H266,'Merchant Categories'!$A$2:$B$99,2,FALSE))</f>
        <v>SUBSCRIPTIONS</v>
      </c>
      <c r="J266" s="18" t="str">
        <f>VLOOKUP(C266,'Individual Vendor Categories'!$A$1:$B$99,2,FALSE)</f>
        <v>SUBSCRIPTIONS</v>
      </c>
      <c r="K266" s="23"/>
      <c r="L266" s="23"/>
      <c r="M266" s="23"/>
    </row>
    <row r="267" hidden="1">
      <c r="A267" s="19">
        <v>45479.0</v>
      </c>
      <c r="B267" s="25">
        <v>45480.0</v>
      </c>
      <c r="C267" s="21" t="s">
        <v>38</v>
      </c>
      <c r="D267" s="22">
        <v>17.67</v>
      </c>
      <c r="E267" s="23"/>
      <c r="F267" s="23"/>
      <c r="G267" s="23"/>
      <c r="H267" s="21" t="s">
        <v>15</v>
      </c>
      <c r="I267" s="17" t="str">
        <f>IFNA(J267,VLOOKUP(H267,'Merchant Categories'!$A$2:$B$99,2,FALSE))</f>
        <v>EATING OUT</v>
      </c>
      <c r="J267" s="18" t="str">
        <f>VLOOKUP(C267,'Individual Vendor Categories'!$A$1:$B$99,2,FALSE)</f>
        <v>#N/A</v>
      </c>
      <c r="K267" s="23"/>
      <c r="L267" s="23"/>
      <c r="M267" s="23"/>
    </row>
    <row r="268" hidden="1">
      <c r="A268" s="19">
        <v>45479.0</v>
      </c>
      <c r="B268" s="25">
        <v>45480.0</v>
      </c>
      <c r="C268" s="21" t="s">
        <v>280</v>
      </c>
      <c r="D268" s="22">
        <v>15.81</v>
      </c>
      <c r="E268" s="23"/>
      <c r="F268" s="23"/>
      <c r="G268" s="23"/>
      <c r="H268" s="21" t="s">
        <v>28</v>
      </c>
      <c r="I268" s="17" t="str">
        <f>IFNA(J268,VLOOKUP(H268,'Merchant Categories'!$A$2:$B$99,2,FALSE))</f>
        <v>ONLINE SHOPPING</v>
      </c>
      <c r="J268" s="18" t="str">
        <f>VLOOKUP(C268,'Individual Vendor Categories'!$A$1:$B$99,2,FALSE)</f>
        <v>#N/A</v>
      </c>
      <c r="K268" s="23"/>
      <c r="L268" s="23"/>
      <c r="M268" s="23"/>
    </row>
    <row r="269" hidden="1">
      <c r="A269" s="19">
        <v>45478.0</v>
      </c>
      <c r="B269" s="25">
        <v>45479.0</v>
      </c>
      <c r="C269" s="21" t="s">
        <v>56</v>
      </c>
      <c r="D269" s="22">
        <v>12.35</v>
      </c>
      <c r="E269" s="23"/>
      <c r="F269" s="23"/>
      <c r="G269" s="23"/>
      <c r="H269" s="21" t="s">
        <v>57</v>
      </c>
      <c r="I269" s="17" t="str">
        <f>IFNA(J269,VLOOKUP(H269,'Merchant Categories'!$A$2:$B$99,2,FALSE))</f>
        <v>EATING OUT</v>
      </c>
      <c r="J269" s="18" t="str">
        <f>VLOOKUP(C269,'Individual Vendor Categories'!$A$1:$B$99,2,FALSE)</f>
        <v>#N/A</v>
      </c>
      <c r="K269" s="23"/>
      <c r="L269" s="23"/>
      <c r="M269" s="23"/>
    </row>
    <row r="270" hidden="1">
      <c r="A270" s="27">
        <v>45478.0</v>
      </c>
      <c r="B270" s="37">
        <v>45480.0</v>
      </c>
      <c r="C270" s="29" t="s">
        <v>56</v>
      </c>
      <c r="D270" s="30">
        <v>11.62</v>
      </c>
      <c r="E270" s="31"/>
      <c r="F270" s="31"/>
      <c r="G270" s="31"/>
      <c r="H270" s="29" t="s">
        <v>57</v>
      </c>
      <c r="I270" s="17" t="str">
        <f>IFNA(J270,VLOOKUP(H270,'Merchant Categories'!$A$2:$B$99,2,FALSE))</f>
        <v>EATING OUT</v>
      </c>
      <c r="J270" s="18" t="str">
        <f>VLOOKUP(C270,'Individual Vendor Categories'!$A$1:$B$99,2,FALSE)</f>
        <v>#N/A</v>
      </c>
      <c r="K270" s="31"/>
      <c r="L270" s="31"/>
      <c r="M270" s="31"/>
    </row>
    <row r="271" hidden="1">
      <c r="A271" s="35">
        <v>45478.0</v>
      </c>
      <c r="B271" s="36">
        <v>45478.0</v>
      </c>
      <c r="C271" s="8" t="s">
        <v>13</v>
      </c>
      <c r="D271" s="9">
        <v>-2000.0</v>
      </c>
      <c r="E271" s="10"/>
      <c r="F271" s="10"/>
      <c r="G271" s="10"/>
      <c r="H271" s="10"/>
      <c r="I271" s="10"/>
      <c r="J271" s="10"/>
      <c r="K271" s="10"/>
      <c r="L271" s="10"/>
      <c r="M271" s="11"/>
    </row>
    <row r="272" hidden="1">
      <c r="A272" s="12">
        <v>45478.0</v>
      </c>
      <c r="B272" s="13">
        <v>45479.0</v>
      </c>
      <c r="C272" s="14" t="s">
        <v>38</v>
      </c>
      <c r="D272" s="15">
        <v>23.32</v>
      </c>
      <c r="E272" s="16"/>
      <c r="F272" s="16"/>
      <c r="G272" s="16"/>
      <c r="H272" s="14" t="s">
        <v>15</v>
      </c>
      <c r="I272" s="17" t="str">
        <f>IFNA(J272,VLOOKUP(H272,'Merchant Categories'!$A$2:$B$99,2,FALSE))</f>
        <v>EATING OUT</v>
      </c>
      <c r="J272" s="18" t="str">
        <f>VLOOKUP(C272,'Individual Vendor Categories'!$A$1:$B$99,2,FALSE)</f>
        <v>#N/A</v>
      </c>
      <c r="K272" s="16"/>
      <c r="L272" s="16"/>
      <c r="M272" s="16"/>
    </row>
    <row r="273" hidden="1">
      <c r="A273" s="19">
        <v>45475.0</v>
      </c>
      <c r="B273" s="25">
        <v>45476.0</v>
      </c>
      <c r="C273" s="21" t="s">
        <v>38</v>
      </c>
      <c r="D273" s="22">
        <v>23.32</v>
      </c>
      <c r="E273" s="23"/>
      <c r="F273" s="23"/>
      <c r="G273" s="23"/>
      <c r="H273" s="21" t="s">
        <v>15</v>
      </c>
      <c r="I273" s="17" t="str">
        <f>IFNA(J273,VLOOKUP(H273,'Merchant Categories'!$A$2:$B$99,2,FALSE))</f>
        <v>EATING OUT</v>
      </c>
      <c r="J273" s="18" t="str">
        <f>VLOOKUP(C273,'Individual Vendor Categories'!$A$1:$B$99,2,FALSE)</f>
        <v>#N/A</v>
      </c>
      <c r="K273" s="23"/>
      <c r="L273" s="23"/>
      <c r="M273" s="23"/>
    </row>
    <row r="274" hidden="1">
      <c r="A274" s="27">
        <v>45475.0</v>
      </c>
      <c r="B274" s="37">
        <v>45476.0</v>
      </c>
      <c r="C274" s="29" t="s">
        <v>281</v>
      </c>
      <c r="D274" s="30">
        <v>6.78</v>
      </c>
      <c r="E274" s="31"/>
      <c r="F274" s="31"/>
      <c r="G274" s="31"/>
      <c r="H274" s="29" t="s">
        <v>17</v>
      </c>
      <c r="I274" s="17" t="str">
        <f>IFNA(J274,VLOOKUP(H274,'Merchant Categories'!$A$2:$B$99,2,FALSE))</f>
        <v>FEES</v>
      </c>
      <c r="J274" s="18" t="str">
        <f>VLOOKUP(C274,'Individual Vendor Categories'!$A$1:$B$99,2,FALSE)</f>
        <v>FEES</v>
      </c>
      <c r="K274" s="31"/>
      <c r="L274" s="31"/>
      <c r="M274" s="31"/>
    </row>
    <row r="275" hidden="1">
      <c r="A275" s="35">
        <v>45474.0</v>
      </c>
      <c r="B275" s="36">
        <v>45474.0</v>
      </c>
      <c r="C275" s="8" t="s">
        <v>13</v>
      </c>
      <c r="D275" s="9">
        <v>-300.0</v>
      </c>
      <c r="E275" s="10"/>
      <c r="F275" s="10"/>
      <c r="G275" s="10"/>
      <c r="H275" s="10"/>
      <c r="I275" s="10"/>
      <c r="J275" s="10"/>
      <c r="K275" s="10"/>
      <c r="L275" s="10"/>
      <c r="M275" s="11"/>
    </row>
    <row r="276" hidden="1">
      <c r="A276" s="12">
        <v>45474.0</v>
      </c>
      <c r="B276" s="13">
        <v>45475.0</v>
      </c>
      <c r="C276" s="14" t="s">
        <v>178</v>
      </c>
      <c r="D276" s="15">
        <v>22.76</v>
      </c>
      <c r="E276" s="16"/>
      <c r="F276" s="16"/>
      <c r="G276" s="16"/>
      <c r="H276" s="14" t="s">
        <v>15</v>
      </c>
      <c r="I276" s="17" t="str">
        <f>IFNA(J276,VLOOKUP(H276,'Merchant Categories'!$A$2:$B$99,2,FALSE))</f>
        <v>EATING OUT</v>
      </c>
      <c r="J276" s="18" t="str">
        <f>VLOOKUP(C276,'Individual Vendor Categories'!$A$1:$B$99,2,FALSE)</f>
        <v>#N/A</v>
      </c>
      <c r="K276" s="16"/>
      <c r="L276" s="16"/>
      <c r="M276" s="16"/>
    </row>
    <row r="277" hidden="1">
      <c r="A277" s="19">
        <v>45474.0</v>
      </c>
      <c r="B277" s="25">
        <v>45474.0</v>
      </c>
      <c r="C277" s="21" t="s">
        <v>131</v>
      </c>
      <c r="D277" s="22">
        <v>10.49</v>
      </c>
      <c r="E277" s="23"/>
      <c r="F277" s="23"/>
      <c r="G277" s="23"/>
      <c r="H277" s="21" t="s">
        <v>132</v>
      </c>
      <c r="I277" s="17" t="str">
        <f>IFNA(J277,VLOOKUP(H277,'Merchant Categories'!$A$2:$B$99,2,FALSE))</f>
        <v>SUBSCRIPTIONS</v>
      </c>
      <c r="J277" s="18" t="str">
        <f>VLOOKUP(C277,'Individual Vendor Categories'!$A$1:$B$99,2,FALSE)</f>
        <v>#N/A</v>
      </c>
      <c r="K277" s="23"/>
      <c r="L277" s="23"/>
      <c r="M277" s="23"/>
    </row>
    <row r="278" hidden="1">
      <c r="A278" s="19">
        <v>45473.0</v>
      </c>
      <c r="B278" s="25">
        <v>45474.0</v>
      </c>
      <c r="C278" s="21" t="s">
        <v>282</v>
      </c>
      <c r="D278" s="22">
        <v>22.44</v>
      </c>
      <c r="E278" s="26" t="s">
        <v>283</v>
      </c>
      <c r="F278" s="22">
        <v>0.0</v>
      </c>
      <c r="G278" s="26">
        <v>1.40602</v>
      </c>
      <c r="H278" s="21" t="s">
        <v>284</v>
      </c>
      <c r="I278" s="17" t="s">
        <v>285</v>
      </c>
      <c r="J278" s="18" t="str">
        <f>VLOOKUP(C278,'Individual Vendor Categories'!$A$1:$B$99,2,FALSE)</f>
        <v>#N/A</v>
      </c>
      <c r="K278" s="23"/>
      <c r="L278" s="23"/>
      <c r="M278" s="23"/>
    </row>
    <row r="279" hidden="1">
      <c r="A279" s="19">
        <v>45470.0</v>
      </c>
      <c r="B279" s="20">
        <v>45469.0</v>
      </c>
      <c r="C279" s="21" t="s">
        <v>286</v>
      </c>
      <c r="D279" s="22">
        <v>21.04</v>
      </c>
      <c r="E279" s="26" t="s">
        <v>287</v>
      </c>
      <c r="F279" s="22">
        <v>0.0</v>
      </c>
      <c r="G279" s="26">
        <v>1.40267</v>
      </c>
      <c r="H279" s="21" t="s">
        <v>288</v>
      </c>
      <c r="I279" s="17" t="str">
        <f>IFNA(J279,VLOOKUP(H279,'Merchant Categories'!$A$2:$B$99,2,FALSE))</f>
        <v>TRAVEL</v>
      </c>
      <c r="J279" s="18" t="str">
        <f>VLOOKUP(C279,'Individual Vendor Categories'!$A$1:$B$99,2,FALSE)</f>
        <v>TRAVEL</v>
      </c>
      <c r="K279" s="23"/>
      <c r="L279" s="23"/>
      <c r="M279" s="23"/>
    </row>
    <row r="280" hidden="1">
      <c r="A280" s="19">
        <v>45467.0</v>
      </c>
      <c r="B280" s="20">
        <v>45467.0</v>
      </c>
      <c r="C280" s="21" t="s">
        <v>286</v>
      </c>
      <c r="D280" s="22">
        <v>21.09</v>
      </c>
      <c r="E280" s="26" t="s">
        <v>287</v>
      </c>
      <c r="F280" s="22">
        <v>0.0</v>
      </c>
      <c r="G280" s="26">
        <v>1.406</v>
      </c>
      <c r="H280" s="21" t="s">
        <v>288</v>
      </c>
      <c r="I280" s="17" t="str">
        <f>IFNA(J280,VLOOKUP(H280,'Merchant Categories'!$A$2:$B$99,2,FALSE))</f>
        <v>TRAVEL</v>
      </c>
      <c r="J280" s="18" t="str">
        <f>VLOOKUP(C280,'Individual Vendor Categories'!$A$1:$B$99,2,FALSE)</f>
        <v>TRAVEL</v>
      </c>
      <c r="K280" s="23"/>
      <c r="L280" s="23"/>
      <c r="M280" s="23"/>
    </row>
    <row r="281" hidden="1">
      <c r="A281" s="19">
        <v>45465.0</v>
      </c>
      <c r="B281" s="20">
        <v>45466.0</v>
      </c>
      <c r="C281" s="21" t="s">
        <v>289</v>
      </c>
      <c r="D281" s="22">
        <v>334.59</v>
      </c>
      <c r="E281" s="26" t="s">
        <v>290</v>
      </c>
      <c r="F281" s="22">
        <v>0.0</v>
      </c>
      <c r="G281" s="26">
        <v>3.4E-4</v>
      </c>
      <c r="H281" s="21" t="s">
        <v>291</v>
      </c>
      <c r="I281" s="17" t="s">
        <v>111</v>
      </c>
      <c r="J281" s="18" t="str">
        <f>VLOOKUP(C281,'Individual Vendor Categories'!$A$1:$B$99,2,FALSE)</f>
        <v>#N/A</v>
      </c>
      <c r="K281" s="23"/>
      <c r="L281" s="23"/>
      <c r="M281" s="23"/>
    </row>
    <row r="282" hidden="1">
      <c r="A282" s="19">
        <v>45465.0</v>
      </c>
      <c r="B282" s="20">
        <v>45466.0</v>
      </c>
      <c r="C282" s="21" t="s">
        <v>292</v>
      </c>
      <c r="D282" s="22">
        <v>30.58</v>
      </c>
      <c r="E282" s="26" t="s">
        <v>293</v>
      </c>
      <c r="F282" s="22">
        <v>0.0</v>
      </c>
      <c r="G282" s="26">
        <v>3.4E-4</v>
      </c>
      <c r="H282" s="21" t="s">
        <v>294</v>
      </c>
      <c r="I282" s="17" t="s">
        <v>111</v>
      </c>
      <c r="J282" s="18" t="str">
        <f>VLOOKUP(C282,'Individual Vendor Categories'!$A$1:$B$99,2,FALSE)</f>
        <v>#N/A</v>
      </c>
      <c r="K282" s="23"/>
      <c r="L282" s="23"/>
      <c r="M282" s="23"/>
    </row>
    <row r="283" hidden="1">
      <c r="A283" s="19">
        <v>45465.0</v>
      </c>
      <c r="B283" s="20">
        <v>45466.0</v>
      </c>
      <c r="C283" s="21" t="s">
        <v>292</v>
      </c>
      <c r="D283" s="22">
        <v>45.64</v>
      </c>
      <c r="E283" s="26" t="s">
        <v>295</v>
      </c>
      <c r="F283" s="22">
        <v>0.0</v>
      </c>
      <c r="G283" s="26">
        <v>3.4E-4</v>
      </c>
      <c r="H283" s="21" t="s">
        <v>294</v>
      </c>
      <c r="I283" s="17" t="s">
        <v>111</v>
      </c>
      <c r="J283" s="18" t="str">
        <f>VLOOKUP(C283,'Individual Vendor Categories'!$A$1:$B$99,2,FALSE)</f>
        <v>#N/A</v>
      </c>
      <c r="K283" s="23"/>
      <c r="L283" s="23"/>
      <c r="M283" s="23"/>
    </row>
    <row r="284" hidden="1">
      <c r="A284" s="19">
        <v>45465.0</v>
      </c>
      <c r="B284" s="20">
        <v>45466.0</v>
      </c>
      <c r="C284" s="21" t="s">
        <v>296</v>
      </c>
      <c r="D284" s="22">
        <v>2.97</v>
      </c>
      <c r="E284" s="26" t="s">
        <v>297</v>
      </c>
      <c r="F284" s="22">
        <v>0.0</v>
      </c>
      <c r="G284" s="26">
        <v>3.4E-4</v>
      </c>
      <c r="H284" s="21" t="s">
        <v>298</v>
      </c>
      <c r="I284" s="17" t="s">
        <v>299</v>
      </c>
      <c r="J284" s="18" t="str">
        <f>VLOOKUP(C284,'Individual Vendor Categories'!$A$1:$B$99,2,FALSE)</f>
        <v>#N/A</v>
      </c>
      <c r="K284" s="23"/>
      <c r="L284" s="23"/>
      <c r="M284" s="23"/>
    </row>
    <row r="285" hidden="1">
      <c r="A285" s="19">
        <v>45464.0</v>
      </c>
      <c r="B285" s="20">
        <v>45465.0</v>
      </c>
      <c r="C285" s="21" t="s">
        <v>300</v>
      </c>
      <c r="D285" s="22">
        <v>26.1</v>
      </c>
      <c r="E285" s="26" t="s">
        <v>301</v>
      </c>
      <c r="F285" s="22">
        <v>0.0</v>
      </c>
      <c r="G285" s="26">
        <v>3.4E-4</v>
      </c>
      <c r="H285" s="21" t="s">
        <v>302</v>
      </c>
      <c r="I285" s="17" t="str">
        <f>IFNA(J285,VLOOKUP(H285,'Merchant Categories'!$A$2:$B$99,2,FALSE))</f>
        <v>DINING OUT</v>
      </c>
      <c r="J285" s="18" t="str">
        <f>VLOOKUP(C285,'Individual Vendor Categories'!$A$1:$B$99,2,FALSE)</f>
        <v>#N/A</v>
      </c>
      <c r="K285" s="23"/>
      <c r="L285" s="23"/>
      <c r="M285" s="23"/>
    </row>
    <row r="286" hidden="1">
      <c r="A286" s="19">
        <v>45464.0</v>
      </c>
      <c r="B286" s="20">
        <v>45465.0</v>
      </c>
      <c r="C286" s="21" t="s">
        <v>303</v>
      </c>
      <c r="D286" s="22">
        <v>37.29</v>
      </c>
      <c r="E286" s="26" t="s">
        <v>304</v>
      </c>
      <c r="F286" s="22">
        <v>0.0</v>
      </c>
      <c r="G286" s="26">
        <v>3.4E-4</v>
      </c>
      <c r="H286" s="21" t="s">
        <v>305</v>
      </c>
      <c r="I286" s="17" t="s">
        <v>299</v>
      </c>
      <c r="J286" s="18" t="str">
        <f>VLOOKUP(C286,'Individual Vendor Categories'!$A$1:$B$99,2,FALSE)</f>
        <v>#N/A</v>
      </c>
      <c r="K286" s="23"/>
      <c r="L286" s="23"/>
      <c r="M286" s="23"/>
    </row>
    <row r="287" hidden="1">
      <c r="A287" s="19">
        <v>45464.0</v>
      </c>
      <c r="B287" s="20">
        <v>45465.0</v>
      </c>
      <c r="C287" s="21" t="s">
        <v>58</v>
      </c>
      <c r="D287" s="22">
        <v>31.78</v>
      </c>
      <c r="E287" s="26" t="s">
        <v>59</v>
      </c>
      <c r="F287" s="22">
        <v>0.0</v>
      </c>
      <c r="G287" s="26">
        <v>1.40619</v>
      </c>
      <c r="H287" s="21" t="s">
        <v>60</v>
      </c>
      <c r="I287" s="17" t="str">
        <f>IFNA(J287,VLOOKUP(H287,'Merchant Categories'!$A$2:$B$99,2,FALSE))</f>
        <v>SUBSCRIPTIONS</v>
      </c>
      <c r="J287" s="18" t="str">
        <f>VLOOKUP(C287,'Individual Vendor Categories'!$A$1:$B$99,2,FALSE)</f>
        <v>SUBSCRIPTIONS</v>
      </c>
      <c r="K287" s="23"/>
      <c r="L287" s="23"/>
      <c r="M287" s="23"/>
    </row>
    <row r="288" hidden="1">
      <c r="A288" s="19">
        <v>45464.0</v>
      </c>
      <c r="B288" s="20">
        <v>45465.0</v>
      </c>
      <c r="C288" s="21" t="s">
        <v>306</v>
      </c>
      <c r="D288" s="22">
        <v>133.44</v>
      </c>
      <c r="E288" s="26" t="s">
        <v>307</v>
      </c>
      <c r="F288" s="22">
        <v>0.0</v>
      </c>
      <c r="G288" s="26">
        <v>3.4E-4</v>
      </c>
      <c r="H288" s="21" t="s">
        <v>308</v>
      </c>
      <c r="I288" s="17" t="s">
        <v>285</v>
      </c>
      <c r="J288" s="18" t="str">
        <f>VLOOKUP(C288,'Individual Vendor Categories'!$A$1:$B$99,2,FALSE)</f>
        <v>#N/A</v>
      </c>
      <c r="K288" s="23"/>
      <c r="L288" s="23"/>
      <c r="M288" s="23"/>
    </row>
    <row r="289" hidden="1">
      <c r="A289" s="19">
        <v>45464.0</v>
      </c>
      <c r="B289" s="20">
        <v>45465.0</v>
      </c>
      <c r="C289" s="21" t="s">
        <v>309</v>
      </c>
      <c r="D289" s="22">
        <v>12.47</v>
      </c>
      <c r="E289" s="26" t="s">
        <v>310</v>
      </c>
      <c r="F289" s="22">
        <v>0.0</v>
      </c>
      <c r="G289" s="26">
        <v>3.4E-4</v>
      </c>
      <c r="H289" s="21" t="s">
        <v>311</v>
      </c>
      <c r="I289" s="17" t="s">
        <v>285</v>
      </c>
      <c r="J289" s="18" t="str">
        <f>VLOOKUP(C289,'Individual Vendor Categories'!$A$1:$B$99,2,FALSE)</f>
        <v>#N/A</v>
      </c>
      <c r="K289" s="23"/>
      <c r="L289" s="23"/>
      <c r="M289" s="23"/>
    </row>
    <row r="290" hidden="1">
      <c r="A290" s="19">
        <v>45464.0</v>
      </c>
      <c r="B290" s="20">
        <v>45463.0</v>
      </c>
      <c r="C290" s="21" t="s">
        <v>286</v>
      </c>
      <c r="D290" s="22">
        <v>21.1</v>
      </c>
      <c r="E290" s="26" t="s">
        <v>287</v>
      </c>
      <c r="F290" s="22">
        <v>0.0</v>
      </c>
      <c r="G290" s="26">
        <v>1.40667</v>
      </c>
      <c r="H290" s="21" t="s">
        <v>288</v>
      </c>
      <c r="I290" s="17" t="str">
        <f>IFNA(J290,VLOOKUP(H290,'Merchant Categories'!$A$2:$B$99,2,FALSE))</f>
        <v>TRAVEL</v>
      </c>
      <c r="J290" s="18" t="str">
        <f>VLOOKUP(C290,'Individual Vendor Categories'!$A$1:$B$99,2,FALSE)</f>
        <v>TRAVEL</v>
      </c>
      <c r="K290" s="23"/>
      <c r="L290" s="23"/>
      <c r="M290" s="23"/>
    </row>
    <row r="291" hidden="1">
      <c r="A291" s="19">
        <v>45463.0</v>
      </c>
      <c r="B291" s="20">
        <v>45464.0</v>
      </c>
      <c r="C291" s="21" t="s">
        <v>312</v>
      </c>
      <c r="D291" s="22">
        <v>90.72</v>
      </c>
      <c r="E291" s="26" t="s">
        <v>313</v>
      </c>
      <c r="F291" s="22">
        <v>0.0</v>
      </c>
      <c r="G291" s="26">
        <v>3.4E-4</v>
      </c>
      <c r="H291" s="21" t="s">
        <v>314</v>
      </c>
      <c r="I291" s="17" t="s">
        <v>315</v>
      </c>
      <c r="J291" s="18" t="str">
        <f>VLOOKUP(C291,'Individual Vendor Categories'!$A$1:$B$99,2,FALSE)</f>
        <v>#N/A</v>
      </c>
      <c r="K291" s="23"/>
      <c r="L291" s="23"/>
      <c r="M291" s="23"/>
    </row>
    <row r="292" hidden="1">
      <c r="A292" s="19">
        <v>45463.0</v>
      </c>
      <c r="B292" s="20">
        <v>45464.0</v>
      </c>
      <c r="C292" s="21" t="s">
        <v>316</v>
      </c>
      <c r="D292" s="22">
        <v>26.58</v>
      </c>
      <c r="E292" s="26" t="s">
        <v>317</v>
      </c>
      <c r="F292" s="22">
        <v>0.0</v>
      </c>
      <c r="G292" s="26">
        <v>1.40635</v>
      </c>
      <c r="H292" s="21" t="s">
        <v>318</v>
      </c>
      <c r="I292" s="17" t="s">
        <v>111</v>
      </c>
      <c r="J292" s="18" t="str">
        <f>VLOOKUP(C292,'Individual Vendor Categories'!$A$1:$B$99,2,FALSE)</f>
        <v>#N/A</v>
      </c>
      <c r="K292" s="23"/>
      <c r="L292" s="23"/>
      <c r="M292" s="23"/>
    </row>
    <row r="293" hidden="1">
      <c r="A293" s="19">
        <v>45463.0</v>
      </c>
      <c r="B293" s="20">
        <v>45468.0</v>
      </c>
      <c r="C293" s="21" t="s">
        <v>319</v>
      </c>
      <c r="D293" s="22">
        <v>34.82</v>
      </c>
      <c r="E293" s="26" t="s">
        <v>320</v>
      </c>
      <c r="F293" s="22">
        <v>0.0</v>
      </c>
      <c r="G293" s="26">
        <v>1.4029</v>
      </c>
      <c r="H293" s="21" t="s">
        <v>321</v>
      </c>
      <c r="I293" s="17" t="s">
        <v>285</v>
      </c>
      <c r="J293" s="18" t="str">
        <f>VLOOKUP(C293,'Individual Vendor Categories'!$A$1:$B$99,2,FALSE)</f>
        <v>#N/A</v>
      </c>
      <c r="K293" s="23"/>
      <c r="L293" s="23"/>
      <c r="M293" s="23"/>
    </row>
    <row r="294" hidden="1">
      <c r="A294" s="19">
        <v>45463.0</v>
      </c>
      <c r="B294" s="20">
        <v>45465.0</v>
      </c>
      <c r="C294" s="21" t="s">
        <v>322</v>
      </c>
      <c r="D294" s="22">
        <v>9.25</v>
      </c>
      <c r="E294" s="23"/>
      <c r="F294" s="23"/>
      <c r="G294" s="23"/>
      <c r="H294" s="21" t="s">
        <v>32</v>
      </c>
      <c r="I294" s="17" t="str">
        <f>IFNA(J294,VLOOKUP(H294,'Merchant Categories'!$A$2:$B$99,2,FALSE))</f>
        <v>TRANSPORT</v>
      </c>
      <c r="J294" s="18" t="str">
        <f>VLOOKUP(C294,'Individual Vendor Categories'!$A$1:$B$99,2,FALSE)</f>
        <v>#N/A</v>
      </c>
      <c r="K294" s="23"/>
      <c r="L294" s="23"/>
      <c r="M294" s="23"/>
    </row>
    <row r="295" hidden="1">
      <c r="A295" s="19">
        <v>45463.0</v>
      </c>
      <c r="B295" s="20">
        <v>45464.0</v>
      </c>
      <c r="C295" s="21" t="s">
        <v>323</v>
      </c>
      <c r="D295" s="22">
        <v>28.0</v>
      </c>
      <c r="E295" s="26" t="s">
        <v>324</v>
      </c>
      <c r="F295" s="22">
        <v>0.0</v>
      </c>
      <c r="G295" s="26">
        <v>1.40633</v>
      </c>
      <c r="H295" s="21" t="s">
        <v>325</v>
      </c>
      <c r="I295" s="17" t="s">
        <v>249</v>
      </c>
      <c r="J295" s="18" t="str">
        <f>VLOOKUP(C295,'Individual Vendor Categories'!$A$1:$B$99,2,FALSE)</f>
        <v>#N/A</v>
      </c>
      <c r="K295" s="23"/>
      <c r="L295" s="23"/>
      <c r="M295" s="23"/>
    </row>
    <row r="296" hidden="1">
      <c r="A296" s="19">
        <v>45463.0</v>
      </c>
      <c r="B296" s="20">
        <v>45464.0</v>
      </c>
      <c r="C296" s="21" t="s">
        <v>113</v>
      </c>
      <c r="D296" s="22">
        <v>7.14</v>
      </c>
      <c r="E296" s="23"/>
      <c r="F296" s="23"/>
      <c r="G296" s="23"/>
      <c r="H296" s="21" t="s">
        <v>114</v>
      </c>
      <c r="I296" s="17" t="str">
        <f>IFNA(J296,VLOOKUP(H296,'Merchant Categories'!$A$2:$B$99,2,FALSE))</f>
        <v>TRAVEL</v>
      </c>
      <c r="J296" s="18" t="str">
        <f>VLOOKUP(C296,'Individual Vendor Categories'!$A$1:$B$99,2,FALSE)</f>
        <v>#N/A</v>
      </c>
      <c r="K296" s="23"/>
      <c r="L296" s="23"/>
      <c r="M296" s="23"/>
    </row>
    <row r="297" hidden="1">
      <c r="A297" s="19">
        <v>45462.0</v>
      </c>
      <c r="B297" s="20">
        <v>45462.0</v>
      </c>
      <c r="C297" s="21" t="s">
        <v>251</v>
      </c>
      <c r="D297" s="22">
        <v>14.58</v>
      </c>
      <c r="E297" s="23"/>
      <c r="F297" s="23"/>
      <c r="G297" s="23"/>
      <c r="H297" s="21" t="s">
        <v>15</v>
      </c>
      <c r="I297" s="17" t="str">
        <f>IFNA(J297,VLOOKUP(H297,'Merchant Categories'!$A$2:$B$99,2,FALSE))</f>
        <v>EATING OUT</v>
      </c>
      <c r="J297" s="18" t="str">
        <f>VLOOKUP(C297,'Individual Vendor Categories'!$A$1:$B$99,2,FALSE)</f>
        <v>#N/A</v>
      </c>
      <c r="K297" s="23"/>
      <c r="L297" s="23"/>
      <c r="M297" s="23"/>
    </row>
    <row r="298" hidden="1">
      <c r="A298" s="19">
        <v>45462.0</v>
      </c>
      <c r="B298" s="20">
        <v>45463.0</v>
      </c>
      <c r="C298" s="21" t="s">
        <v>326</v>
      </c>
      <c r="D298" s="22">
        <v>9.98</v>
      </c>
      <c r="E298" s="23"/>
      <c r="F298" s="23"/>
      <c r="G298" s="23"/>
      <c r="H298" s="21" t="s">
        <v>19</v>
      </c>
      <c r="I298" s="17" t="str">
        <f>IFNA(J298,VLOOKUP(H298,'Merchant Categories'!$A$2:$B$99,2,FALSE))</f>
        <v>EATING OUT</v>
      </c>
      <c r="J298" s="18" t="str">
        <f>VLOOKUP(C298,'Individual Vendor Categories'!$A$1:$B$99,2,FALSE)</f>
        <v>#N/A</v>
      </c>
      <c r="K298" s="23"/>
      <c r="L298" s="23"/>
      <c r="M298" s="23"/>
    </row>
    <row r="299" hidden="1">
      <c r="A299" s="19">
        <v>45462.0</v>
      </c>
      <c r="B299" s="20">
        <v>45463.0</v>
      </c>
      <c r="C299" s="21" t="s">
        <v>144</v>
      </c>
      <c r="D299" s="22">
        <v>19.94</v>
      </c>
      <c r="E299" s="23"/>
      <c r="F299" s="23"/>
      <c r="G299" s="23"/>
      <c r="H299" s="21" t="s">
        <v>145</v>
      </c>
      <c r="I299" s="17" t="str">
        <f>IFNA(J299,VLOOKUP(H299,'Merchant Categories'!$A$2:$B$99,2,FALSE))</f>
        <v>EATING OUT</v>
      </c>
      <c r="J299" s="18" t="str">
        <f>VLOOKUP(C299,'Individual Vendor Categories'!$A$1:$B$99,2,FALSE)</f>
        <v>#N/A</v>
      </c>
      <c r="K299" s="23"/>
      <c r="L299" s="23"/>
      <c r="M299" s="23"/>
    </row>
    <row r="300" hidden="1">
      <c r="A300" s="19">
        <v>45462.0</v>
      </c>
      <c r="B300" s="20">
        <v>45462.0</v>
      </c>
      <c r="C300" s="21" t="s">
        <v>327</v>
      </c>
      <c r="D300" s="22">
        <v>7.63</v>
      </c>
      <c r="E300" s="23"/>
      <c r="F300" s="23"/>
      <c r="G300" s="23"/>
      <c r="H300" s="21" t="s">
        <v>15</v>
      </c>
      <c r="I300" s="17" t="str">
        <f>IFNA(J300,VLOOKUP(H300,'Merchant Categories'!$A$2:$B$99,2,FALSE))</f>
        <v>EATING OUT</v>
      </c>
      <c r="J300" s="18" t="str">
        <f>VLOOKUP(C300,'Individual Vendor Categories'!$A$1:$B$99,2,FALSE)</f>
        <v>#N/A</v>
      </c>
      <c r="K300" s="23"/>
      <c r="L300" s="23"/>
      <c r="M300" s="23"/>
    </row>
    <row r="301" hidden="1">
      <c r="A301" s="19">
        <v>45462.0</v>
      </c>
      <c r="B301" s="20">
        <v>45463.0</v>
      </c>
      <c r="C301" s="21" t="s">
        <v>167</v>
      </c>
      <c r="D301" s="22">
        <v>19.1</v>
      </c>
      <c r="E301" s="23"/>
      <c r="F301" s="23"/>
      <c r="G301" s="23"/>
      <c r="H301" s="21" t="s">
        <v>168</v>
      </c>
      <c r="I301" s="17" t="str">
        <f>IFNA(J301,VLOOKUP(H301,'Merchant Categories'!$A$2:$B$99,2,FALSE))</f>
        <v>EATING OUT</v>
      </c>
      <c r="J301" s="18" t="str">
        <f>VLOOKUP(C301,'Individual Vendor Categories'!$A$1:$B$99,2,FALSE)</f>
        <v>#N/A</v>
      </c>
      <c r="K301" s="23"/>
      <c r="L301" s="23"/>
      <c r="M301" s="23"/>
    </row>
    <row r="302" hidden="1">
      <c r="A302" s="19">
        <v>45461.0</v>
      </c>
      <c r="B302" s="20">
        <v>45461.0</v>
      </c>
      <c r="C302" s="21" t="s">
        <v>328</v>
      </c>
      <c r="D302" s="22">
        <v>14.57</v>
      </c>
      <c r="E302" s="23"/>
      <c r="F302" s="23"/>
      <c r="G302" s="23"/>
      <c r="H302" s="21" t="s">
        <v>329</v>
      </c>
      <c r="I302" s="17" t="str">
        <f>IFNA(J302,VLOOKUP(H302,'Merchant Categories'!$A$2:$B$99,2,FALSE))</f>
        <v>TRAVEL</v>
      </c>
      <c r="J302" s="18" t="str">
        <f>VLOOKUP(C302,'Individual Vendor Categories'!$A$1:$B$99,2,FALSE)</f>
        <v>#N/A</v>
      </c>
      <c r="K302" s="23"/>
      <c r="L302" s="23"/>
      <c r="M302" s="23"/>
    </row>
    <row r="303" hidden="1">
      <c r="A303" s="19">
        <v>45461.0</v>
      </c>
      <c r="B303" s="20">
        <v>45461.0</v>
      </c>
      <c r="C303" s="21" t="s">
        <v>328</v>
      </c>
      <c r="D303" s="22">
        <v>11.9</v>
      </c>
      <c r="E303" s="23"/>
      <c r="F303" s="23"/>
      <c r="G303" s="23"/>
      <c r="H303" s="21" t="s">
        <v>329</v>
      </c>
      <c r="I303" s="17" t="str">
        <f>IFNA(J303,VLOOKUP(H303,'Merchant Categories'!$A$2:$B$99,2,FALSE))</f>
        <v>TRAVEL</v>
      </c>
      <c r="J303" s="18" t="str">
        <f>VLOOKUP(C303,'Individual Vendor Categories'!$A$1:$B$99,2,FALSE)</f>
        <v>#N/A</v>
      </c>
      <c r="K303" s="23"/>
      <c r="L303" s="23"/>
      <c r="M303" s="23"/>
    </row>
    <row r="304" hidden="1">
      <c r="A304" s="19">
        <v>45461.0</v>
      </c>
      <c r="B304" s="20">
        <v>45462.0</v>
      </c>
      <c r="C304" s="21" t="s">
        <v>330</v>
      </c>
      <c r="D304" s="22">
        <v>21.47</v>
      </c>
      <c r="E304" s="23"/>
      <c r="F304" s="23"/>
      <c r="G304" s="23"/>
      <c r="H304" s="21" t="s">
        <v>19</v>
      </c>
      <c r="I304" s="17" t="str">
        <f>IFNA(J304,VLOOKUP(H304,'Merchant Categories'!$A$2:$B$99,2,FALSE))</f>
        <v>EATING OUT</v>
      </c>
      <c r="J304" s="18" t="str">
        <f>VLOOKUP(C304,'Individual Vendor Categories'!$A$1:$B$99,2,FALSE)</f>
        <v>#N/A</v>
      </c>
      <c r="K304" s="23"/>
      <c r="L304" s="23"/>
      <c r="M304" s="23"/>
    </row>
    <row r="305" hidden="1">
      <c r="A305" s="19">
        <v>45461.0</v>
      </c>
      <c r="B305" s="20">
        <v>45463.0</v>
      </c>
      <c r="C305" s="21" t="s">
        <v>331</v>
      </c>
      <c r="D305" s="22">
        <v>29.5</v>
      </c>
      <c r="E305" s="23"/>
      <c r="F305" s="23"/>
      <c r="G305" s="23"/>
      <c r="H305" s="21" t="s">
        <v>332</v>
      </c>
      <c r="I305" s="17" t="str">
        <f>IFNA(J305,VLOOKUP(H305,'Merchant Categories'!$A$2:$B$99,2,FALSE))</f>
        <v>NIGHTLIFE - BAR</v>
      </c>
      <c r="J305" s="18" t="str">
        <f>VLOOKUP(C305,'Individual Vendor Categories'!$A$1:$B$99,2,FALSE)</f>
        <v>#N/A</v>
      </c>
      <c r="K305" s="23"/>
      <c r="L305" s="23"/>
      <c r="M305" s="23"/>
    </row>
    <row r="306" hidden="1">
      <c r="A306" s="19">
        <v>45461.0</v>
      </c>
      <c r="B306" s="20">
        <v>45462.0</v>
      </c>
      <c r="C306" s="21" t="s">
        <v>54</v>
      </c>
      <c r="D306" s="22">
        <v>57.85</v>
      </c>
      <c r="E306" s="23"/>
      <c r="F306" s="23"/>
      <c r="G306" s="23"/>
      <c r="H306" s="21" t="s">
        <v>55</v>
      </c>
      <c r="I306" s="17" t="str">
        <f>IFNA(J306,VLOOKUP(H306,'Merchant Categories'!$A$2:$B$99,2,FALSE))</f>
        <v>LIQ</v>
      </c>
      <c r="J306" s="18" t="str">
        <f>VLOOKUP(C306,'Individual Vendor Categories'!$A$1:$B$99,2,FALSE)</f>
        <v>#N/A</v>
      </c>
      <c r="K306" s="23"/>
      <c r="L306" s="23"/>
      <c r="M306" s="23"/>
    </row>
    <row r="307" hidden="1">
      <c r="A307" s="19">
        <v>45461.0</v>
      </c>
      <c r="B307" s="20">
        <v>45462.0</v>
      </c>
      <c r="C307" s="21" t="s">
        <v>255</v>
      </c>
      <c r="D307" s="22">
        <v>7.32</v>
      </c>
      <c r="E307" s="23"/>
      <c r="F307" s="23"/>
      <c r="G307" s="23"/>
      <c r="H307" s="21" t="s">
        <v>256</v>
      </c>
      <c r="I307" s="17" t="str">
        <f>IFNA(J307,VLOOKUP(H307,'Merchant Categories'!$A$2:$B$99,2,FALSE))</f>
        <v>GROCERIES</v>
      </c>
      <c r="J307" s="18" t="str">
        <f>VLOOKUP(C307,'Individual Vendor Categories'!$A$1:$B$99,2,FALSE)</f>
        <v>#N/A</v>
      </c>
      <c r="K307" s="23"/>
      <c r="L307" s="23"/>
      <c r="M307" s="23"/>
    </row>
    <row r="308" hidden="1">
      <c r="A308" s="19">
        <v>45461.0</v>
      </c>
      <c r="B308" s="20">
        <v>45462.0</v>
      </c>
      <c r="C308" s="21" t="s">
        <v>29</v>
      </c>
      <c r="D308" s="22">
        <v>124.29</v>
      </c>
      <c r="E308" s="23"/>
      <c r="F308" s="23"/>
      <c r="G308" s="23"/>
      <c r="H308" s="21" t="s">
        <v>30</v>
      </c>
      <c r="I308" s="17" t="str">
        <f>IFNA(J308,VLOOKUP(H308,'Merchant Categories'!$A$2:$B$99,2,FALSE))</f>
        <v>SUBSCRIPTIONS</v>
      </c>
      <c r="J308" s="18" t="str">
        <f>VLOOKUP(C308,'Individual Vendor Categories'!$A$1:$B$99,2,FALSE)</f>
        <v>#N/A</v>
      </c>
      <c r="K308" s="23"/>
      <c r="L308" s="23"/>
      <c r="M308" s="23"/>
    </row>
    <row r="309" hidden="1">
      <c r="A309" s="19">
        <v>45461.0</v>
      </c>
      <c r="B309" s="20">
        <v>45462.0</v>
      </c>
      <c r="C309" s="21" t="s">
        <v>167</v>
      </c>
      <c r="D309" s="22">
        <v>13.61</v>
      </c>
      <c r="E309" s="23"/>
      <c r="F309" s="23"/>
      <c r="G309" s="23"/>
      <c r="H309" s="21" t="s">
        <v>168</v>
      </c>
      <c r="I309" s="17" t="str">
        <f>IFNA(J309,VLOOKUP(H309,'Merchant Categories'!$A$2:$B$99,2,FALSE))</f>
        <v>EATING OUT</v>
      </c>
      <c r="J309" s="18" t="str">
        <f>VLOOKUP(C309,'Individual Vendor Categories'!$A$1:$B$99,2,FALSE)</f>
        <v>#N/A</v>
      </c>
      <c r="K309" s="23"/>
      <c r="L309" s="23"/>
      <c r="M309" s="23"/>
    </row>
    <row r="310" hidden="1">
      <c r="A310" s="19">
        <v>45461.0</v>
      </c>
      <c r="B310" s="20">
        <v>45462.0</v>
      </c>
      <c r="C310" s="21" t="s">
        <v>113</v>
      </c>
      <c r="D310" s="22">
        <v>2.76</v>
      </c>
      <c r="E310" s="23"/>
      <c r="F310" s="23"/>
      <c r="G310" s="23"/>
      <c r="H310" s="21" t="s">
        <v>114</v>
      </c>
      <c r="I310" s="17" t="str">
        <f>IFNA(J310,VLOOKUP(H310,'Merchant Categories'!$A$2:$B$99,2,FALSE))</f>
        <v>TRAVEL</v>
      </c>
      <c r="J310" s="18" t="str">
        <f>VLOOKUP(C310,'Individual Vendor Categories'!$A$1:$B$99,2,FALSE)</f>
        <v>#N/A</v>
      </c>
      <c r="K310" s="23"/>
      <c r="L310" s="23"/>
      <c r="M310" s="23"/>
    </row>
    <row r="311" hidden="1">
      <c r="A311" s="19">
        <v>45461.0</v>
      </c>
      <c r="B311" s="20">
        <v>45461.0</v>
      </c>
      <c r="C311" s="21" t="s">
        <v>333</v>
      </c>
      <c r="D311" s="22">
        <v>6.93</v>
      </c>
      <c r="E311" s="23"/>
      <c r="F311" s="23"/>
      <c r="G311" s="23"/>
      <c r="H311" s="21" t="s">
        <v>15</v>
      </c>
      <c r="I311" s="17" t="str">
        <f>IFNA(J311,VLOOKUP(H311,'Merchant Categories'!$A$2:$B$99,2,FALSE))</f>
        <v>EATING OUT</v>
      </c>
      <c r="J311" s="18" t="str">
        <f>VLOOKUP(C311,'Individual Vendor Categories'!$A$1:$B$99,2,FALSE)</f>
        <v>#N/A</v>
      </c>
      <c r="K311" s="23"/>
      <c r="L311" s="23"/>
      <c r="M311" s="23"/>
    </row>
    <row r="312" hidden="1">
      <c r="A312" s="19">
        <v>45461.0</v>
      </c>
      <c r="B312" s="20">
        <v>45461.0</v>
      </c>
      <c r="C312" s="21" t="s">
        <v>141</v>
      </c>
      <c r="D312" s="22">
        <v>11.29</v>
      </c>
      <c r="E312" s="23"/>
      <c r="F312" s="23"/>
      <c r="G312" s="23"/>
      <c r="H312" s="21" t="s">
        <v>49</v>
      </c>
      <c r="I312" s="17" t="str">
        <f>IFNA(J312,VLOOKUP(H312,'Merchant Categories'!$A$2:$B$99,2,FALSE))</f>
        <v>EATING OUT</v>
      </c>
      <c r="J312" s="18" t="str">
        <f>VLOOKUP(C312,'Individual Vendor Categories'!$A$1:$B$99,2,FALSE)</f>
        <v>#N/A</v>
      </c>
      <c r="K312" s="23"/>
      <c r="L312" s="23"/>
      <c r="M312" s="23"/>
    </row>
    <row r="313" hidden="1">
      <c r="A313" s="19">
        <v>45460.0</v>
      </c>
      <c r="B313" s="20">
        <v>45461.0</v>
      </c>
      <c r="C313" s="21" t="s">
        <v>328</v>
      </c>
      <c r="D313" s="22">
        <v>12.77</v>
      </c>
      <c r="E313" s="23"/>
      <c r="F313" s="23"/>
      <c r="G313" s="23"/>
      <c r="H313" s="21" t="s">
        <v>329</v>
      </c>
      <c r="I313" s="17" t="str">
        <f>IFNA(J313,VLOOKUP(H313,'Merchant Categories'!$A$2:$B$99,2,FALSE))</f>
        <v>TRAVEL</v>
      </c>
      <c r="J313" s="18" t="str">
        <f>VLOOKUP(C313,'Individual Vendor Categories'!$A$1:$B$99,2,FALSE)</f>
        <v>#N/A</v>
      </c>
      <c r="K313" s="23"/>
      <c r="L313" s="23"/>
      <c r="M313" s="23"/>
    </row>
    <row r="314" hidden="1">
      <c r="A314" s="19">
        <v>45460.0</v>
      </c>
      <c r="B314" s="20">
        <v>45461.0</v>
      </c>
      <c r="C314" s="21" t="s">
        <v>328</v>
      </c>
      <c r="D314" s="22">
        <v>7.93</v>
      </c>
      <c r="E314" s="23"/>
      <c r="F314" s="23"/>
      <c r="G314" s="23"/>
      <c r="H314" s="21" t="s">
        <v>329</v>
      </c>
      <c r="I314" s="17" t="str">
        <f>IFNA(J314,VLOOKUP(H314,'Merchant Categories'!$A$2:$B$99,2,FALSE))</f>
        <v>TRAVEL</v>
      </c>
      <c r="J314" s="18" t="str">
        <f>VLOOKUP(C314,'Individual Vendor Categories'!$A$1:$B$99,2,FALSE)</f>
        <v>#N/A</v>
      </c>
      <c r="K314" s="23"/>
      <c r="L314" s="23"/>
      <c r="M314" s="23"/>
    </row>
    <row r="315" hidden="1">
      <c r="A315" s="19">
        <v>45460.0</v>
      </c>
      <c r="B315" s="20">
        <v>45460.0</v>
      </c>
      <c r="C315" s="21" t="s">
        <v>334</v>
      </c>
      <c r="D315" s="22">
        <v>2.82</v>
      </c>
      <c r="E315" s="23"/>
      <c r="F315" s="23"/>
      <c r="G315" s="23"/>
      <c r="H315" s="21" t="s">
        <v>15</v>
      </c>
      <c r="I315" s="17" t="str">
        <f>IFNA(J315,VLOOKUP(H315,'Merchant Categories'!$A$2:$B$99,2,FALSE))</f>
        <v>EATING OUT</v>
      </c>
      <c r="J315" s="18" t="str">
        <f>VLOOKUP(C315,'Individual Vendor Categories'!$A$1:$B$99,2,FALSE)</f>
        <v>#N/A</v>
      </c>
      <c r="K315" s="23"/>
      <c r="L315" s="23"/>
      <c r="M315" s="23"/>
    </row>
    <row r="316" hidden="1">
      <c r="A316" s="19">
        <v>45460.0</v>
      </c>
      <c r="B316" s="20">
        <v>45462.0</v>
      </c>
      <c r="C316" s="21" t="s">
        <v>335</v>
      </c>
      <c r="D316" s="22">
        <v>15.33</v>
      </c>
      <c r="E316" s="23"/>
      <c r="F316" s="23"/>
      <c r="G316" s="23"/>
      <c r="H316" s="21" t="s">
        <v>19</v>
      </c>
      <c r="I316" s="17" t="str">
        <f>IFNA(J316,VLOOKUP(H316,'Merchant Categories'!$A$2:$B$99,2,FALSE))</f>
        <v>EATING OUT</v>
      </c>
      <c r="J316" s="18" t="str">
        <f>VLOOKUP(C316,'Individual Vendor Categories'!$A$1:$B$99,2,FALSE)</f>
        <v>#N/A</v>
      </c>
      <c r="K316" s="23"/>
      <c r="L316" s="23"/>
      <c r="M316" s="23"/>
    </row>
    <row r="317" hidden="1">
      <c r="A317" s="19">
        <v>45460.0</v>
      </c>
      <c r="B317" s="20">
        <v>45462.0</v>
      </c>
      <c r="C317" s="21" t="s">
        <v>335</v>
      </c>
      <c r="D317" s="22">
        <v>15.33</v>
      </c>
      <c r="E317" s="23"/>
      <c r="F317" s="23"/>
      <c r="G317" s="23"/>
      <c r="H317" s="21" t="s">
        <v>19</v>
      </c>
      <c r="I317" s="17" t="str">
        <f>IFNA(J317,VLOOKUP(H317,'Merchant Categories'!$A$2:$B$99,2,FALSE))</f>
        <v>EATING OUT</v>
      </c>
      <c r="J317" s="18" t="str">
        <f>VLOOKUP(C317,'Individual Vendor Categories'!$A$1:$B$99,2,FALSE)</f>
        <v>#N/A</v>
      </c>
      <c r="K317" s="23"/>
      <c r="L317" s="23"/>
      <c r="M317" s="23"/>
    </row>
    <row r="318" hidden="1">
      <c r="A318" s="19">
        <v>45460.0</v>
      </c>
      <c r="B318" s="20">
        <v>45462.0</v>
      </c>
      <c r="C318" s="21" t="s">
        <v>335</v>
      </c>
      <c r="D318" s="22">
        <v>13.33</v>
      </c>
      <c r="E318" s="23"/>
      <c r="F318" s="23"/>
      <c r="G318" s="23"/>
      <c r="H318" s="21" t="s">
        <v>19</v>
      </c>
      <c r="I318" s="17" t="str">
        <f>IFNA(J318,VLOOKUP(H318,'Merchant Categories'!$A$2:$B$99,2,FALSE))</f>
        <v>EATING OUT</v>
      </c>
      <c r="J318" s="18" t="str">
        <f>VLOOKUP(C318,'Individual Vendor Categories'!$A$1:$B$99,2,FALSE)</f>
        <v>#N/A</v>
      </c>
      <c r="K318" s="23"/>
      <c r="L318" s="23"/>
      <c r="M318" s="23"/>
    </row>
    <row r="319" hidden="1">
      <c r="A319" s="19">
        <v>45460.0</v>
      </c>
      <c r="B319" s="20">
        <v>45461.0</v>
      </c>
      <c r="C319" s="21" t="s">
        <v>336</v>
      </c>
      <c r="D319" s="22">
        <v>12.05</v>
      </c>
      <c r="E319" s="23"/>
      <c r="F319" s="23"/>
      <c r="G319" s="23"/>
      <c r="H319" s="21" t="s">
        <v>55</v>
      </c>
      <c r="I319" s="17" t="str">
        <f>IFNA(J319,VLOOKUP(H319,'Merchant Categories'!$A$2:$B$99,2,FALSE))</f>
        <v>LIQ</v>
      </c>
      <c r="J319" s="18" t="str">
        <f>VLOOKUP(C319,'Individual Vendor Categories'!$A$1:$B$99,2,FALSE)</f>
        <v>#N/A</v>
      </c>
      <c r="K319" s="23"/>
      <c r="L319" s="23"/>
      <c r="M319" s="23"/>
    </row>
    <row r="320" hidden="1">
      <c r="A320" s="19">
        <v>45460.0</v>
      </c>
      <c r="B320" s="20">
        <v>45462.0</v>
      </c>
      <c r="C320" s="21" t="s">
        <v>335</v>
      </c>
      <c r="D320" s="22">
        <v>16.87</v>
      </c>
      <c r="E320" s="23"/>
      <c r="F320" s="23"/>
      <c r="G320" s="23"/>
      <c r="H320" s="21" t="s">
        <v>19</v>
      </c>
      <c r="I320" s="17" t="str">
        <f>IFNA(J320,VLOOKUP(H320,'Merchant Categories'!$A$2:$B$99,2,FALSE))</f>
        <v>EATING OUT</v>
      </c>
      <c r="J320" s="18" t="str">
        <f>VLOOKUP(C320,'Individual Vendor Categories'!$A$1:$B$99,2,FALSE)</f>
        <v>#N/A</v>
      </c>
      <c r="K320" s="23"/>
      <c r="L320" s="23"/>
      <c r="M320" s="23"/>
    </row>
    <row r="321" hidden="1">
      <c r="A321" s="19">
        <v>45460.0</v>
      </c>
      <c r="B321" s="20">
        <v>45461.0</v>
      </c>
      <c r="C321" s="21" t="s">
        <v>167</v>
      </c>
      <c r="D321" s="22">
        <v>17.97</v>
      </c>
      <c r="E321" s="23"/>
      <c r="F321" s="23"/>
      <c r="G321" s="23"/>
      <c r="H321" s="21" t="s">
        <v>168</v>
      </c>
      <c r="I321" s="17" t="str">
        <f>IFNA(J321,VLOOKUP(H321,'Merchant Categories'!$A$2:$B$99,2,FALSE))</f>
        <v>EATING OUT</v>
      </c>
      <c r="J321" s="18" t="str">
        <f>VLOOKUP(C321,'Individual Vendor Categories'!$A$1:$B$99,2,FALSE)</f>
        <v>#N/A</v>
      </c>
      <c r="K321" s="23"/>
      <c r="L321" s="23"/>
      <c r="M321" s="23"/>
    </row>
    <row r="322" hidden="1">
      <c r="A322" s="19">
        <v>45460.0</v>
      </c>
      <c r="B322" s="20">
        <v>45462.0</v>
      </c>
      <c r="C322" s="21" t="s">
        <v>337</v>
      </c>
      <c r="D322" s="22">
        <v>26.45</v>
      </c>
      <c r="E322" s="23"/>
      <c r="F322" s="23"/>
      <c r="G322" s="23"/>
      <c r="H322" s="21" t="s">
        <v>338</v>
      </c>
      <c r="I322" s="17" t="s">
        <v>111</v>
      </c>
      <c r="J322" s="18" t="str">
        <f>VLOOKUP(C322,'Individual Vendor Categories'!$A$1:$B$99,2,FALSE)</f>
        <v>#N/A</v>
      </c>
      <c r="K322" s="23"/>
      <c r="L322" s="23"/>
      <c r="M322" s="23"/>
    </row>
    <row r="323" hidden="1">
      <c r="A323" s="19">
        <v>45459.0</v>
      </c>
      <c r="B323" s="20">
        <v>45461.0</v>
      </c>
      <c r="C323" s="21" t="s">
        <v>180</v>
      </c>
      <c r="D323" s="22">
        <v>39.12</v>
      </c>
      <c r="E323" s="23"/>
      <c r="F323" s="23"/>
      <c r="G323" s="23"/>
      <c r="H323" s="21" t="s">
        <v>181</v>
      </c>
      <c r="I323" s="17" t="str">
        <f>IFNA(J323,VLOOKUP(H323,'Merchant Categories'!$A$2:$B$99,2,FALSE))</f>
        <v>GAS</v>
      </c>
      <c r="J323" s="18" t="str">
        <f>VLOOKUP(C323,'Individual Vendor Categories'!$A$1:$B$99,2,FALSE)</f>
        <v>#N/A</v>
      </c>
      <c r="K323" s="23"/>
      <c r="L323" s="23"/>
      <c r="M323" s="23"/>
    </row>
    <row r="324" hidden="1">
      <c r="A324" s="19">
        <v>45459.0</v>
      </c>
      <c r="B324" s="20">
        <v>45460.0</v>
      </c>
      <c r="C324" s="21" t="s">
        <v>167</v>
      </c>
      <c r="D324" s="22">
        <v>28.59</v>
      </c>
      <c r="E324" s="23"/>
      <c r="F324" s="23"/>
      <c r="G324" s="23"/>
      <c r="H324" s="21" t="s">
        <v>168</v>
      </c>
      <c r="I324" s="17" t="str">
        <f>IFNA(J324,VLOOKUP(H324,'Merchant Categories'!$A$2:$B$99,2,FALSE))</f>
        <v>EATING OUT</v>
      </c>
      <c r="J324" s="18" t="str">
        <f>VLOOKUP(C324,'Individual Vendor Categories'!$A$1:$B$99,2,FALSE)</f>
        <v>#N/A</v>
      </c>
      <c r="K324" s="23"/>
      <c r="L324" s="23"/>
      <c r="M324" s="23"/>
    </row>
    <row r="325" hidden="1">
      <c r="A325" s="19">
        <v>45459.0</v>
      </c>
      <c r="B325" s="20">
        <v>45459.0</v>
      </c>
      <c r="C325" s="21" t="s">
        <v>78</v>
      </c>
      <c r="D325" s="22">
        <v>12.99</v>
      </c>
      <c r="E325" s="23"/>
      <c r="F325" s="23"/>
      <c r="G325" s="23"/>
      <c r="H325" s="23"/>
      <c r="I325" s="17" t="str">
        <f>IFNA(J325,VLOOKUP(H325,'Merchant Categories'!$A$2:$B$99,2,FALSE))</f>
        <v>CC FEES + INTEREST</v>
      </c>
      <c r="J325" s="18" t="str">
        <f>VLOOKUP(C325,'Individual Vendor Categories'!$A$1:$B$99,2,FALSE)</f>
        <v>CC FEES + INTEREST</v>
      </c>
      <c r="K325" s="23"/>
      <c r="L325" s="23"/>
      <c r="M325" s="23"/>
    </row>
    <row r="326" hidden="1">
      <c r="A326" s="19">
        <v>45459.0</v>
      </c>
      <c r="B326" s="20">
        <v>45459.0</v>
      </c>
      <c r="C326" s="21" t="s">
        <v>339</v>
      </c>
      <c r="D326" s="22">
        <v>10.85</v>
      </c>
      <c r="E326" s="23"/>
      <c r="F326" s="23"/>
      <c r="G326" s="23"/>
      <c r="H326" s="21" t="s">
        <v>24</v>
      </c>
      <c r="I326" s="17" t="str">
        <f>IFNA(J326,VLOOKUP(H326,'Merchant Categories'!$A$2:$B$99,2,FALSE))</f>
        <v>NIGHTLIFE - BAR</v>
      </c>
      <c r="J326" s="18" t="str">
        <f>VLOOKUP(C326,'Individual Vendor Categories'!$A$1:$B$99,2,FALSE)</f>
        <v>NIGHTLIFE - BAR</v>
      </c>
      <c r="K326" s="23"/>
      <c r="L326" s="23"/>
      <c r="M326" s="23"/>
    </row>
    <row r="327" hidden="1">
      <c r="A327" s="19">
        <v>45459.0</v>
      </c>
      <c r="B327" s="20">
        <v>45459.0</v>
      </c>
      <c r="C327" s="21" t="s">
        <v>141</v>
      </c>
      <c r="D327" s="22">
        <v>13.1</v>
      </c>
      <c r="E327" s="23"/>
      <c r="F327" s="23"/>
      <c r="G327" s="23"/>
      <c r="H327" s="21" t="s">
        <v>49</v>
      </c>
      <c r="I327" s="17" t="str">
        <f>IFNA(J327,VLOOKUP(H327,'Merchant Categories'!$A$2:$B$99,2,FALSE))</f>
        <v>EATING OUT</v>
      </c>
      <c r="J327" s="18" t="str">
        <f>VLOOKUP(C327,'Individual Vendor Categories'!$A$1:$B$99,2,FALSE)</f>
        <v>#N/A</v>
      </c>
      <c r="K327" s="23"/>
      <c r="L327" s="23"/>
      <c r="M327" s="23"/>
    </row>
    <row r="328" hidden="1">
      <c r="A328" s="19">
        <v>45458.0</v>
      </c>
      <c r="B328" s="20">
        <v>45459.0</v>
      </c>
      <c r="C328" s="21" t="s">
        <v>340</v>
      </c>
      <c r="D328" s="22">
        <v>8.76</v>
      </c>
      <c r="E328" s="23"/>
      <c r="F328" s="23"/>
      <c r="G328" s="23"/>
      <c r="H328" s="21" t="s">
        <v>40</v>
      </c>
      <c r="I328" s="17" t="str">
        <f>IFNA(J328,VLOOKUP(H328,'Merchant Categories'!$A$2:$B$99,2,FALSE))</f>
        <v>EATING OUT</v>
      </c>
      <c r="J328" s="18" t="str">
        <f>VLOOKUP(C328,'Individual Vendor Categories'!$A$1:$B$99,2,FALSE)</f>
        <v>#N/A</v>
      </c>
      <c r="K328" s="23"/>
      <c r="L328" s="23"/>
      <c r="M328" s="23"/>
    </row>
    <row r="329" hidden="1">
      <c r="A329" s="19">
        <v>45458.0</v>
      </c>
      <c r="B329" s="20">
        <v>45459.0</v>
      </c>
      <c r="C329" s="21" t="s">
        <v>341</v>
      </c>
      <c r="D329" s="22">
        <v>15.45</v>
      </c>
      <c r="E329" s="23"/>
      <c r="F329" s="23"/>
      <c r="G329" s="23"/>
      <c r="H329" s="21" t="s">
        <v>342</v>
      </c>
      <c r="I329" s="17" t="str">
        <f>IFNA(J329,VLOOKUP(H329,'Merchant Categories'!$A$2:$B$99,2,FALSE))</f>
        <v>EATING OUT</v>
      </c>
      <c r="J329" s="18" t="str">
        <f>VLOOKUP(C329,'Individual Vendor Categories'!$A$1:$B$99,2,FALSE)</f>
        <v>#N/A</v>
      </c>
      <c r="K329" s="23"/>
      <c r="L329" s="23"/>
      <c r="M329" s="23"/>
    </row>
    <row r="330" hidden="1">
      <c r="A330" s="19">
        <v>45458.0</v>
      </c>
      <c r="B330" s="20">
        <v>45459.0</v>
      </c>
      <c r="C330" s="21" t="s">
        <v>343</v>
      </c>
      <c r="D330" s="22">
        <v>21.95</v>
      </c>
      <c r="E330" s="23"/>
      <c r="F330" s="23"/>
      <c r="G330" s="23"/>
      <c r="H330" s="21" t="s">
        <v>55</v>
      </c>
      <c r="I330" s="17" t="str">
        <f>IFNA(J330,VLOOKUP(H330,'Merchant Categories'!$A$2:$B$99,2,FALSE))</f>
        <v>LIQ</v>
      </c>
      <c r="J330" s="18" t="str">
        <f>VLOOKUP(C330,'Individual Vendor Categories'!$A$1:$B$99,2,FALSE)</f>
        <v>#N/A</v>
      </c>
      <c r="K330" s="23"/>
      <c r="L330" s="23"/>
      <c r="M330" s="23"/>
    </row>
    <row r="331" hidden="1">
      <c r="A331" s="19">
        <v>45457.0</v>
      </c>
      <c r="B331" s="20">
        <v>45458.0</v>
      </c>
      <c r="C331" s="21" t="s">
        <v>344</v>
      </c>
      <c r="D331" s="22">
        <v>14.28</v>
      </c>
      <c r="E331" s="23"/>
      <c r="F331" s="23"/>
      <c r="G331" s="23"/>
      <c r="H331" s="21" t="s">
        <v>40</v>
      </c>
      <c r="I331" s="17" t="str">
        <f>IFNA(J331,VLOOKUP(H331,'Merchant Categories'!$A$2:$B$99,2,FALSE))</f>
        <v>EATING OUT</v>
      </c>
      <c r="J331" s="18" t="str">
        <f>VLOOKUP(C331,'Individual Vendor Categories'!$A$1:$B$99,2,FALSE)</f>
        <v>#N/A</v>
      </c>
      <c r="K331" s="23"/>
      <c r="L331" s="23"/>
      <c r="M331" s="23"/>
    </row>
    <row r="332" hidden="1">
      <c r="A332" s="19">
        <v>45457.0</v>
      </c>
      <c r="B332" s="20">
        <v>45457.0</v>
      </c>
      <c r="C332" s="21" t="s">
        <v>84</v>
      </c>
      <c r="D332" s="22">
        <v>4.51</v>
      </c>
      <c r="E332" s="23"/>
      <c r="F332" s="23"/>
      <c r="G332" s="23"/>
      <c r="H332" s="21" t="s">
        <v>85</v>
      </c>
      <c r="I332" s="17" t="str">
        <f>IFNA(J332,VLOOKUP(H332,'Merchant Categories'!$A$2:$B$99,2,FALSE))</f>
        <v>SUBSCRIPTIONS</v>
      </c>
      <c r="J332" s="18" t="str">
        <f>VLOOKUP(C332,'Individual Vendor Categories'!$A$1:$B$99,2,FALSE)</f>
        <v>#N/A</v>
      </c>
      <c r="K332" s="23"/>
      <c r="L332" s="23"/>
      <c r="M332" s="23"/>
    </row>
    <row r="333" hidden="1">
      <c r="A333" s="19">
        <v>45457.0</v>
      </c>
      <c r="B333" s="20">
        <v>45457.0</v>
      </c>
      <c r="C333" s="21" t="s">
        <v>141</v>
      </c>
      <c r="D333" s="22">
        <v>18.53</v>
      </c>
      <c r="E333" s="23"/>
      <c r="F333" s="23"/>
      <c r="G333" s="23"/>
      <c r="H333" s="21" t="s">
        <v>49</v>
      </c>
      <c r="I333" s="17" t="str">
        <f>IFNA(J333,VLOOKUP(H333,'Merchant Categories'!$A$2:$B$99,2,FALSE))</f>
        <v>EATING OUT</v>
      </c>
      <c r="J333" s="18" t="str">
        <f>VLOOKUP(C333,'Individual Vendor Categories'!$A$1:$B$99,2,FALSE)</f>
        <v>#N/A</v>
      </c>
      <c r="K333" s="23"/>
      <c r="L333" s="23"/>
      <c r="M333" s="23"/>
    </row>
    <row r="334" hidden="1">
      <c r="A334" s="19">
        <v>45456.0</v>
      </c>
      <c r="B334" s="20">
        <v>45457.0</v>
      </c>
      <c r="C334" s="21" t="s">
        <v>345</v>
      </c>
      <c r="D334" s="22">
        <v>17.72</v>
      </c>
      <c r="E334" s="23"/>
      <c r="F334" s="23"/>
      <c r="G334" s="23"/>
      <c r="H334" s="21" t="s">
        <v>40</v>
      </c>
      <c r="I334" s="17" t="str">
        <f>IFNA(J334,VLOOKUP(H334,'Merchant Categories'!$A$2:$B$99,2,FALSE))</f>
        <v>EATING OUT</v>
      </c>
      <c r="J334" s="18" t="str">
        <f>VLOOKUP(C334,'Individual Vendor Categories'!$A$1:$B$99,2,FALSE)</f>
        <v>#N/A</v>
      </c>
      <c r="K334" s="23"/>
      <c r="L334" s="23"/>
      <c r="M334" s="23"/>
    </row>
    <row r="335" hidden="1">
      <c r="A335" s="19">
        <v>45456.0</v>
      </c>
      <c r="B335" s="20">
        <v>45457.0</v>
      </c>
      <c r="C335" s="21" t="s">
        <v>346</v>
      </c>
      <c r="D335" s="22">
        <v>15.59</v>
      </c>
      <c r="E335" s="23"/>
      <c r="F335" s="23"/>
      <c r="G335" s="23"/>
      <c r="H335" s="21" t="s">
        <v>19</v>
      </c>
      <c r="I335" s="17" t="str">
        <f>IFNA(J335,VLOOKUP(H335,'Merchant Categories'!$A$2:$B$99,2,FALSE))</f>
        <v>EATING OUT</v>
      </c>
      <c r="J335" s="18" t="str">
        <f>VLOOKUP(C335,'Individual Vendor Categories'!$A$1:$B$99,2,FALSE)</f>
        <v>#N/A</v>
      </c>
      <c r="K335" s="23"/>
      <c r="L335" s="23"/>
      <c r="M335" s="23"/>
    </row>
    <row r="336" hidden="1">
      <c r="A336" s="19">
        <v>45456.0</v>
      </c>
      <c r="B336" s="20">
        <v>45458.0</v>
      </c>
      <c r="C336" s="21" t="s">
        <v>347</v>
      </c>
      <c r="D336" s="22">
        <v>3.3</v>
      </c>
      <c r="E336" s="23"/>
      <c r="F336" s="23"/>
      <c r="G336" s="23"/>
      <c r="H336" s="21" t="s">
        <v>32</v>
      </c>
      <c r="I336" s="17" t="str">
        <f>IFNA(J336,VLOOKUP(H336,'Merchant Categories'!$A$2:$B$99,2,FALSE))</f>
        <v>TRANSPORT</v>
      </c>
      <c r="J336" s="18" t="str">
        <f>VLOOKUP(C336,'Individual Vendor Categories'!$A$1:$B$99,2,FALSE)</f>
        <v>#N/A</v>
      </c>
      <c r="K336" s="23"/>
      <c r="L336" s="23"/>
      <c r="M336" s="23"/>
    </row>
    <row r="337" hidden="1">
      <c r="A337" s="19">
        <v>45456.0</v>
      </c>
      <c r="B337" s="20">
        <v>45457.0</v>
      </c>
      <c r="C337" s="21" t="s">
        <v>348</v>
      </c>
      <c r="D337" s="22">
        <v>42.32</v>
      </c>
      <c r="E337" s="23"/>
      <c r="F337" s="23"/>
      <c r="G337" s="23"/>
      <c r="H337" s="21" t="s">
        <v>15</v>
      </c>
      <c r="I337" s="17" t="str">
        <f>IFNA(J337,VLOOKUP(H337,'Merchant Categories'!$A$2:$B$99,2,FALSE))</f>
        <v>EATING OUT</v>
      </c>
      <c r="J337" s="18" t="str">
        <f>VLOOKUP(C337,'Individual Vendor Categories'!$A$1:$B$99,2,FALSE)</f>
        <v>#N/A</v>
      </c>
      <c r="K337" s="23"/>
      <c r="L337" s="23"/>
      <c r="M337" s="23"/>
    </row>
    <row r="338" hidden="1">
      <c r="A338" s="19">
        <v>45456.0</v>
      </c>
      <c r="B338" s="20">
        <v>45457.0</v>
      </c>
      <c r="C338" s="21" t="s">
        <v>349</v>
      </c>
      <c r="D338" s="22">
        <v>1.67</v>
      </c>
      <c r="E338" s="23"/>
      <c r="F338" s="23"/>
      <c r="G338" s="23"/>
      <c r="H338" s="21" t="s">
        <v>15</v>
      </c>
      <c r="I338" s="17" t="str">
        <f>IFNA(J338,VLOOKUP(H338,'Merchant Categories'!$A$2:$B$99,2,FALSE))</f>
        <v>EATING OUT</v>
      </c>
      <c r="J338" s="18" t="str">
        <f>VLOOKUP(C338,'Individual Vendor Categories'!$A$1:$B$99,2,FALSE)</f>
        <v>#N/A</v>
      </c>
      <c r="K338" s="23"/>
      <c r="L338" s="23"/>
      <c r="M338" s="23"/>
    </row>
    <row r="339" hidden="1">
      <c r="A339" s="19">
        <v>45455.0</v>
      </c>
      <c r="B339" s="20">
        <v>45457.0</v>
      </c>
      <c r="C339" s="21" t="s">
        <v>56</v>
      </c>
      <c r="D339" s="22">
        <v>2.09</v>
      </c>
      <c r="E339" s="23"/>
      <c r="F339" s="23"/>
      <c r="G339" s="23"/>
      <c r="H339" s="21" t="s">
        <v>57</v>
      </c>
      <c r="I339" s="17" t="str">
        <f>IFNA(J339,VLOOKUP(H339,'Merchant Categories'!$A$2:$B$99,2,FALSE))</f>
        <v>EATING OUT</v>
      </c>
      <c r="J339" s="18" t="str">
        <f>VLOOKUP(C339,'Individual Vendor Categories'!$A$1:$B$99,2,FALSE)</f>
        <v>#N/A</v>
      </c>
      <c r="K339" s="23"/>
      <c r="L339" s="23"/>
      <c r="M339" s="23"/>
    </row>
    <row r="340" hidden="1">
      <c r="A340" s="19">
        <v>45454.0</v>
      </c>
      <c r="B340" s="20">
        <v>45455.0</v>
      </c>
      <c r="C340" s="21" t="s">
        <v>350</v>
      </c>
      <c r="D340" s="22">
        <v>43.0</v>
      </c>
      <c r="E340" s="23"/>
      <c r="F340" s="23"/>
      <c r="G340" s="23"/>
      <c r="H340" s="21" t="s">
        <v>94</v>
      </c>
      <c r="I340" s="17" t="str">
        <f>IFNA(J340,VLOOKUP(H340,'Merchant Categories'!$A$2:$B$99,2,FALSE))</f>
        <v>VAPE</v>
      </c>
      <c r="J340" s="18" t="str">
        <f>VLOOKUP(C340,'Individual Vendor Categories'!$A$1:$B$99,2,FALSE)</f>
        <v>VAPE</v>
      </c>
      <c r="K340" s="23"/>
      <c r="L340" s="23"/>
      <c r="M340" s="23"/>
    </row>
    <row r="341" hidden="1">
      <c r="A341" s="19">
        <v>45454.0</v>
      </c>
      <c r="B341" s="20">
        <v>45454.0</v>
      </c>
      <c r="C341" s="21" t="s">
        <v>351</v>
      </c>
      <c r="D341" s="22">
        <v>68.92</v>
      </c>
      <c r="E341" s="23"/>
      <c r="F341" s="23"/>
      <c r="G341" s="23"/>
      <c r="H341" s="21" t="s">
        <v>43</v>
      </c>
      <c r="I341" s="17" t="s">
        <v>135</v>
      </c>
      <c r="J341" s="18" t="str">
        <f>VLOOKUP(C341,'Individual Vendor Categories'!$A$1:$B$99,2,FALSE)</f>
        <v>#N/A</v>
      </c>
      <c r="K341" s="23"/>
      <c r="L341" s="23"/>
      <c r="M341" s="23"/>
    </row>
    <row r="342" hidden="1">
      <c r="A342" s="19">
        <v>45454.0</v>
      </c>
      <c r="B342" s="20">
        <v>45455.0</v>
      </c>
      <c r="C342" s="21" t="s">
        <v>267</v>
      </c>
      <c r="D342" s="22">
        <v>41.65</v>
      </c>
      <c r="E342" s="23"/>
      <c r="F342" s="23"/>
      <c r="G342" s="23"/>
      <c r="H342" s="21" t="s">
        <v>268</v>
      </c>
      <c r="I342" s="17" t="s">
        <v>352</v>
      </c>
      <c r="J342" s="18" t="str">
        <f>VLOOKUP(C342,'Individual Vendor Categories'!$A$1:$B$99,2,FALSE)</f>
        <v>#N/A</v>
      </c>
      <c r="K342" s="23"/>
      <c r="L342" s="23"/>
      <c r="M342" s="23"/>
    </row>
    <row r="343" hidden="1">
      <c r="A343" s="19">
        <v>45454.0</v>
      </c>
      <c r="B343" s="20">
        <v>45455.0</v>
      </c>
      <c r="C343" s="21" t="s">
        <v>353</v>
      </c>
      <c r="D343" s="22">
        <v>50.79</v>
      </c>
      <c r="E343" s="23"/>
      <c r="F343" s="23"/>
      <c r="G343" s="23"/>
      <c r="H343" s="21" t="s">
        <v>28</v>
      </c>
      <c r="I343" s="17" t="str">
        <f>IFNA(J343,VLOOKUP(H343,'Merchant Categories'!$A$2:$B$99,2,FALSE))</f>
        <v>ONLINE SHOPPING</v>
      </c>
      <c r="J343" s="18" t="str">
        <f>VLOOKUP(C343,'Individual Vendor Categories'!$A$1:$B$99,2,FALSE)</f>
        <v>#N/A</v>
      </c>
      <c r="K343" s="23"/>
      <c r="L343" s="23"/>
      <c r="M343" s="23"/>
    </row>
    <row r="344" hidden="1">
      <c r="A344" s="19">
        <v>45454.0</v>
      </c>
      <c r="B344" s="20">
        <v>45456.0</v>
      </c>
      <c r="C344" s="21" t="s">
        <v>354</v>
      </c>
      <c r="D344" s="22">
        <v>38.41</v>
      </c>
      <c r="E344" s="23"/>
      <c r="F344" s="23"/>
      <c r="G344" s="23"/>
      <c r="H344" s="21" t="s">
        <v>240</v>
      </c>
      <c r="I344" s="17" t="str">
        <f>IFNA(J344,VLOOKUP(H344,'Merchant Categories'!$A$2:$B$99,2,FALSE))</f>
        <v>CONVENIENCE</v>
      </c>
      <c r="J344" s="18" t="str">
        <f>VLOOKUP(C344,'Individual Vendor Categories'!$A$1:$B$99,2,FALSE)</f>
        <v>#N/A</v>
      </c>
      <c r="K344" s="23"/>
      <c r="L344" s="23"/>
      <c r="M344" s="23"/>
    </row>
    <row r="345" hidden="1">
      <c r="A345" s="19">
        <v>45453.0</v>
      </c>
      <c r="B345" s="20">
        <v>45453.0</v>
      </c>
      <c r="C345" s="21" t="s">
        <v>328</v>
      </c>
      <c r="D345" s="22">
        <v>16.96</v>
      </c>
      <c r="E345" s="23"/>
      <c r="F345" s="23"/>
      <c r="G345" s="23"/>
      <c r="H345" s="21" t="s">
        <v>329</v>
      </c>
      <c r="I345" s="17" t="str">
        <f>IFNA(J345,VLOOKUP(H345,'Merchant Categories'!$A$2:$B$99,2,FALSE))</f>
        <v>TRAVEL</v>
      </c>
      <c r="J345" s="18" t="str">
        <f>VLOOKUP(C345,'Individual Vendor Categories'!$A$1:$B$99,2,FALSE)</f>
        <v>#N/A</v>
      </c>
      <c r="K345" s="23"/>
      <c r="L345" s="23"/>
      <c r="M345" s="23"/>
    </row>
    <row r="346" hidden="1">
      <c r="A346" s="19">
        <v>45453.0</v>
      </c>
      <c r="B346" s="20">
        <v>45454.0</v>
      </c>
      <c r="C346" s="21" t="s">
        <v>355</v>
      </c>
      <c r="D346" s="22">
        <v>4.19</v>
      </c>
      <c r="E346" s="23"/>
      <c r="F346" s="23"/>
      <c r="G346" s="23"/>
      <c r="H346" s="21" t="s">
        <v>96</v>
      </c>
      <c r="I346" s="17" t="str">
        <f>IFNA(J346,VLOOKUP(H346,'Merchant Categories'!$A$2:$B$99,2,FALSE))</f>
        <v>SUBSCRIPTIONS</v>
      </c>
      <c r="J346" s="18" t="str">
        <f>VLOOKUP(C346,'Individual Vendor Categories'!$A$1:$B$99,2,FALSE)</f>
        <v>#N/A</v>
      </c>
      <c r="K346" s="23"/>
      <c r="L346" s="23"/>
      <c r="M346" s="23"/>
    </row>
    <row r="347" hidden="1">
      <c r="A347" s="19">
        <v>45453.0</v>
      </c>
      <c r="B347" s="20">
        <v>45454.0</v>
      </c>
      <c r="C347" s="21" t="s">
        <v>356</v>
      </c>
      <c r="D347" s="22">
        <v>19.9</v>
      </c>
      <c r="E347" s="23"/>
      <c r="F347" s="23"/>
      <c r="G347" s="23"/>
      <c r="H347" s="21" t="s">
        <v>94</v>
      </c>
      <c r="I347" s="17" t="s">
        <v>299</v>
      </c>
      <c r="J347" s="18" t="str">
        <f>VLOOKUP(C347,'Individual Vendor Categories'!$A$1:$B$99,2,FALSE)</f>
        <v>#N/A</v>
      </c>
      <c r="K347" s="23"/>
      <c r="L347" s="23"/>
      <c r="M347" s="23"/>
    </row>
    <row r="348" hidden="1">
      <c r="A348" s="19">
        <v>45453.0</v>
      </c>
      <c r="B348" s="20">
        <v>45454.0</v>
      </c>
      <c r="C348" s="21" t="s">
        <v>357</v>
      </c>
      <c r="D348" s="22">
        <v>14.68</v>
      </c>
      <c r="E348" s="23"/>
      <c r="F348" s="23"/>
      <c r="G348" s="23"/>
      <c r="H348" s="21" t="s">
        <v>94</v>
      </c>
      <c r="I348" s="17" t="s">
        <v>159</v>
      </c>
      <c r="J348" s="18" t="str">
        <f>VLOOKUP(C348,'Individual Vendor Categories'!$A$1:$B$99,2,FALSE)</f>
        <v>#N/A</v>
      </c>
      <c r="K348" s="23"/>
      <c r="L348" s="23"/>
      <c r="M348" s="23"/>
    </row>
    <row r="349" hidden="1">
      <c r="A349" s="19">
        <v>45452.0</v>
      </c>
      <c r="B349" s="25">
        <v>45452.0</v>
      </c>
      <c r="C349" s="21" t="s">
        <v>328</v>
      </c>
      <c r="D349" s="22">
        <v>14.69</v>
      </c>
      <c r="E349" s="23"/>
      <c r="F349" s="23"/>
      <c r="G349" s="23"/>
      <c r="H349" s="21" t="s">
        <v>329</v>
      </c>
      <c r="I349" s="17" t="str">
        <f>IFNA(J349,VLOOKUP(H349,'Merchant Categories'!$A$2:$B$99,2,FALSE))</f>
        <v>TRAVEL</v>
      </c>
      <c r="J349" s="18" t="str">
        <f>VLOOKUP(C349,'Individual Vendor Categories'!$A$1:$B$99,2,FALSE)</f>
        <v>#N/A</v>
      </c>
      <c r="K349" s="23"/>
      <c r="L349" s="23"/>
      <c r="M349" s="23"/>
    </row>
    <row r="350" hidden="1">
      <c r="A350" s="19">
        <v>45452.0</v>
      </c>
      <c r="B350" s="25">
        <v>45452.0</v>
      </c>
      <c r="C350" s="21" t="s">
        <v>328</v>
      </c>
      <c r="D350" s="22">
        <v>10.45</v>
      </c>
      <c r="E350" s="23"/>
      <c r="F350" s="23"/>
      <c r="G350" s="23"/>
      <c r="H350" s="21" t="s">
        <v>329</v>
      </c>
      <c r="I350" s="17" t="str">
        <f>IFNA(J350,VLOOKUP(H350,'Merchant Categories'!$A$2:$B$99,2,FALSE))</f>
        <v>TRAVEL</v>
      </c>
      <c r="J350" s="18" t="str">
        <f>VLOOKUP(C350,'Individual Vendor Categories'!$A$1:$B$99,2,FALSE)</f>
        <v>#N/A</v>
      </c>
      <c r="K350" s="23"/>
      <c r="L350" s="23"/>
      <c r="M350" s="23"/>
    </row>
    <row r="351" hidden="1">
      <c r="A351" s="19">
        <v>45452.0</v>
      </c>
      <c r="B351" s="25">
        <v>45452.0</v>
      </c>
      <c r="C351" s="21" t="s">
        <v>358</v>
      </c>
      <c r="D351" s="22">
        <v>47.2</v>
      </c>
      <c r="E351" s="23"/>
      <c r="F351" s="23"/>
      <c r="G351" s="23"/>
      <c r="H351" s="21" t="s">
        <v>359</v>
      </c>
      <c r="I351" s="17" t="str">
        <f>IFNA(J351,VLOOKUP(H351,'Merchant Categories'!$A$2:$B$99,2,FALSE))</f>
        <v>NIGHTLIFE - BAR</v>
      </c>
      <c r="J351" s="18" t="str">
        <f>VLOOKUP(C351,'Individual Vendor Categories'!$A$1:$B$99,2,FALSE)</f>
        <v>#N/A</v>
      </c>
      <c r="K351" s="23"/>
      <c r="L351" s="23"/>
      <c r="M351" s="23"/>
    </row>
    <row r="352" hidden="1">
      <c r="A352" s="19">
        <v>45452.0</v>
      </c>
      <c r="B352" s="25">
        <v>45452.0</v>
      </c>
      <c r="C352" s="21" t="s">
        <v>328</v>
      </c>
      <c r="D352" s="22">
        <v>8.79</v>
      </c>
      <c r="E352" s="23"/>
      <c r="F352" s="23"/>
      <c r="G352" s="23"/>
      <c r="H352" s="21" t="s">
        <v>329</v>
      </c>
      <c r="I352" s="17" t="str">
        <f>IFNA(J352,VLOOKUP(H352,'Merchant Categories'!$A$2:$B$99,2,FALSE))</f>
        <v>TRAVEL</v>
      </c>
      <c r="J352" s="18" t="str">
        <f>VLOOKUP(C352,'Individual Vendor Categories'!$A$1:$B$99,2,FALSE)</f>
        <v>#N/A</v>
      </c>
      <c r="K352" s="23"/>
      <c r="L352" s="23"/>
      <c r="M352" s="23"/>
    </row>
    <row r="353" hidden="1">
      <c r="A353" s="19">
        <v>45452.0</v>
      </c>
      <c r="B353" s="25">
        <v>45452.0</v>
      </c>
      <c r="C353" s="21" t="s">
        <v>360</v>
      </c>
      <c r="D353" s="22">
        <v>19.27</v>
      </c>
      <c r="E353" s="23"/>
      <c r="F353" s="23"/>
      <c r="G353" s="23"/>
      <c r="H353" s="21" t="s">
        <v>40</v>
      </c>
      <c r="I353" s="17" t="str">
        <f>IFNA(J353,VLOOKUP(H353,'Merchant Categories'!$A$2:$B$99,2,FALSE))</f>
        <v>EATING OUT</v>
      </c>
      <c r="J353" s="18" t="str">
        <f>VLOOKUP(C353,'Individual Vendor Categories'!$A$1:$B$99,2,FALSE)</f>
        <v>#N/A</v>
      </c>
      <c r="K353" s="23"/>
      <c r="L353" s="23"/>
      <c r="M353" s="23"/>
    </row>
    <row r="354" hidden="1">
      <c r="A354" s="19">
        <v>45452.0</v>
      </c>
      <c r="B354" s="25">
        <v>45452.0</v>
      </c>
      <c r="C354" s="21" t="s">
        <v>361</v>
      </c>
      <c r="D354" s="22">
        <v>21.47</v>
      </c>
      <c r="E354" s="23"/>
      <c r="F354" s="23"/>
      <c r="G354" s="23"/>
      <c r="H354" s="21" t="s">
        <v>15</v>
      </c>
      <c r="I354" s="17" t="str">
        <f>IFNA(J354,VLOOKUP(H354,'Merchant Categories'!$A$2:$B$99,2,FALSE))</f>
        <v>EATING OUT</v>
      </c>
      <c r="J354" s="18" t="str">
        <f>VLOOKUP(C354,'Individual Vendor Categories'!$A$1:$B$99,2,FALSE)</f>
        <v>#N/A</v>
      </c>
      <c r="K354" s="23"/>
      <c r="L354" s="23"/>
      <c r="M354" s="23"/>
    </row>
    <row r="355" hidden="1">
      <c r="A355" s="19">
        <v>45452.0</v>
      </c>
      <c r="B355" s="25">
        <v>45452.0</v>
      </c>
      <c r="C355" s="21" t="s">
        <v>362</v>
      </c>
      <c r="D355" s="22">
        <v>9.49</v>
      </c>
      <c r="E355" s="23"/>
      <c r="F355" s="23"/>
      <c r="G355" s="23"/>
      <c r="H355" s="21" t="s">
        <v>40</v>
      </c>
      <c r="I355" s="17" t="str">
        <f>IFNA(J355,VLOOKUP(H355,'Merchant Categories'!$A$2:$B$99,2,FALSE))</f>
        <v>EATING OUT</v>
      </c>
      <c r="J355" s="18" t="str">
        <f>VLOOKUP(C355,'Individual Vendor Categories'!$A$1:$B$99,2,FALSE)</f>
        <v>#N/A</v>
      </c>
      <c r="K355" s="23"/>
      <c r="L355" s="23"/>
      <c r="M355" s="23"/>
    </row>
    <row r="356" hidden="1">
      <c r="A356" s="19">
        <v>45452.0</v>
      </c>
      <c r="B356" s="25">
        <v>45452.0</v>
      </c>
      <c r="C356" s="21" t="s">
        <v>363</v>
      </c>
      <c r="D356" s="22">
        <v>13.0</v>
      </c>
      <c r="E356" s="23"/>
      <c r="F356" s="23"/>
      <c r="G356" s="23"/>
      <c r="H356" s="21" t="s">
        <v>24</v>
      </c>
      <c r="I356" s="17" t="s">
        <v>159</v>
      </c>
      <c r="J356" s="18" t="str">
        <f>VLOOKUP(C356,'Individual Vendor Categories'!$A$1:$B$99,2,FALSE)</f>
        <v>#N/A</v>
      </c>
      <c r="K356" s="23"/>
      <c r="L356" s="23"/>
      <c r="M356" s="23"/>
    </row>
    <row r="357" hidden="1">
      <c r="A357" s="19">
        <v>45452.0</v>
      </c>
      <c r="B357" s="20">
        <v>45453.0</v>
      </c>
      <c r="C357" s="21" t="s">
        <v>113</v>
      </c>
      <c r="D357" s="22">
        <v>1.67</v>
      </c>
      <c r="E357" s="23"/>
      <c r="F357" s="23"/>
      <c r="G357" s="23"/>
      <c r="H357" s="21" t="s">
        <v>114</v>
      </c>
      <c r="I357" s="17" t="str">
        <f>IFNA(J357,VLOOKUP(H357,'Merchant Categories'!$A$2:$B$99,2,FALSE))</f>
        <v>TRAVEL</v>
      </c>
      <c r="J357" s="18" t="str">
        <f>VLOOKUP(C357,'Individual Vendor Categories'!$A$1:$B$99,2,FALSE)</f>
        <v>#N/A</v>
      </c>
      <c r="K357" s="23"/>
      <c r="L357" s="23"/>
      <c r="M357" s="23"/>
    </row>
    <row r="358" hidden="1">
      <c r="A358" s="19">
        <v>45451.0</v>
      </c>
      <c r="B358" s="25">
        <v>45451.0</v>
      </c>
      <c r="C358" s="21" t="s">
        <v>328</v>
      </c>
      <c r="D358" s="22">
        <v>10.06</v>
      </c>
      <c r="E358" s="23"/>
      <c r="F358" s="23"/>
      <c r="G358" s="23"/>
      <c r="H358" s="21" t="s">
        <v>329</v>
      </c>
      <c r="I358" s="17" t="str">
        <f>IFNA(J358,VLOOKUP(H358,'Merchant Categories'!$A$2:$B$99,2,FALSE))</f>
        <v>TRAVEL</v>
      </c>
      <c r="J358" s="18" t="str">
        <f>VLOOKUP(C358,'Individual Vendor Categories'!$A$1:$B$99,2,FALSE)</f>
        <v>#N/A</v>
      </c>
      <c r="K358" s="23"/>
      <c r="L358" s="23"/>
      <c r="M358" s="23"/>
    </row>
    <row r="359" hidden="1">
      <c r="A359" s="19">
        <v>45451.0</v>
      </c>
      <c r="B359" s="25">
        <v>45452.0</v>
      </c>
      <c r="C359" s="21" t="s">
        <v>52</v>
      </c>
      <c r="D359" s="22">
        <v>8.89</v>
      </c>
      <c r="E359" s="23"/>
      <c r="F359" s="23"/>
      <c r="G359" s="23"/>
      <c r="H359" s="21" t="s">
        <v>53</v>
      </c>
      <c r="I359" s="17" t="str">
        <f>IFNA(J359,VLOOKUP(H359,'Merchant Categories'!$A$2:$B$99,2,FALSE))</f>
        <v>CONVENIENCE</v>
      </c>
      <c r="J359" s="18" t="str">
        <f>VLOOKUP(C359,'Individual Vendor Categories'!$A$1:$B$99,2,FALSE)</f>
        <v>#N/A</v>
      </c>
      <c r="K359" s="23"/>
      <c r="L359" s="23"/>
      <c r="M359" s="23"/>
    </row>
    <row r="360" hidden="1">
      <c r="A360" s="19">
        <v>45451.0</v>
      </c>
      <c r="B360" s="25">
        <v>45452.0</v>
      </c>
      <c r="C360" s="21" t="s">
        <v>364</v>
      </c>
      <c r="D360" s="22">
        <v>30.68</v>
      </c>
      <c r="E360" s="23"/>
      <c r="F360" s="23"/>
      <c r="G360" s="23"/>
      <c r="H360" s="21" t="s">
        <v>365</v>
      </c>
      <c r="I360" s="17" t="str">
        <f>IFNA(J360,VLOOKUP(H360,'Merchant Categories'!$A$2:$B$99,2,FALSE))</f>
        <v>NIGHTLIFE - BAR</v>
      </c>
      <c r="J360" s="18" t="str">
        <f>VLOOKUP(C360,'Individual Vendor Categories'!$A$1:$B$99,2,FALSE)</f>
        <v>#N/A</v>
      </c>
      <c r="K360" s="23"/>
      <c r="L360" s="23"/>
      <c r="M360" s="23"/>
    </row>
    <row r="361" hidden="1">
      <c r="A361" s="19">
        <v>45451.0</v>
      </c>
      <c r="B361" s="25">
        <v>45452.0</v>
      </c>
      <c r="C361" s="21" t="s">
        <v>364</v>
      </c>
      <c r="D361" s="22">
        <v>28.8</v>
      </c>
      <c r="E361" s="23"/>
      <c r="F361" s="23"/>
      <c r="G361" s="23"/>
      <c r="H361" s="21" t="s">
        <v>365</v>
      </c>
      <c r="I361" s="17" t="str">
        <f>IFNA(J361,VLOOKUP(H361,'Merchant Categories'!$A$2:$B$99,2,FALSE))</f>
        <v>NIGHTLIFE - BAR</v>
      </c>
      <c r="J361" s="18" t="str">
        <f>VLOOKUP(C361,'Individual Vendor Categories'!$A$1:$B$99,2,FALSE)</f>
        <v>#N/A</v>
      </c>
      <c r="K361" s="23"/>
      <c r="L361" s="23"/>
      <c r="M361" s="23"/>
    </row>
    <row r="362" hidden="1">
      <c r="A362" s="27">
        <v>45451.0</v>
      </c>
      <c r="B362" s="37">
        <v>45452.0</v>
      </c>
      <c r="C362" s="29" t="s">
        <v>366</v>
      </c>
      <c r="D362" s="30">
        <v>24.39</v>
      </c>
      <c r="E362" s="31"/>
      <c r="F362" s="31"/>
      <c r="G362" s="31"/>
      <c r="H362" s="29" t="s">
        <v>40</v>
      </c>
      <c r="I362" s="17" t="str">
        <f>IFNA(J362,VLOOKUP(H362,'Merchant Categories'!$A$2:$B$99,2,FALSE))</f>
        <v>EATING OUT</v>
      </c>
      <c r="J362" s="18" t="str">
        <f>VLOOKUP(C362,'Individual Vendor Categories'!$A$1:$B$99,2,FALSE)</f>
        <v>#N/A</v>
      </c>
      <c r="K362" s="31"/>
      <c r="L362" s="31"/>
      <c r="M362" s="31"/>
    </row>
    <row r="363" hidden="1">
      <c r="A363" s="35">
        <v>45450.0</v>
      </c>
      <c r="B363" s="36">
        <v>45450.0</v>
      </c>
      <c r="C363" s="8" t="s">
        <v>13</v>
      </c>
      <c r="D363" s="9">
        <v>-1000.0</v>
      </c>
      <c r="E363" s="10"/>
      <c r="F363" s="10"/>
      <c r="G363" s="10"/>
      <c r="H363" s="10"/>
      <c r="I363" s="10"/>
      <c r="J363" s="10"/>
      <c r="K363" s="10"/>
      <c r="L363" s="10"/>
      <c r="M363" s="11"/>
    </row>
    <row r="364" hidden="1">
      <c r="A364" s="12">
        <v>45450.0</v>
      </c>
      <c r="B364" s="13">
        <v>45451.0</v>
      </c>
      <c r="C364" s="14" t="s">
        <v>54</v>
      </c>
      <c r="D364" s="15">
        <v>88.2</v>
      </c>
      <c r="E364" s="16"/>
      <c r="F364" s="16"/>
      <c r="G364" s="16"/>
      <c r="H364" s="14" t="s">
        <v>55</v>
      </c>
      <c r="I364" s="17" t="str">
        <f>IFNA(J364,VLOOKUP(H364,'Merchant Categories'!$A$2:$B$99,2,FALSE))</f>
        <v>LIQ</v>
      </c>
      <c r="J364" s="18" t="str">
        <f>VLOOKUP(C364,'Individual Vendor Categories'!$A$1:$B$99,2,FALSE)</f>
        <v>#N/A</v>
      </c>
      <c r="K364" s="16"/>
      <c r="L364" s="16"/>
      <c r="M364" s="16"/>
    </row>
    <row r="365" hidden="1">
      <c r="A365" s="19">
        <v>45450.0</v>
      </c>
      <c r="B365" s="25">
        <v>45451.0</v>
      </c>
      <c r="C365" s="21" t="s">
        <v>367</v>
      </c>
      <c r="D365" s="22">
        <v>14.75</v>
      </c>
      <c r="E365" s="23"/>
      <c r="F365" s="23"/>
      <c r="G365" s="23"/>
      <c r="H365" s="21" t="s">
        <v>368</v>
      </c>
      <c r="I365" s="17" t="str">
        <f>IFNA(J365,VLOOKUP(H365,'Merchant Categories'!$A$2:$B$99,2,FALSE))</f>
        <v>EATING OUT </v>
      </c>
      <c r="J365" s="18" t="str">
        <f>VLOOKUP(C365,'Individual Vendor Categories'!$A$1:$B$99,2,FALSE)</f>
        <v>#N/A</v>
      </c>
      <c r="K365" s="23"/>
      <c r="L365" s="23"/>
      <c r="M365" s="23"/>
    </row>
    <row r="366" hidden="1">
      <c r="A366" s="19">
        <v>45450.0</v>
      </c>
      <c r="B366" s="25">
        <v>45449.0</v>
      </c>
      <c r="C366" s="21" t="s">
        <v>141</v>
      </c>
      <c r="D366" s="22">
        <v>14.68</v>
      </c>
      <c r="E366" s="23"/>
      <c r="F366" s="23"/>
      <c r="G366" s="23"/>
      <c r="H366" s="21" t="s">
        <v>49</v>
      </c>
      <c r="I366" s="17" t="str">
        <f>IFNA(J366,VLOOKUP(H366,'Merchant Categories'!$A$2:$B$99,2,FALSE))</f>
        <v>EATING OUT</v>
      </c>
      <c r="J366" s="18" t="str">
        <f>VLOOKUP(C366,'Individual Vendor Categories'!$A$1:$B$99,2,FALSE)</f>
        <v>#N/A</v>
      </c>
      <c r="K366" s="23"/>
      <c r="L366" s="23"/>
      <c r="M366" s="23"/>
    </row>
    <row r="367" hidden="1">
      <c r="A367" s="19">
        <v>45450.0</v>
      </c>
      <c r="B367" s="25">
        <v>45450.0</v>
      </c>
      <c r="C367" s="21" t="s">
        <v>369</v>
      </c>
      <c r="D367" s="22">
        <v>876.07</v>
      </c>
      <c r="E367" s="23"/>
      <c r="F367" s="23"/>
      <c r="G367" s="23"/>
      <c r="H367" s="21" t="s">
        <v>370</v>
      </c>
      <c r="I367" s="17" t="str">
        <f>IFNA(J367,VLOOKUP(H367,'Merchant Categories'!$A$2:$B$99,2,FALSE))</f>
        <v>ACCOMODATIONS</v>
      </c>
      <c r="J367" s="18" t="str">
        <f>VLOOKUP(C367,'Individual Vendor Categories'!$A$1:$B$99,2,FALSE)</f>
        <v>#N/A</v>
      </c>
      <c r="K367" s="23"/>
      <c r="L367" s="23"/>
      <c r="M367" s="23"/>
    </row>
    <row r="368" hidden="1">
      <c r="A368" s="19">
        <v>45449.0</v>
      </c>
      <c r="B368" s="25">
        <v>45450.0</v>
      </c>
      <c r="C368" s="21" t="s">
        <v>371</v>
      </c>
      <c r="D368" s="22">
        <v>19.72</v>
      </c>
      <c r="E368" s="23"/>
      <c r="F368" s="23"/>
      <c r="G368" s="23"/>
      <c r="H368" s="21" t="s">
        <v>372</v>
      </c>
      <c r="I368" s="17" t="str">
        <f>IFNA(J368,VLOOKUP(H368,'Merchant Categories'!$A$2:$B$99,2,FALSE))</f>
        <v>EATING OUT</v>
      </c>
      <c r="J368" s="18" t="str">
        <f>VLOOKUP(C368,'Individual Vendor Categories'!$A$1:$B$99,2,FALSE)</f>
        <v>#N/A</v>
      </c>
      <c r="K368" s="23"/>
      <c r="L368" s="23"/>
      <c r="M368" s="23"/>
    </row>
    <row r="369" hidden="1">
      <c r="A369" s="19">
        <v>45449.0</v>
      </c>
      <c r="B369" s="25">
        <v>45449.0</v>
      </c>
      <c r="C369" s="21" t="s">
        <v>108</v>
      </c>
      <c r="D369" s="22">
        <v>45.2</v>
      </c>
      <c r="E369" s="23"/>
      <c r="F369" s="23"/>
      <c r="G369" s="23"/>
      <c r="H369" s="21" t="s">
        <v>109</v>
      </c>
      <c r="I369" s="17" t="str">
        <f>IFNA(J369,VLOOKUP(H369,'Merchant Categories'!$A$2:$B$99,2,FALSE))</f>
        <v>SUBSCRIPTIONS</v>
      </c>
      <c r="J369" s="18" t="str">
        <f>VLOOKUP(C369,'Individual Vendor Categories'!$A$1:$B$99,2,FALSE)</f>
        <v>SUBSCRIPTIONS</v>
      </c>
      <c r="K369" s="23"/>
      <c r="L369" s="23"/>
      <c r="M369" s="23"/>
    </row>
    <row r="370" hidden="1">
      <c r="A370" s="19">
        <v>45449.0</v>
      </c>
      <c r="B370" s="25">
        <v>45450.0</v>
      </c>
      <c r="C370" s="21" t="s">
        <v>52</v>
      </c>
      <c r="D370" s="22">
        <v>9.65</v>
      </c>
      <c r="E370" s="23"/>
      <c r="F370" s="23"/>
      <c r="G370" s="23"/>
      <c r="H370" s="21" t="s">
        <v>53</v>
      </c>
      <c r="I370" s="17" t="str">
        <f>IFNA(J370,VLOOKUP(H370,'Merchant Categories'!$A$2:$B$99,2,FALSE))</f>
        <v>CONVENIENCE</v>
      </c>
      <c r="J370" s="18" t="str">
        <f>VLOOKUP(C370,'Individual Vendor Categories'!$A$1:$B$99,2,FALSE)</f>
        <v>#N/A</v>
      </c>
      <c r="K370" s="23"/>
      <c r="L370" s="23"/>
      <c r="M370" s="23"/>
    </row>
    <row r="371" hidden="1">
      <c r="A371" s="19">
        <v>45449.0</v>
      </c>
      <c r="B371" s="25">
        <v>45450.0</v>
      </c>
      <c r="C371" s="21" t="s">
        <v>373</v>
      </c>
      <c r="D371" s="22">
        <v>11.68</v>
      </c>
      <c r="E371" s="23"/>
      <c r="F371" s="23"/>
      <c r="G371" s="23"/>
      <c r="H371" s="21" t="s">
        <v>130</v>
      </c>
      <c r="I371" s="17" t="str">
        <f>IFNA(J371,VLOOKUP(H371,'Merchant Categories'!$A$2:$B$99,2,FALSE))</f>
        <v>CONVENIENCE</v>
      </c>
      <c r="J371" s="18" t="str">
        <f>VLOOKUP(C371,'Individual Vendor Categories'!$A$1:$B$99,2,FALSE)</f>
        <v>#N/A</v>
      </c>
      <c r="K371" s="23"/>
      <c r="L371" s="23"/>
      <c r="M371" s="23"/>
    </row>
    <row r="372" hidden="1">
      <c r="A372" s="19">
        <v>45448.0</v>
      </c>
      <c r="B372" s="25">
        <v>45449.0</v>
      </c>
      <c r="C372" s="21" t="s">
        <v>374</v>
      </c>
      <c r="D372" s="22">
        <v>4.57</v>
      </c>
      <c r="E372" s="23"/>
      <c r="F372" s="23"/>
      <c r="G372" s="23"/>
      <c r="H372" s="21" t="s">
        <v>19</v>
      </c>
      <c r="I372" s="17" t="str">
        <f>IFNA(J372,VLOOKUP(H372,'Merchant Categories'!$A$2:$B$99,2,FALSE))</f>
        <v>EATING OUT</v>
      </c>
      <c r="J372" s="18" t="str">
        <f>VLOOKUP(C372,'Individual Vendor Categories'!$A$1:$B$99,2,FALSE)</f>
        <v>#N/A</v>
      </c>
      <c r="K372" s="23"/>
      <c r="L372" s="23"/>
      <c r="M372" s="23"/>
    </row>
    <row r="373" hidden="1">
      <c r="A373" s="19">
        <v>45448.0</v>
      </c>
      <c r="B373" s="25">
        <v>45449.0</v>
      </c>
      <c r="C373" s="21" t="s">
        <v>38</v>
      </c>
      <c r="D373" s="22">
        <v>17.67</v>
      </c>
      <c r="E373" s="23"/>
      <c r="F373" s="23"/>
      <c r="G373" s="23"/>
      <c r="H373" s="21" t="s">
        <v>15</v>
      </c>
      <c r="I373" s="17" t="str">
        <f>IFNA(J373,VLOOKUP(H373,'Merchant Categories'!$A$2:$B$99,2,FALSE))</f>
        <v>EATING OUT</v>
      </c>
      <c r="J373" s="18" t="str">
        <f>VLOOKUP(C373,'Individual Vendor Categories'!$A$1:$B$99,2,FALSE)</f>
        <v>#N/A</v>
      </c>
      <c r="K373" s="23"/>
      <c r="L373" s="23"/>
      <c r="M373" s="23"/>
    </row>
    <row r="374" hidden="1">
      <c r="A374" s="27">
        <v>45448.0</v>
      </c>
      <c r="B374" s="37">
        <v>45447.0</v>
      </c>
      <c r="C374" s="29" t="s">
        <v>375</v>
      </c>
      <c r="D374" s="30">
        <v>75.94</v>
      </c>
      <c r="E374" s="31"/>
      <c r="F374" s="31"/>
      <c r="G374" s="31"/>
      <c r="H374" s="29" t="s">
        <v>376</v>
      </c>
      <c r="I374" s="17" t="str">
        <f>IFNA(J374,VLOOKUP(H374,'Merchant Categories'!$A$2:$B$99,2,FALSE))</f>
        <v>CLOTHES</v>
      </c>
      <c r="J374" s="18" t="str">
        <f>VLOOKUP(C374,'Individual Vendor Categories'!$A$1:$B$99,2,FALSE)</f>
        <v>#N/A</v>
      </c>
      <c r="K374" s="31"/>
      <c r="L374" s="31"/>
      <c r="M374" s="31"/>
    </row>
    <row r="375" hidden="1">
      <c r="A375" s="35">
        <v>45447.0</v>
      </c>
      <c r="B375" s="36">
        <v>45447.0</v>
      </c>
      <c r="C375" s="8" t="s">
        <v>13</v>
      </c>
      <c r="D375" s="9">
        <v>-400.0</v>
      </c>
      <c r="E375" s="10"/>
      <c r="F375" s="10"/>
      <c r="G375" s="10"/>
      <c r="H375" s="10"/>
      <c r="I375" s="10"/>
      <c r="J375" s="10"/>
      <c r="K375" s="10"/>
      <c r="L375" s="10"/>
      <c r="M375" s="11"/>
    </row>
    <row r="376" hidden="1">
      <c r="A376" s="12">
        <v>45447.0</v>
      </c>
      <c r="B376" s="13">
        <v>45448.0</v>
      </c>
      <c r="C376" s="14" t="s">
        <v>38</v>
      </c>
      <c r="D376" s="15">
        <v>16.09</v>
      </c>
      <c r="E376" s="16"/>
      <c r="F376" s="16"/>
      <c r="G376" s="16"/>
      <c r="H376" s="14" t="s">
        <v>15</v>
      </c>
      <c r="I376" s="17" t="str">
        <f>IFNA(J376,VLOOKUP(H376,'Merchant Categories'!$A$2:$B$99,2,FALSE))</f>
        <v>EATING OUT</v>
      </c>
      <c r="J376" s="18" t="str">
        <f>VLOOKUP(C376,'Individual Vendor Categories'!$A$1:$B$99,2,FALSE)</f>
        <v>#N/A</v>
      </c>
      <c r="K376" s="16"/>
      <c r="L376" s="16"/>
      <c r="M376" s="16"/>
    </row>
    <row r="377" hidden="1">
      <c r="A377" s="19">
        <v>45447.0</v>
      </c>
      <c r="B377" s="25">
        <v>45448.0</v>
      </c>
      <c r="C377" s="21" t="s">
        <v>377</v>
      </c>
      <c r="D377" s="22">
        <v>16.94</v>
      </c>
      <c r="E377" s="23"/>
      <c r="F377" s="23"/>
      <c r="G377" s="23"/>
      <c r="H377" s="21" t="s">
        <v>183</v>
      </c>
      <c r="I377" s="17" t="str">
        <f>IFNA(J377,VLOOKUP(H377,'Merchant Categories'!$A$2:$B$99,2,FALSE))</f>
        <v>CLOTHES</v>
      </c>
      <c r="J377" s="18" t="str">
        <f>VLOOKUP(C377,'Individual Vendor Categories'!$A$1:$B$99,2,FALSE)</f>
        <v>#N/A</v>
      </c>
      <c r="K377" s="23"/>
      <c r="L377" s="23"/>
      <c r="M377" s="23"/>
    </row>
    <row r="378" hidden="1">
      <c r="A378" s="19">
        <v>45447.0</v>
      </c>
      <c r="B378" s="25">
        <v>45448.0</v>
      </c>
      <c r="C378" s="21" t="s">
        <v>378</v>
      </c>
      <c r="D378" s="22">
        <v>37.47</v>
      </c>
      <c r="E378" s="23"/>
      <c r="F378" s="23"/>
      <c r="G378" s="23"/>
      <c r="H378" s="21" t="s">
        <v>28</v>
      </c>
      <c r="I378" s="17" t="str">
        <f>IFNA(J378,VLOOKUP(H378,'Merchant Categories'!$A$2:$B$99,2,FALSE))</f>
        <v>ONLINE SHOPPING</v>
      </c>
      <c r="J378" s="18" t="str">
        <f>VLOOKUP(C378,'Individual Vendor Categories'!$A$1:$B$99,2,FALSE)</f>
        <v>#N/A</v>
      </c>
      <c r="K378" s="23"/>
      <c r="L378" s="23"/>
      <c r="M378" s="23"/>
    </row>
    <row r="379" hidden="1">
      <c r="A379" s="19">
        <v>45447.0</v>
      </c>
      <c r="B379" s="25">
        <v>45448.0</v>
      </c>
      <c r="C379" s="21" t="s">
        <v>379</v>
      </c>
      <c r="D379" s="22">
        <v>3.94</v>
      </c>
      <c r="E379" s="23"/>
      <c r="F379" s="23"/>
      <c r="G379" s="23"/>
      <c r="H379" s="21" t="s">
        <v>15</v>
      </c>
      <c r="I379" s="17" t="str">
        <f>IFNA(J379,VLOOKUP(H379,'Merchant Categories'!$A$2:$B$99,2,FALSE))</f>
        <v>EATING OUT</v>
      </c>
      <c r="J379" s="18" t="str">
        <f>VLOOKUP(C379,'Individual Vendor Categories'!$A$1:$B$99,2,FALSE)</f>
        <v>#N/A</v>
      </c>
      <c r="K379" s="23"/>
      <c r="L379" s="23"/>
      <c r="M379" s="23"/>
    </row>
    <row r="380" hidden="1">
      <c r="A380" s="19">
        <v>45445.0</v>
      </c>
      <c r="B380" s="25">
        <v>45445.0</v>
      </c>
      <c r="C380" s="21" t="s">
        <v>328</v>
      </c>
      <c r="D380" s="22">
        <v>13.73</v>
      </c>
      <c r="E380" s="23"/>
      <c r="F380" s="23"/>
      <c r="G380" s="23"/>
      <c r="H380" s="21" t="s">
        <v>329</v>
      </c>
      <c r="I380" s="17" t="str">
        <f>IFNA(J380,VLOOKUP(H380,'Merchant Categories'!$A$2:$B$99,2,FALSE))</f>
        <v>TRAVEL</v>
      </c>
      <c r="J380" s="18" t="str">
        <f>VLOOKUP(C380,'Individual Vendor Categories'!$A$1:$B$99,2,FALSE)</f>
        <v>#N/A</v>
      </c>
      <c r="K380" s="23"/>
      <c r="L380" s="23"/>
      <c r="M380" s="23"/>
    </row>
    <row r="381" hidden="1">
      <c r="A381" s="19">
        <v>45445.0</v>
      </c>
      <c r="B381" s="25">
        <v>45445.0</v>
      </c>
      <c r="C381" s="21" t="s">
        <v>328</v>
      </c>
      <c r="D381" s="22">
        <v>7.1</v>
      </c>
      <c r="E381" s="23"/>
      <c r="F381" s="23"/>
      <c r="G381" s="23"/>
      <c r="H381" s="21" t="s">
        <v>329</v>
      </c>
      <c r="I381" s="17" t="str">
        <f>IFNA(J381,VLOOKUP(H381,'Merchant Categories'!$A$2:$B$99,2,FALSE))</f>
        <v>TRAVEL</v>
      </c>
      <c r="J381" s="18" t="str">
        <f>VLOOKUP(C381,'Individual Vendor Categories'!$A$1:$B$99,2,FALSE)</f>
        <v>#N/A</v>
      </c>
      <c r="K381" s="23"/>
      <c r="L381" s="23"/>
      <c r="M381" s="23"/>
    </row>
    <row r="382" hidden="1">
      <c r="A382" s="19">
        <v>45445.0</v>
      </c>
      <c r="B382" s="25">
        <v>45445.0</v>
      </c>
      <c r="C382" s="21" t="s">
        <v>328</v>
      </c>
      <c r="D382" s="22">
        <v>8.01</v>
      </c>
      <c r="E382" s="23"/>
      <c r="F382" s="23"/>
      <c r="G382" s="23"/>
      <c r="H382" s="21" t="s">
        <v>329</v>
      </c>
      <c r="I382" s="17" t="str">
        <f>IFNA(J382,VLOOKUP(H382,'Merchant Categories'!$A$2:$B$99,2,FALSE))</f>
        <v>TRAVEL</v>
      </c>
      <c r="J382" s="18" t="str">
        <f>VLOOKUP(C382,'Individual Vendor Categories'!$A$1:$B$99,2,FALSE)</f>
        <v>#N/A</v>
      </c>
      <c r="K382" s="23"/>
      <c r="L382" s="23"/>
      <c r="M382" s="23"/>
    </row>
    <row r="383" hidden="1">
      <c r="A383" s="27">
        <v>45445.0</v>
      </c>
      <c r="B383" s="37">
        <v>45446.0</v>
      </c>
      <c r="C383" s="29" t="s">
        <v>169</v>
      </c>
      <c r="D383" s="30">
        <v>26.69</v>
      </c>
      <c r="E383" s="31"/>
      <c r="F383" s="31"/>
      <c r="G383" s="31"/>
      <c r="H383" s="29" t="s">
        <v>170</v>
      </c>
      <c r="I383" s="17" t="str">
        <f>IFNA(J383,VLOOKUP(H383,'Merchant Categories'!$A$2:$B$99,2,FALSE))</f>
        <v>EATING OUT</v>
      </c>
      <c r="J383" s="18" t="str">
        <f>VLOOKUP(C383,'Individual Vendor Categories'!$A$1:$B$99,2,FALSE)</f>
        <v>#N/A</v>
      </c>
      <c r="K383" s="31"/>
      <c r="L383" s="31"/>
      <c r="M383" s="31"/>
    </row>
    <row r="384" hidden="1">
      <c r="A384" s="35">
        <v>45445.0</v>
      </c>
      <c r="B384" s="36">
        <v>45445.0</v>
      </c>
      <c r="C384" s="8" t="s">
        <v>13</v>
      </c>
      <c r="D384" s="9">
        <v>-1094.36</v>
      </c>
      <c r="E384" s="10"/>
      <c r="F384" s="10"/>
      <c r="G384" s="10"/>
      <c r="H384" s="10"/>
      <c r="I384" s="10"/>
      <c r="J384" s="10"/>
      <c r="K384" s="10"/>
      <c r="L384" s="10"/>
      <c r="M384" s="11"/>
    </row>
    <row r="385" hidden="1">
      <c r="A385" s="12">
        <v>45445.0</v>
      </c>
      <c r="B385" s="13">
        <v>45447.0</v>
      </c>
      <c r="C385" s="14" t="s">
        <v>380</v>
      </c>
      <c r="D385" s="15">
        <v>65.77</v>
      </c>
      <c r="E385" s="16"/>
      <c r="F385" s="16"/>
      <c r="G385" s="16"/>
      <c r="H385" s="14" t="s">
        <v>181</v>
      </c>
      <c r="I385" s="17" t="str">
        <f>IFNA(J385,VLOOKUP(H385,'Merchant Categories'!$A$2:$B$99,2,FALSE))</f>
        <v>GAS</v>
      </c>
      <c r="J385" s="18" t="str">
        <f>VLOOKUP(C385,'Individual Vendor Categories'!$A$1:$B$99,2,FALSE)</f>
        <v>#N/A</v>
      </c>
      <c r="K385" s="16"/>
      <c r="L385" s="16"/>
      <c r="M385" s="16"/>
    </row>
    <row r="386" hidden="1">
      <c r="A386" s="19">
        <v>45445.0</v>
      </c>
      <c r="B386" s="25">
        <v>45445.0</v>
      </c>
      <c r="C386" s="21" t="s">
        <v>29</v>
      </c>
      <c r="D386" s="22">
        <v>69.47</v>
      </c>
      <c r="E386" s="23"/>
      <c r="F386" s="23"/>
      <c r="G386" s="23"/>
      <c r="H386" s="21" t="s">
        <v>30</v>
      </c>
      <c r="I386" s="17" t="str">
        <f>IFNA(J386,VLOOKUP(H386,'Merchant Categories'!$A$2:$B$99,2,FALSE))</f>
        <v>SUBSCRIPTIONS</v>
      </c>
      <c r="J386" s="18" t="str">
        <f>VLOOKUP(C386,'Individual Vendor Categories'!$A$1:$B$99,2,FALSE)</f>
        <v>#N/A</v>
      </c>
      <c r="K386" s="23"/>
      <c r="L386" s="23"/>
      <c r="M386" s="23"/>
    </row>
    <row r="387" hidden="1">
      <c r="A387" s="19">
        <v>45445.0</v>
      </c>
      <c r="B387" s="25">
        <v>45446.0</v>
      </c>
      <c r="C387" s="21" t="s">
        <v>381</v>
      </c>
      <c r="D387" s="22">
        <v>8.79</v>
      </c>
      <c r="E387" s="23"/>
      <c r="F387" s="23"/>
      <c r="G387" s="23"/>
      <c r="H387" s="21" t="s">
        <v>382</v>
      </c>
      <c r="I387" s="17" t="str">
        <f>IFNA(J387,VLOOKUP(H387,'Merchant Categories'!$A$2:$B$99,2,FALSE))</f>
        <v>CONVENIENCE</v>
      </c>
      <c r="J387" s="18" t="str">
        <f>VLOOKUP(C387,'Individual Vendor Categories'!$A$1:$B$99,2,FALSE)</f>
        <v>#N/A</v>
      </c>
      <c r="K387" s="23"/>
      <c r="L387" s="23"/>
      <c r="M387" s="23"/>
    </row>
    <row r="388" hidden="1">
      <c r="A388" s="19">
        <v>45445.0</v>
      </c>
      <c r="B388" s="25">
        <v>45446.0</v>
      </c>
      <c r="C388" s="21" t="s">
        <v>366</v>
      </c>
      <c r="D388" s="22">
        <v>18.84</v>
      </c>
      <c r="E388" s="23"/>
      <c r="F388" s="23"/>
      <c r="G388" s="23"/>
      <c r="H388" s="21" t="s">
        <v>40</v>
      </c>
      <c r="I388" s="17" t="str">
        <f>IFNA(J388,VLOOKUP(H388,'Merchant Categories'!$A$2:$B$99,2,FALSE))</f>
        <v>EATING OUT</v>
      </c>
      <c r="J388" s="18" t="str">
        <f>VLOOKUP(C388,'Individual Vendor Categories'!$A$1:$B$99,2,FALSE)</f>
        <v>#N/A</v>
      </c>
      <c r="K388" s="23"/>
      <c r="L388" s="23"/>
      <c r="M388" s="23"/>
    </row>
    <row r="389" hidden="1">
      <c r="A389" s="19">
        <v>45444.0</v>
      </c>
      <c r="B389" s="25">
        <v>45444.0</v>
      </c>
      <c r="C389" s="21" t="s">
        <v>328</v>
      </c>
      <c r="D389" s="22">
        <v>8.76</v>
      </c>
      <c r="E389" s="23"/>
      <c r="F389" s="23"/>
      <c r="G389" s="23"/>
      <c r="H389" s="21" t="s">
        <v>329</v>
      </c>
      <c r="I389" s="17" t="str">
        <f>IFNA(J389,VLOOKUP(H389,'Merchant Categories'!$A$2:$B$99,2,FALSE))</f>
        <v>TRAVEL</v>
      </c>
      <c r="J389" s="18" t="str">
        <f>VLOOKUP(C389,'Individual Vendor Categories'!$A$1:$B$99,2,FALSE)</f>
        <v>#N/A</v>
      </c>
      <c r="K389" s="23"/>
      <c r="L389" s="23"/>
      <c r="M389" s="23"/>
    </row>
    <row r="390" hidden="1">
      <c r="A390" s="19">
        <v>45444.0</v>
      </c>
      <c r="B390" s="25">
        <v>45445.0</v>
      </c>
      <c r="C390" s="21" t="s">
        <v>383</v>
      </c>
      <c r="D390" s="22">
        <v>40.9</v>
      </c>
      <c r="E390" s="23"/>
      <c r="F390" s="23"/>
      <c r="G390" s="23"/>
      <c r="H390" s="21" t="s">
        <v>384</v>
      </c>
      <c r="I390" s="17" t="str">
        <f>IFNA(J390,VLOOKUP(H390,'Merchant Categories'!$A$2:$B$99,2,FALSE))</f>
        <v>LIQ</v>
      </c>
      <c r="J390" s="18" t="str">
        <f>VLOOKUP(C390,'Individual Vendor Categories'!$A$1:$B$99,2,FALSE)</f>
        <v>#N/A</v>
      </c>
      <c r="K390" s="23"/>
      <c r="L390" s="23"/>
      <c r="M390" s="23"/>
    </row>
    <row r="391" hidden="1">
      <c r="A391" s="19">
        <v>45444.0</v>
      </c>
      <c r="B391" s="25">
        <v>45444.0</v>
      </c>
      <c r="C391" s="21" t="s">
        <v>131</v>
      </c>
      <c r="D391" s="22">
        <v>10.49</v>
      </c>
      <c r="E391" s="23"/>
      <c r="F391" s="23"/>
      <c r="G391" s="23"/>
      <c r="H391" s="21" t="s">
        <v>132</v>
      </c>
      <c r="I391" s="17" t="str">
        <f>IFNA(J391,VLOOKUP(H391,'Merchant Categories'!$A$2:$B$99,2,FALSE))</f>
        <v>SUBSCRIPTIONS</v>
      </c>
      <c r="J391" s="18" t="str">
        <f>VLOOKUP(C391,'Individual Vendor Categories'!$A$1:$B$99,2,FALSE)</f>
        <v>#N/A</v>
      </c>
      <c r="K391" s="23"/>
      <c r="L391" s="23"/>
      <c r="M391" s="23"/>
    </row>
    <row r="392" hidden="1">
      <c r="A392" s="19">
        <v>45444.0</v>
      </c>
      <c r="B392" s="25">
        <v>45445.0</v>
      </c>
      <c r="C392" s="21" t="s">
        <v>385</v>
      </c>
      <c r="D392" s="22">
        <v>35.57</v>
      </c>
      <c r="E392" s="23"/>
      <c r="F392" s="23"/>
      <c r="G392" s="23"/>
      <c r="H392" s="21" t="s">
        <v>43</v>
      </c>
      <c r="I392" s="17" t="str">
        <f>IFNA(J392,VLOOKUP(H392,'Merchant Categories'!$A$2:$B$99,2,FALSE))</f>
        <v>VAPE</v>
      </c>
      <c r="J392" s="18" t="str">
        <f>VLOOKUP(C392,'Individual Vendor Categories'!$A$1:$B$99,2,FALSE)</f>
        <v>VAPE</v>
      </c>
      <c r="K392" s="23"/>
      <c r="L392" s="23"/>
      <c r="M392" s="23"/>
    </row>
    <row r="393" hidden="1">
      <c r="A393" s="19">
        <v>45442.0</v>
      </c>
      <c r="B393" s="40">
        <v>45442.0</v>
      </c>
      <c r="C393" s="21" t="s">
        <v>386</v>
      </c>
      <c r="D393" s="22">
        <v>15.81</v>
      </c>
      <c r="E393" s="23"/>
      <c r="F393" s="23"/>
      <c r="G393" s="23"/>
      <c r="H393" s="21" t="s">
        <v>49</v>
      </c>
      <c r="I393" s="17" t="str">
        <f>IFNA(J393,VLOOKUP(H393,'Merchant Categories'!$A$2:$B$99,2,FALSE))</f>
        <v>EATING OUT</v>
      </c>
      <c r="J393" s="18" t="str">
        <f>VLOOKUP(C393,'Individual Vendor Categories'!$A$1:$B$99,2,FALSE)</f>
        <v>#N/A</v>
      </c>
      <c r="K393" s="23"/>
      <c r="L393" s="23"/>
      <c r="M393" s="23"/>
    </row>
    <row r="394" hidden="1">
      <c r="A394" s="19">
        <v>45442.0</v>
      </c>
      <c r="B394" s="25">
        <v>45444.0</v>
      </c>
      <c r="C394" s="21" t="s">
        <v>387</v>
      </c>
      <c r="D394" s="22">
        <v>6.6</v>
      </c>
      <c r="E394" s="23"/>
      <c r="F394" s="23"/>
      <c r="G394" s="23"/>
      <c r="H394" s="21" t="s">
        <v>32</v>
      </c>
      <c r="I394" s="17" t="str">
        <f>IFNA(J394,VLOOKUP(H394,'Merchant Categories'!$A$2:$B$99,2,FALSE))</f>
        <v>TRANSPORT</v>
      </c>
      <c r="J394" s="18" t="str">
        <f>VLOOKUP(C394,'Individual Vendor Categories'!$A$1:$B$99,2,FALSE)</f>
        <v>#N/A</v>
      </c>
      <c r="K394" s="23"/>
      <c r="L394" s="23"/>
      <c r="M394" s="23"/>
    </row>
    <row r="395" hidden="1">
      <c r="A395" s="19">
        <v>45442.0</v>
      </c>
      <c r="B395" s="40">
        <v>45443.0</v>
      </c>
      <c r="C395" s="21" t="s">
        <v>388</v>
      </c>
      <c r="D395" s="22">
        <v>40.01</v>
      </c>
      <c r="E395" s="23"/>
      <c r="F395" s="23"/>
      <c r="G395" s="23"/>
      <c r="H395" s="21" t="s">
        <v>15</v>
      </c>
      <c r="I395" s="17" t="str">
        <f>IFNA(J395,VLOOKUP(H395,'Merchant Categories'!$A$2:$B$99,2,FALSE))</f>
        <v>EATING OUT</v>
      </c>
      <c r="J395" s="18" t="str">
        <f>VLOOKUP(C395,'Individual Vendor Categories'!$A$1:$B$99,2,FALSE)</f>
        <v>#N/A</v>
      </c>
      <c r="K395" s="23"/>
      <c r="L395" s="23"/>
      <c r="M395" s="23"/>
    </row>
    <row r="396" hidden="1">
      <c r="A396" s="19">
        <v>45442.0</v>
      </c>
      <c r="B396" s="40">
        <v>45443.0</v>
      </c>
      <c r="C396" s="21" t="s">
        <v>255</v>
      </c>
      <c r="D396" s="22">
        <v>49.03</v>
      </c>
      <c r="E396" s="23"/>
      <c r="F396" s="23"/>
      <c r="G396" s="23"/>
      <c r="H396" s="21" t="s">
        <v>256</v>
      </c>
      <c r="I396" s="17" t="str">
        <f>IFNA(J396,VLOOKUP(H396,'Merchant Categories'!$A$2:$B$99,2,FALSE))</f>
        <v>GROCERIES</v>
      </c>
      <c r="J396" s="18" t="str">
        <f>VLOOKUP(C396,'Individual Vendor Categories'!$A$1:$B$99,2,FALSE)</f>
        <v>#N/A</v>
      </c>
      <c r="K396" s="23"/>
      <c r="L396" s="23"/>
      <c r="M396" s="23"/>
    </row>
    <row r="397" hidden="1">
      <c r="A397" s="19">
        <v>45442.0</v>
      </c>
      <c r="B397" s="40">
        <v>45443.0</v>
      </c>
      <c r="C397" s="21" t="s">
        <v>366</v>
      </c>
      <c r="D397" s="22">
        <v>18.4</v>
      </c>
      <c r="E397" s="23"/>
      <c r="F397" s="23"/>
      <c r="G397" s="23"/>
      <c r="H397" s="21" t="s">
        <v>40</v>
      </c>
      <c r="I397" s="17" t="str">
        <f>IFNA(J397,VLOOKUP(H397,'Merchant Categories'!$A$2:$B$99,2,FALSE))</f>
        <v>EATING OUT</v>
      </c>
      <c r="J397" s="18" t="str">
        <f>VLOOKUP(C397,'Individual Vendor Categories'!$A$1:$B$99,2,FALSE)</f>
        <v>#N/A</v>
      </c>
      <c r="K397" s="23"/>
      <c r="L397" s="23"/>
      <c r="M397" s="23"/>
    </row>
    <row r="398" hidden="1">
      <c r="A398" s="19">
        <v>45441.0</v>
      </c>
      <c r="B398" s="40">
        <v>45442.0</v>
      </c>
      <c r="C398" s="21" t="s">
        <v>38</v>
      </c>
      <c r="D398" s="22">
        <v>23.32</v>
      </c>
      <c r="E398" s="23"/>
      <c r="F398" s="23"/>
      <c r="G398" s="23"/>
      <c r="H398" s="21" t="s">
        <v>15</v>
      </c>
      <c r="I398" s="17" t="str">
        <f>IFNA(J398,VLOOKUP(H398,'Merchant Categories'!$A$2:$B$99,2,FALSE))</f>
        <v>EATING OUT</v>
      </c>
      <c r="J398" s="18" t="str">
        <f>VLOOKUP(C398,'Individual Vendor Categories'!$A$1:$B$99,2,FALSE)</f>
        <v>#N/A</v>
      </c>
      <c r="K398" s="23"/>
      <c r="L398" s="23"/>
      <c r="M398" s="23"/>
    </row>
    <row r="399" hidden="1">
      <c r="A399" s="19">
        <v>45441.0</v>
      </c>
      <c r="B399" s="40">
        <v>45441.0</v>
      </c>
      <c r="C399" s="21" t="s">
        <v>369</v>
      </c>
      <c r="D399" s="22">
        <v>876.08</v>
      </c>
      <c r="E399" s="23"/>
      <c r="F399" s="23"/>
      <c r="G399" s="23"/>
      <c r="H399" s="21" t="s">
        <v>370</v>
      </c>
      <c r="I399" s="17" t="str">
        <f>IFNA(J399,VLOOKUP(H399,'Merchant Categories'!$A$2:$B$99,2,FALSE))</f>
        <v>ACCOMODATIONS</v>
      </c>
      <c r="J399" s="18" t="str">
        <f>VLOOKUP(C399,'Individual Vendor Categories'!$A$1:$B$99,2,FALSE)</f>
        <v>#N/A</v>
      </c>
      <c r="K399" s="23"/>
      <c r="L399" s="23"/>
      <c r="M399" s="23"/>
    </row>
    <row r="400" hidden="1">
      <c r="A400" s="27">
        <v>45441.0</v>
      </c>
      <c r="B400" s="41">
        <v>45441.0</v>
      </c>
      <c r="C400" s="29" t="s">
        <v>389</v>
      </c>
      <c r="D400" s="30">
        <v>973.67</v>
      </c>
      <c r="E400" s="31"/>
      <c r="F400" s="31"/>
      <c r="G400" s="31"/>
      <c r="H400" s="29" t="s">
        <v>370</v>
      </c>
      <c r="I400" s="17" t="str">
        <f>IFNA(J400,VLOOKUP(H400,'Merchant Categories'!$A$2:$B$99,2,FALSE))</f>
        <v>ACCOMODATIONS</v>
      </c>
      <c r="J400" s="18" t="str">
        <f>VLOOKUP(C400,'Individual Vendor Categories'!$A$1:$B$99,2,FALSE)</f>
        <v>#N/A</v>
      </c>
      <c r="K400" s="31"/>
      <c r="L400" s="31"/>
      <c r="M400" s="31"/>
    </row>
    <row r="401" hidden="1">
      <c r="A401" s="39">
        <v>45441.0</v>
      </c>
      <c r="B401" s="42">
        <v>45441.0</v>
      </c>
      <c r="C401" s="8" t="s">
        <v>389</v>
      </c>
      <c r="D401" s="9">
        <v>-973.67</v>
      </c>
      <c r="E401" s="10"/>
      <c r="F401" s="10"/>
      <c r="G401" s="10"/>
      <c r="H401" s="8" t="s">
        <v>370</v>
      </c>
      <c r="I401" s="17" t="str">
        <f>IFNA(J401,VLOOKUP(H401,'Merchant Categories'!$A$2:$B$99,2,FALSE))</f>
        <v>ACCOMODATIONS</v>
      </c>
      <c r="J401" s="18" t="str">
        <f>VLOOKUP(C401,'Individual Vendor Categories'!$A$1:$B$99,2,FALSE)</f>
        <v>#N/A</v>
      </c>
      <c r="K401" s="10"/>
      <c r="L401" s="10"/>
      <c r="M401" s="11"/>
    </row>
    <row r="402" hidden="1">
      <c r="A402" s="12">
        <v>45440.0</v>
      </c>
      <c r="B402" s="43">
        <v>45442.0</v>
      </c>
      <c r="C402" s="14" t="s">
        <v>390</v>
      </c>
      <c r="D402" s="15">
        <v>10.81</v>
      </c>
      <c r="E402" s="16"/>
      <c r="F402" s="16"/>
      <c r="G402" s="16"/>
      <c r="H402" s="14" t="s">
        <v>391</v>
      </c>
      <c r="I402" s="17" t="str">
        <f>IFNA(J402,VLOOKUP(H402,'Merchant Categories'!$A$2:$B$99,2,FALSE))</f>
        <v>GROCERIES</v>
      </c>
      <c r="J402" s="18" t="str">
        <f>VLOOKUP(C402,'Individual Vendor Categories'!$A$1:$B$99,2,FALSE)</f>
        <v>#N/A</v>
      </c>
      <c r="K402" s="16"/>
      <c r="L402" s="16"/>
      <c r="M402" s="16"/>
    </row>
    <row r="403" hidden="1">
      <c r="A403" s="19">
        <v>45438.0</v>
      </c>
      <c r="B403" s="40">
        <v>45438.0</v>
      </c>
      <c r="C403" s="21" t="s">
        <v>392</v>
      </c>
      <c r="D403" s="22">
        <v>36.15</v>
      </c>
      <c r="E403" s="23"/>
      <c r="F403" s="23"/>
      <c r="G403" s="23"/>
      <c r="H403" s="21" t="s">
        <v>94</v>
      </c>
      <c r="I403" s="17" t="str">
        <f>IFNA(J403,VLOOKUP(H403,'Merchant Categories'!$A$2:$B$99,2,FALSE))</f>
        <v>VAPE</v>
      </c>
      <c r="J403" s="18" t="str">
        <f>VLOOKUP(C403,'Individual Vendor Categories'!$A$1:$B$99,2,FALSE)</f>
        <v>VAPE</v>
      </c>
      <c r="K403" s="23"/>
      <c r="L403" s="23"/>
      <c r="M403" s="23"/>
    </row>
    <row r="404" hidden="1">
      <c r="A404" s="19">
        <v>45438.0</v>
      </c>
      <c r="B404" s="40">
        <v>45438.0</v>
      </c>
      <c r="C404" s="21" t="s">
        <v>393</v>
      </c>
      <c r="D404" s="22">
        <v>9.34</v>
      </c>
      <c r="E404" s="23"/>
      <c r="F404" s="23"/>
      <c r="G404" s="23"/>
      <c r="H404" s="21" t="s">
        <v>15</v>
      </c>
      <c r="I404" s="17" t="str">
        <f>IFNA(J404,VLOOKUP(H404,'Merchant Categories'!$A$2:$B$99,2,FALSE))</f>
        <v>EATING OUT</v>
      </c>
      <c r="J404" s="18" t="str">
        <f>VLOOKUP(C404,'Individual Vendor Categories'!$A$1:$B$99,2,FALSE)</f>
        <v>#N/A</v>
      </c>
      <c r="K404" s="23"/>
      <c r="L404" s="23"/>
      <c r="M404" s="23"/>
    </row>
    <row r="405" hidden="1">
      <c r="A405" s="19">
        <v>45438.0</v>
      </c>
      <c r="B405" s="40">
        <v>45438.0</v>
      </c>
      <c r="C405" s="21" t="s">
        <v>394</v>
      </c>
      <c r="D405" s="22">
        <v>12.42</v>
      </c>
      <c r="E405" s="23"/>
      <c r="F405" s="23"/>
      <c r="G405" s="23"/>
      <c r="H405" s="21" t="s">
        <v>43</v>
      </c>
      <c r="I405" s="17" t="s">
        <v>299</v>
      </c>
      <c r="J405" s="18" t="str">
        <f>VLOOKUP(C405,'Individual Vendor Categories'!$A$1:$B$99,2,FALSE)</f>
        <v>#N/A</v>
      </c>
      <c r="K405" s="23"/>
      <c r="L405" s="23"/>
      <c r="M405" s="23"/>
    </row>
    <row r="406" hidden="1">
      <c r="A406" s="19">
        <v>45438.0</v>
      </c>
      <c r="B406" s="40">
        <v>45438.0</v>
      </c>
      <c r="C406" s="21" t="s">
        <v>395</v>
      </c>
      <c r="D406" s="22">
        <v>16.27</v>
      </c>
      <c r="E406" s="23"/>
      <c r="F406" s="23"/>
      <c r="G406" s="23"/>
      <c r="H406" s="21" t="s">
        <v>24</v>
      </c>
      <c r="I406" s="17" t="str">
        <f>IFNA(J406,VLOOKUP(H406,'Merchant Categories'!$A$2:$B$99,2,FALSE))</f>
        <v>NIGHTLIFE - BAR</v>
      </c>
      <c r="J406" s="18" t="str">
        <f>VLOOKUP(C406,'Individual Vendor Categories'!$A$1:$B$99,2,FALSE)</f>
        <v>NIGHTLIFE - BAR</v>
      </c>
      <c r="K406" s="23"/>
      <c r="L406" s="23"/>
      <c r="M406" s="23"/>
    </row>
    <row r="407" hidden="1">
      <c r="A407" s="19">
        <v>45438.0</v>
      </c>
      <c r="B407" s="40">
        <v>45438.0</v>
      </c>
      <c r="C407" s="21" t="s">
        <v>395</v>
      </c>
      <c r="D407" s="22">
        <v>16.27</v>
      </c>
      <c r="E407" s="23"/>
      <c r="F407" s="23"/>
      <c r="G407" s="23"/>
      <c r="H407" s="21" t="s">
        <v>24</v>
      </c>
      <c r="I407" s="17" t="str">
        <f>IFNA(J407,VLOOKUP(H407,'Merchant Categories'!$A$2:$B$99,2,FALSE))</f>
        <v>NIGHTLIFE - BAR</v>
      </c>
      <c r="J407" s="18" t="str">
        <f>VLOOKUP(C407,'Individual Vendor Categories'!$A$1:$B$99,2,FALSE)</f>
        <v>NIGHTLIFE - BAR</v>
      </c>
      <c r="K407" s="23"/>
      <c r="L407" s="23"/>
      <c r="M407" s="23"/>
    </row>
    <row r="408" hidden="1">
      <c r="A408" s="19">
        <v>45438.0</v>
      </c>
      <c r="B408" s="40">
        <v>45438.0</v>
      </c>
      <c r="C408" s="21" t="s">
        <v>396</v>
      </c>
      <c r="D408" s="22">
        <v>28.32</v>
      </c>
      <c r="E408" s="23"/>
      <c r="F408" s="23"/>
      <c r="G408" s="23"/>
      <c r="H408" s="21" t="s">
        <v>19</v>
      </c>
      <c r="I408" s="17" t="str">
        <f>IFNA(J408,VLOOKUP(H408,'Merchant Categories'!$A$2:$B$99,2,FALSE))</f>
        <v>EATING OUT</v>
      </c>
      <c r="J408" s="18" t="str">
        <f>VLOOKUP(C408,'Individual Vendor Categories'!$A$1:$B$99,2,FALSE)</f>
        <v>#N/A</v>
      </c>
      <c r="K408" s="23"/>
      <c r="L408" s="23"/>
      <c r="M408" s="23"/>
    </row>
    <row r="409" hidden="1">
      <c r="A409" s="19">
        <v>45438.0</v>
      </c>
      <c r="B409" s="40">
        <v>45439.0</v>
      </c>
      <c r="C409" s="21" t="s">
        <v>397</v>
      </c>
      <c r="D409" s="22">
        <v>26.45</v>
      </c>
      <c r="E409" s="23"/>
      <c r="F409" s="23"/>
      <c r="G409" s="23"/>
      <c r="H409" s="21" t="s">
        <v>40</v>
      </c>
      <c r="I409" s="17" t="str">
        <f>IFNA(J409,VLOOKUP(H409,'Merchant Categories'!$A$2:$B$99,2,FALSE))</f>
        <v>EATING OUT</v>
      </c>
      <c r="J409" s="18" t="str">
        <f>VLOOKUP(C409,'Individual Vendor Categories'!$A$1:$B$99,2,FALSE)</f>
        <v>#N/A</v>
      </c>
      <c r="K409" s="23"/>
      <c r="L409" s="23"/>
      <c r="M409" s="23"/>
    </row>
    <row r="410" hidden="1">
      <c r="A410" s="27">
        <v>45438.0</v>
      </c>
      <c r="B410" s="41">
        <v>45439.0</v>
      </c>
      <c r="C410" s="29" t="s">
        <v>167</v>
      </c>
      <c r="D410" s="30">
        <v>10.68</v>
      </c>
      <c r="E410" s="31"/>
      <c r="F410" s="31"/>
      <c r="G410" s="31"/>
      <c r="H410" s="29" t="s">
        <v>168</v>
      </c>
      <c r="I410" s="17" t="str">
        <f>IFNA(J410,VLOOKUP(H410,'Merchant Categories'!$A$2:$B$99,2,FALSE))</f>
        <v>EATING OUT</v>
      </c>
      <c r="J410" s="18" t="str">
        <f>VLOOKUP(C410,'Individual Vendor Categories'!$A$1:$B$99,2,FALSE)</f>
        <v>#N/A</v>
      </c>
      <c r="K410" s="31"/>
      <c r="L410" s="31"/>
      <c r="M410" s="31"/>
    </row>
    <row r="411" hidden="1">
      <c r="A411" s="39">
        <v>45438.0</v>
      </c>
      <c r="B411" s="42">
        <v>45438.0</v>
      </c>
      <c r="C411" s="8" t="s">
        <v>398</v>
      </c>
      <c r="D411" s="9">
        <v>-708.61</v>
      </c>
      <c r="E411" s="10"/>
      <c r="F411" s="10"/>
      <c r="G411" s="10"/>
      <c r="H411" s="8" t="s">
        <v>370</v>
      </c>
      <c r="I411" s="17" t="str">
        <f>IFNA(J411,VLOOKUP(H411,'Merchant Categories'!$A$2:$B$99,2,FALSE))</f>
        <v>ACCOMODATIONS</v>
      </c>
      <c r="J411" s="18" t="str">
        <f>VLOOKUP(C411,'Individual Vendor Categories'!$A$1:$B$99,2,FALSE)</f>
        <v>#N/A</v>
      </c>
      <c r="K411" s="10"/>
      <c r="L411" s="10"/>
      <c r="M411" s="11"/>
    </row>
    <row r="412" hidden="1">
      <c r="A412" s="12">
        <v>45437.0</v>
      </c>
      <c r="B412" s="43">
        <v>45437.0</v>
      </c>
      <c r="C412" s="14" t="s">
        <v>399</v>
      </c>
      <c r="D412" s="15">
        <v>20.8</v>
      </c>
      <c r="E412" s="16"/>
      <c r="F412" s="16"/>
      <c r="G412" s="16"/>
      <c r="H412" s="14" t="s">
        <v>15</v>
      </c>
      <c r="I412" s="17" t="str">
        <f>IFNA(J412,VLOOKUP(H412,'Merchant Categories'!$A$2:$B$99,2,FALSE))</f>
        <v>EATING OUT</v>
      </c>
      <c r="J412" s="18" t="str">
        <f>VLOOKUP(C412,'Individual Vendor Categories'!$A$1:$B$99,2,FALSE)</f>
        <v>#N/A</v>
      </c>
      <c r="K412" s="16"/>
      <c r="L412" s="16"/>
      <c r="M412" s="16"/>
    </row>
    <row r="413" hidden="1">
      <c r="A413" s="19">
        <v>45437.0</v>
      </c>
      <c r="B413" s="40">
        <v>45438.0</v>
      </c>
      <c r="C413" s="21" t="s">
        <v>400</v>
      </c>
      <c r="D413" s="22">
        <v>11.87</v>
      </c>
      <c r="E413" s="23"/>
      <c r="F413" s="23"/>
      <c r="G413" s="23"/>
      <c r="H413" s="21" t="s">
        <v>40</v>
      </c>
      <c r="I413" s="17" t="str">
        <f>IFNA(J413,VLOOKUP(H413,'Merchant Categories'!$A$2:$B$99,2,FALSE))</f>
        <v>EATING OUT</v>
      </c>
      <c r="J413" s="18" t="str">
        <f>VLOOKUP(C413,'Individual Vendor Categories'!$A$1:$B$99,2,FALSE)</f>
        <v>#N/A</v>
      </c>
      <c r="K413" s="23"/>
      <c r="L413" s="23"/>
      <c r="M413" s="23"/>
    </row>
    <row r="414" hidden="1">
      <c r="A414" s="19">
        <v>45437.0</v>
      </c>
      <c r="B414" s="40">
        <v>45438.0</v>
      </c>
      <c r="C414" s="21" t="s">
        <v>401</v>
      </c>
      <c r="D414" s="22">
        <v>13.55</v>
      </c>
      <c r="E414" s="23"/>
      <c r="F414" s="23"/>
      <c r="G414" s="23"/>
      <c r="H414" s="21" t="s">
        <v>19</v>
      </c>
      <c r="I414" s="17" t="str">
        <f>IFNA(J414,VLOOKUP(H414,'Merchant Categories'!$A$2:$B$99,2,FALSE))</f>
        <v>EATING OUT</v>
      </c>
      <c r="J414" s="18" t="str">
        <f>VLOOKUP(C414,'Individual Vendor Categories'!$A$1:$B$99,2,FALSE)</f>
        <v>#N/A</v>
      </c>
      <c r="K414" s="23"/>
      <c r="L414" s="23"/>
      <c r="M414" s="23"/>
    </row>
    <row r="415" hidden="1">
      <c r="A415" s="19">
        <v>45436.0</v>
      </c>
      <c r="B415" s="40">
        <v>45437.0</v>
      </c>
      <c r="C415" s="21" t="s">
        <v>144</v>
      </c>
      <c r="D415" s="22">
        <v>14.74</v>
      </c>
      <c r="E415" s="23"/>
      <c r="F415" s="23"/>
      <c r="G415" s="23"/>
      <c r="H415" s="21" t="s">
        <v>145</v>
      </c>
      <c r="I415" s="17" t="str">
        <f>IFNA(J415,VLOOKUP(H415,'Merchant Categories'!$A$2:$B$99,2,FALSE))</f>
        <v>EATING OUT</v>
      </c>
      <c r="J415" s="18" t="str">
        <f>VLOOKUP(C415,'Individual Vendor Categories'!$A$1:$B$99,2,FALSE)</f>
        <v>#N/A</v>
      </c>
      <c r="K415" s="23"/>
      <c r="L415" s="23"/>
      <c r="M415" s="23"/>
    </row>
    <row r="416" hidden="1">
      <c r="A416" s="19">
        <v>45436.0</v>
      </c>
      <c r="B416" s="40">
        <v>45437.0</v>
      </c>
      <c r="C416" s="21" t="s">
        <v>398</v>
      </c>
      <c r="D416" s="22">
        <v>708.61</v>
      </c>
      <c r="E416" s="23"/>
      <c r="F416" s="23"/>
      <c r="G416" s="23"/>
      <c r="H416" s="21" t="s">
        <v>370</v>
      </c>
      <c r="I416" s="17" t="str">
        <f>IFNA(J416,VLOOKUP(H416,'Merchant Categories'!$A$2:$B$99,2,FALSE))</f>
        <v>ACCOMODATIONS</v>
      </c>
      <c r="J416" s="18" t="str">
        <f>VLOOKUP(C416,'Individual Vendor Categories'!$A$1:$B$99,2,FALSE)</f>
        <v>#N/A</v>
      </c>
      <c r="K416" s="23"/>
      <c r="L416" s="23"/>
      <c r="M416" s="23"/>
    </row>
    <row r="417" hidden="1">
      <c r="A417" s="19">
        <v>45435.0</v>
      </c>
      <c r="B417" s="40">
        <v>45436.0</v>
      </c>
      <c r="C417" s="21" t="s">
        <v>402</v>
      </c>
      <c r="D417" s="22">
        <v>6.78</v>
      </c>
      <c r="E417" s="23"/>
      <c r="F417" s="23"/>
      <c r="G417" s="23"/>
      <c r="H417" s="21" t="s">
        <v>43</v>
      </c>
      <c r="I417" s="17" t="s">
        <v>299</v>
      </c>
      <c r="J417" s="18" t="str">
        <f>VLOOKUP(C417,'Individual Vendor Categories'!$A$1:$B$99,2,FALSE)</f>
        <v>#N/A</v>
      </c>
      <c r="K417" s="23"/>
      <c r="L417" s="23"/>
      <c r="M417" s="23"/>
    </row>
    <row r="418" hidden="1">
      <c r="A418" s="19">
        <v>45435.0</v>
      </c>
      <c r="B418" s="40">
        <v>45436.0</v>
      </c>
      <c r="C418" s="21" t="s">
        <v>144</v>
      </c>
      <c r="D418" s="22">
        <v>14.74</v>
      </c>
      <c r="E418" s="23"/>
      <c r="F418" s="23"/>
      <c r="G418" s="23"/>
      <c r="H418" s="21" t="s">
        <v>145</v>
      </c>
      <c r="I418" s="17" t="str">
        <f>IFNA(J418,VLOOKUP(H418,'Merchant Categories'!$A$2:$B$99,2,FALSE))</f>
        <v>EATING OUT</v>
      </c>
      <c r="J418" s="18" t="str">
        <f>VLOOKUP(C418,'Individual Vendor Categories'!$A$1:$B$99,2,FALSE)</f>
        <v>#N/A</v>
      </c>
      <c r="K418" s="23"/>
      <c r="L418" s="23"/>
      <c r="M418" s="23"/>
    </row>
    <row r="419" hidden="1">
      <c r="A419" s="19">
        <v>45434.0</v>
      </c>
      <c r="B419" s="40">
        <v>45436.0</v>
      </c>
      <c r="C419" s="21" t="s">
        <v>390</v>
      </c>
      <c r="D419" s="22">
        <v>90.09</v>
      </c>
      <c r="E419" s="23"/>
      <c r="F419" s="23"/>
      <c r="G419" s="23"/>
      <c r="H419" s="21" t="s">
        <v>391</v>
      </c>
      <c r="I419" s="17" t="str">
        <f>IFNA(J419,VLOOKUP(H419,'Merchant Categories'!$A$2:$B$99,2,FALSE))</f>
        <v>GROCERIES</v>
      </c>
      <c r="J419" s="18" t="str">
        <f>VLOOKUP(C419,'Individual Vendor Categories'!$A$1:$B$99,2,FALSE)</f>
        <v>#N/A</v>
      </c>
      <c r="K419" s="23"/>
      <c r="L419" s="23"/>
      <c r="M419" s="23"/>
    </row>
    <row r="420" hidden="1">
      <c r="A420" s="19">
        <v>45434.0</v>
      </c>
      <c r="B420" s="40">
        <v>45436.0</v>
      </c>
      <c r="C420" s="21" t="s">
        <v>175</v>
      </c>
      <c r="D420" s="22">
        <v>62.51</v>
      </c>
      <c r="E420" s="23"/>
      <c r="F420" s="23"/>
      <c r="G420" s="23"/>
      <c r="H420" s="21" t="s">
        <v>65</v>
      </c>
      <c r="I420" s="17" t="str">
        <f>IFNA(J420,VLOOKUP(H420,'Merchant Categories'!$A$2:$B$99,2,FALSE))</f>
        <v>GAS</v>
      </c>
      <c r="J420" s="18" t="str">
        <f>VLOOKUP(C420,'Individual Vendor Categories'!$A$1:$B$99,2,FALSE)</f>
        <v>#N/A</v>
      </c>
      <c r="K420" s="23"/>
      <c r="L420" s="23"/>
      <c r="M420" s="23"/>
    </row>
    <row r="421" hidden="1">
      <c r="A421" s="19">
        <v>45434.0</v>
      </c>
      <c r="B421" s="40">
        <v>45435.0</v>
      </c>
      <c r="C421" s="21" t="s">
        <v>38</v>
      </c>
      <c r="D421" s="22">
        <v>12.42</v>
      </c>
      <c r="E421" s="23"/>
      <c r="F421" s="23"/>
      <c r="G421" s="23"/>
      <c r="H421" s="21" t="s">
        <v>15</v>
      </c>
      <c r="I421" s="17" t="str">
        <f>IFNA(J421,VLOOKUP(H421,'Merchant Categories'!$A$2:$B$99,2,FALSE))</f>
        <v>EATING OUT</v>
      </c>
      <c r="J421" s="18" t="str">
        <f>VLOOKUP(C421,'Individual Vendor Categories'!$A$1:$B$99,2,FALSE)</f>
        <v>#N/A</v>
      </c>
      <c r="K421" s="23"/>
      <c r="L421" s="23"/>
      <c r="M421" s="23"/>
    </row>
    <row r="422" hidden="1">
      <c r="A422" s="19">
        <v>45433.0</v>
      </c>
      <c r="B422" s="40">
        <v>45434.0</v>
      </c>
      <c r="C422" s="21" t="s">
        <v>58</v>
      </c>
      <c r="D422" s="22">
        <v>31.68</v>
      </c>
      <c r="E422" s="26" t="s">
        <v>59</v>
      </c>
      <c r="F422" s="22">
        <v>0.0</v>
      </c>
      <c r="G422" s="26">
        <v>1.40177</v>
      </c>
      <c r="H422" s="21" t="s">
        <v>60</v>
      </c>
      <c r="I422" s="17" t="str">
        <f>IFNA(J422,VLOOKUP(H422,'Merchant Categories'!$A$2:$B$99,2,FALSE))</f>
        <v>SUBSCRIPTIONS</v>
      </c>
      <c r="J422" s="18" t="str">
        <f>VLOOKUP(C422,'Individual Vendor Categories'!$A$1:$B$99,2,FALSE)</f>
        <v>SUBSCRIPTIONS</v>
      </c>
      <c r="K422" s="23"/>
      <c r="L422" s="23"/>
      <c r="M422" s="23"/>
    </row>
    <row r="423" hidden="1">
      <c r="A423" s="19">
        <v>45433.0</v>
      </c>
      <c r="B423" s="40">
        <v>45434.0</v>
      </c>
      <c r="C423" s="21" t="s">
        <v>403</v>
      </c>
      <c r="D423" s="22">
        <v>15.97</v>
      </c>
      <c r="E423" s="23"/>
      <c r="F423" s="23"/>
      <c r="G423" s="23"/>
      <c r="H423" s="21" t="s">
        <v>99</v>
      </c>
      <c r="I423" s="17" t="str">
        <f>IFNA(J423,VLOOKUP(H423,'Merchant Categories'!$A$2:$B$99,2,FALSE))</f>
        <v>ONLINE SHOPPING</v>
      </c>
      <c r="J423" s="18" t="str">
        <f>VLOOKUP(C423,'Individual Vendor Categories'!$A$1:$B$99,2,FALSE)</f>
        <v>#N/A</v>
      </c>
      <c r="K423" s="23"/>
      <c r="L423" s="23"/>
      <c r="M423" s="23"/>
    </row>
    <row r="424" hidden="1">
      <c r="A424" s="19">
        <v>45433.0</v>
      </c>
      <c r="B424" s="40">
        <v>45434.0</v>
      </c>
      <c r="C424" s="21" t="s">
        <v>404</v>
      </c>
      <c r="D424" s="22">
        <v>49.53</v>
      </c>
      <c r="E424" s="23"/>
      <c r="F424" s="23"/>
      <c r="G424" s="23"/>
      <c r="H424" s="21" t="s">
        <v>99</v>
      </c>
      <c r="I424" s="17" t="str">
        <f>IFNA(J424,VLOOKUP(H424,'Merchant Categories'!$A$2:$B$99,2,FALSE))</f>
        <v>ONLINE SHOPPING</v>
      </c>
      <c r="J424" s="18" t="str">
        <f>VLOOKUP(C424,'Individual Vendor Categories'!$A$1:$B$99,2,FALSE)</f>
        <v>#N/A</v>
      </c>
      <c r="K424" s="23"/>
      <c r="L424" s="23"/>
      <c r="M424" s="23"/>
    </row>
    <row r="425" hidden="1">
      <c r="A425" s="19">
        <v>45433.0</v>
      </c>
      <c r="B425" s="40">
        <v>45434.0</v>
      </c>
      <c r="C425" s="21" t="s">
        <v>405</v>
      </c>
      <c r="D425" s="22">
        <v>20.08</v>
      </c>
      <c r="E425" s="23"/>
      <c r="F425" s="23"/>
      <c r="G425" s="23"/>
      <c r="H425" s="21" t="s">
        <v>99</v>
      </c>
      <c r="I425" s="17" t="str">
        <f>IFNA(J425,VLOOKUP(H425,'Merchant Categories'!$A$2:$B$99,2,FALSE))</f>
        <v>ONLINE SHOPPING</v>
      </c>
      <c r="J425" s="18" t="str">
        <f>VLOOKUP(C425,'Individual Vendor Categories'!$A$1:$B$99,2,FALSE)</f>
        <v>#N/A</v>
      </c>
      <c r="K425" s="23"/>
      <c r="L425" s="23"/>
      <c r="M425" s="23"/>
    </row>
    <row r="426" hidden="1">
      <c r="A426" s="19">
        <v>45432.0</v>
      </c>
      <c r="B426" s="40">
        <v>45432.0</v>
      </c>
      <c r="C426" s="21" t="s">
        <v>406</v>
      </c>
      <c r="D426" s="22">
        <v>524.96</v>
      </c>
      <c r="E426" s="23"/>
      <c r="F426" s="23"/>
      <c r="G426" s="23"/>
      <c r="H426" s="21" t="s">
        <v>43</v>
      </c>
      <c r="I426" s="17" t="str">
        <f>IFNA(J426,VLOOKUP(H426,'Merchant Categories'!$A$2:$B$99,2,FALSE))</f>
        <v>ONLINE SHOPPING</v>
      </c>
      <c r="J426" s="18" t="str">
        <f>VLOOKUP(C426,'Individual Vendor Categories'!$A$1:$B$99,2,FALSE)</f>
        <v>ONLINE SHOPPING</v>
      </c>
      <c r="K426" s="23"/>
      <c r="L426" s="23"/>
      <c r="M426" s="23"/>
    </row>
    <row r="427" hidden="1">
      <c r="A427" s="19">
        <v>45432.0</v>
      </c>
      <c r="B427" s="40">
        <v>45433.0</v>
      </c>
      <c r="C427" s="21" t="s">
        <v>407</v>
      </c>
      <c r="D427" s="22">
        <v>29.92</v>
      </c>
      <c r="E427" s="23"/>
      <c r="F427" s="23"/>
      <c r="G427" s="23"/>
      <c r="H427" s="21" t="s">
        <v>408</v>
      </c>
      <c r="I427" s="17" t="str">
        <f>IFNA(J427,VLOOKUP(H427,'Merchant Categories'!$A$2:$B$99,2,FALSE))</f>
        <v>EATING OUT</v>
      </c>
      <c r="J427" s="18" t="str">
        <f>VLOOKUP(C427,'Individual Vendor Categories'!$A$1:$B$99,2,FALSE)</f>
        <v>#N/A</v>
      </c>
      <c r="K427" s="23"/>
      <c r="L427" s="23"/>
      <c r="M427" s="23"/>
    </row>
    <row r="428" hidden="1">
      <c r="A428" s="19">
        <v>45432.0</v>
      </c>
      <c r="B428" s="40">
        <v>45431.0</v>
      </c>
      <c r="C428" s="21" t="s">
        <v>139</v>
      </c>
      <c r="D428" s="22">
        <v>6.0</v>
      </c>
      <c r="E428" s="23"/>
      <c r="F428" s="23"/>
      <c r="G428" s="23"/>
      <c r="H428" s="21" t="s">
        <v>15</v>
      </c>
      <c r="I428" s="17" t="str">
        <f>IFNA(J428,VLOOKUP(H428,'Merchant Categories'!$A$2:$B$99,2,FALSE))</f>
        <v>EATING OUT</v>
      </c>
      <c r="J428" s="18" t="str">
        <f>VLOOKUP(C428,'Individual Vendor Categories'!$A$1:$B$99,2,FALSE)</f>
        <v>#N/A</v>
      </c>
      <c r="K428" s="23"/>
      <c r="L428" s="23"/>
      <c r="M428" s="23"/>
    </row>
    <row r="429" hidden="1">
      <c r="A429" s="19">
        <v>45432.0</v>
      </c>
      <c r="B429" s="40">
        <v>45433.0</v>
      </c>
      <c r="C429" s="21" t="s">
        <v>52</v>
      </c>
      <c r="D429" s="22">
        <v>8.9</v>
      </c>
      <c r="E429" s="23"/>
      <c r="F429" s="23"/>
      <c r="G429" s="23"/>
      <c r="H429" s="21" t="s">
        <v>53</v>
      </c>
      <c r="I429" s="17" t="str">
        <f>IFNA(J429,VLOOKUP(H429,'Merchant Categories'!$A$2:$B$99,2,FALSE))</f>
        <v>CONVENIENCE</v>
      </c>
      <c r="J429" s="18" t="str">
        <f>VLOOKUP(C429,'Individual Vendor Categories'!$A$1:$B$99,2,FALSE)</f>
        <v>#N/A</v>
      </c>
      <c r="K429" s="23"/>
      <c r="L429" s="23"/>
      <c r="M429" s="23"/>
    </row>
    <row r="430" hidden="1">
      <c r="A430" s="19">
        <v>45432.0</v>
      </c>
      <c r="B430" s="40">
        <v>45433.0</v>
      </c>
      <c r="C430" s="21" t="s">
        <v>52</v>
      </c>
      <c r="D430" s="22">
        <v>3.75</v>
      </c>
      <c r="E430" s="23"/>
      <c r="F430" s="23"/>
      <c r="G430" s="23"/>
      <c r="H430" s="21" t="s">
        <v>53</v>
      </c>
      <c r="I430" s="17" t="str">
        <f>IFNA(J430,VLOOKUP(H430,'Merchant Categories'!$A$2:$B$99,2,FALSE))</f>
        <v>CONVENIENCE</v>
      </c>
      <c r="J430" s="18" t="str">
        <f>VLOOKUP(C430,'Individual Vendor Categories'!$A$1:$B$99,2,FALSE)</f>
        <v>#N/A</v>
      </c>
      <c r="K430" s="23"/>
      <c r="L430" s="23"/>
      <c r="M430" s="23"/>
    </row>
    <row r="431" hidden="1">
      <c r="A431" s="19">
        <v>45432.0</v>
      </c>
      <c r="B431" s="40">
        <v>45432.0</v>
      </c>
      <c r="C431" s="21" t="s">
        <v>29</v>
      </c>
      <c r="D431" s="22">
        <v>84.74</v>
      </c>
      <c r="E431" s="23"/>
      <c r="F431" s="23"/>
      <c r="G431" s="23"/>
      <c r="H431" s="21" t="s">
        <v>30</v>
      </c>
      <c r="I431" s="17" t="str">
        <f>IFNA(J431,VLOOKUP(H431,'Merchant Categories'!$A$2:$B$99,2,FALSE))</f>
        <v>SUBSCRIPTIONS</v>
      </c>
      <c r="J431" s="18" t="str">
        <f>VLOOKUP(C431,'Individual Vendor Categories'!$A$1:$B$99,2,FALSE)</f>
        <v>#N/A</v>
      </c>
      <c r="K431" s="23"/>
      <c r="L431" s="23"/>
      <c r="M431" s="23"/>
    </row>
    <row r="432" hidden="1">
      <c r="A432" s="19">
        <v>45432.0</v>
      </c>
      <c r="B432" s="40">
        <v>45432.0</v>
      </c>
      <c r="C432" s="21" t="s">
        <v>133</v>
      </c>
      <c r="D432" s="22">
        <v>27.1</v>
      </c>
      <c r="E432" s="23"/>
      <c r="F432" s="23"/>
      <c r="G432" s="23"/>
      <c r="H432" s="21" t="s">
        <v>94</v>
      </c>
      <c r="I432" s="17" t="str">
        <f>IFNA(J432,VLOOKUP(H432,'Merchant Categories'!$A$2:$B$99,2,FALSE))</f>
        <v>VAPE</v>
      </c>
      <c r="J432" s="18" t="str">
        <f>VLOOKUP(C432,'Individual Vendor Categories'!$A$1:$B$99,2,FALSE)</f>
        <v>VAPE</v>
      </c>
      <c r="K432" s="23"/>
      <c r="L432" s="23"/>
      <c r="M432" s="23"/>
    </row>
    <row r="433" hidden="1">
      <c r="A433" s="19">
        <v>45432.0</v>
      </c>
      <c r="B433" s="40">
        <v>45432.0</v>
      </c>
      <c r="C433" s="21" t="s">
        <v>141</v>
      </c>
      <c r="D433" s="22">
        <v>14.68</v>
      </c>
      <c r="E433" s="23"/>
      <c r="F433" s="23"/>
      <c r="G433" s="23"/>
      <c r="H433" s="21" t="s">
        <v>49</v>
      </c>
      <c r="I433" s="17" t="str">
        <f>IFNA(J433,VLOOKUP(H433,'Merchant Categories'!$A$2:$B$99,2,FALSE))</f>
        <v>EATING OUT</v>
      </c>
      <c r="J433" s="18" t="str">
        <f>VLOOKUP(C433,'Individual Vendor Categories'!$A$1:$B$99,2,FALSE)</f>
        <v>#N/A</v>
      </c>
      <c r="K433" s="23"/>
      <c r="L433" s="23"/>
      <c r="M433" s="23"/>
    </row>
    <row r="434" hidden="1">
      <c r="A434" s="19">
        <v>45431.0</v>
      </c>
      <c r="B434" s="40">
        <v>45431.0</v>
      </c>
      <c r="C434" s="21" t="s">
        <v>409</v>
      </c>
      <c r="D434" s="22">
        <v>27.61</v>
      </c>
      <c r="E434" s="23"/>
      <c r="F434" s="23"/>
      <c r="G434" s="23"/>
      <c r="H434" s="21" t="s">
        <v>43</v>
      </c>
      <c r="I434" s="17" t="str">
        <f>IFNA(J434,VLOOKUP(H434,'Merchant Categories'!$A$2:$B$99,2,FALSE))</f>
        <v>CLOTHES</v>
      </c>
      <c r="J434" s="18" t="str">
        <f>VLOOKUP(C434,'Individual Vendor Categories'!$A$1:$B$99,2,FALSE)</f>
        <v>CLOTHES</v>
      </c>
      <c r="K434" s="23"/>
      <c r="L434" s="23"/>
      <c r="M434" s="23"/>
    </row>
    <row r="435" hidden="1">
      <c r="A435" s="19">
        <v>45431.0</v>
      </c>
      <c r="B435" s="40">
        <v>45431.0</v>
      </c>
      <c r="C435" s="21" t="s">
        <v>328</v>
      </c>
      <c r="D435" s="22">
        <v>10.25</v>
      </c>
      <c r="E435" s="23"/>
      <c r="F435" s="23"/>
      <c r="G435" s="23"/>
      <c r="H435" s="21" t="s">
        <v>329</v>
      </c>
      <c r="I435" s="17" t="str">
        <f>IFNA(J435,VLOOKUP(H435,'Merchant Categories'!$A$2:$B$99,2,FALSE))</f>
        <v>TRAVEL</v>
      </c>
      <c r="J435" s="18" t="str">
        <f>VLOOKUP(C435,'Individual Vendor Categories'!$A$1:$B$99,2,FALSE)</f>
        <v>#N/A</v>
      </c>
      <c r="K435" s="23"/>
      <c r="L435" s="23"/>
      <c r="M435" s="23"/>
    </row>
    <row r="436" hidden="1">
      <c r="A436" s="19">
        <v>45431.0</v>
      </c>
      <c r="B436" s="40">
        <v>45431.0</v>
      </c>
      <c r="C436" s="21" t="s">
        <v>328</v>
      </c>
      <c r="D436" s="22">
        <v>1.13</v>
      </c>
      <c r="E436" s="23"/>
      <c r="F436" s="23"/>
      <c r="G436" s="23"/>
      <c r="H436" s="21" t="s">
        <v>329</v>
      </c>
      <c r="I436" s="17" t="str">
        <f>IFNA(J436,VLOOKUP(H436,'Merchant Categories'!$A$2:$B$99,2,FALSE))</f>
        <v>TRAVEL</v>
      </c>
      <c r="J436" s="18" t="str">
        <f>VLOOKUP(C436,'Individual Vendor Categories'!$A$1:$B$99,2,FALSE)</f>
        <v>#N/A</v>
      </c>
      <c r="K436" s="23"/>
      <c r="L436" s="23"/>
      <c r="M436" s="23"/>
    </row>
    <row r="437" hidden="1">
      <c r="A437" s="19">
        <v>45431.0</v>
      </c>
      <c r="B437" s="40">
        <v>45432.0</v>
      </c>
      <c r="C437" s="21" t="s">
        <v>328</v>
      </c>
      <c r="D437" s="22">
        <v>10.93</v>
      </c>
      <c r="E437" s="23"/>
      <c r="F437" s="23"/>
      <c r="G437" s="23"/>
      <c r="H437" s="21" t="s">
        <v>329</v>
      </c>
      <c r="I437" s="17" t="str">
        <f>IFNA(J437,VLOOKUP(H437,'Merchant Categories'!$A$2:$B$99,2,FALSE))</f>
        <v>TRAVEL</v>
      </c>
      <c r="J437" s="18" t="str">
        <f>VLOOKUP(C437,'Individual Vendor Categories'!$A$1:$B$99,2,FALSE)</f>
        <v>#N/A</v>
      </c>
      <c r="K437" s="23"/>
      <c r="L437" s="23"/>
      <c r="M437" s="23"/>
    </row>
    <row r="438" hidden="1">
      <c r="A438" s="19">
        <v>45431.0</v>
      </c>
      <c r="B438" s="40">
        <v>45431.0</v>
      </c>
      <c r="C438" s="21" t="s">
        <v>410</v>
      </c>
      <c r="D438" s="22">
        <v>56.5</v>
      </c>
      <c r="E438" s="23"/>
      <c r="F438" s="23"/>
      <c r="G438" s="23"/>
      <c r="H438" s="21" t="s">
        <v>94</v>
      </c>
      <c r="I438" s="17" t="s">
        <v>111</v>
      </c>
      <c r="J438" s="18" t="str">
        <f>VLOOKUP(C438,'Individual Vendor Categories'!$A$1:$B$99,2,FALSE)</f>
        <v>#N/A</v>
      </c>
      <c r="K438" s="23"/>
      <c r="L438" s="23"/>
      <c r="M438" s="23"/>
    </row>
    <row r="439" hidden="1">
      <c r="A439" s="19">
        <v>45431.0</v>
      </c>
      <c r="B439" s="40">
        <v>45432.0</v>
      </c>
      <c r="C439" s="21" t="s">
        <v>144</v>
      </c>
      <c r="D439" s="22">
        <v>14.74</v>
      </c>
      <c r="E439" s="23"/>
      <c r="F439" s="23"/>
      <c r="G439" s="23"/>
      <c r="H439" s="21" t="s">
        <v>145</v>
      </c>
      <c r="I439" s="17" t="str">
        <f>IFNA(J439,VLOOKUP(H439,'Merchant Categories'!$A$2:$B$99,2,FALSE))</f>
        <v>EATING OUT</v>
      </c>
      <c r="J439" s="18" t="str">
        <f>VLOOKUP(C439,'Individual Vendor Categories'!$A$1:$B$99,2,FALSE)</f>
        <v>#N/A</v>
      </c>
      <c r="K439" s="23"/>
      <c r="L439" s="23"/>
      <c r="M439" s="23"/>
    </row>
    <row r="440" hidden="1">
      <c r="A440" s="19">
        <v>45431.0</v>
      </c>
      <c r="B440" s="40">
        <v>45431.0</v>
      </c>
      <c r="C440" s="21" t="s">
        <v>139</v>
      </c>
      <c r="D440" s="22">
        <v>15.6</v>
      </c>
      <c r="E440" s="23"/>
      <c r="F440" s="23"/>
      <c r="G440" s="23"/>
      <c r="H440" s="21" t="s">
        <v>15</v>
      </c>
      <c r="I440" s="17" t="str">
        <f>IFNA(J440,VLOOKUP(H440,'Merchant Categories'!$A$2:$B$99,2,FALSE))</f>
        <v>EATING OUT</v>
      </c>
      <c r="J440" s="18" t="str">
        <f>VLOOKUP(C440,'Individual Vendor Categories'!$A$1:$B$99,2,FALSE)</f>
        <v>#N/A</v>
      </c>
      <c r="K440" s="23"/>
      <c r="L440" s="23"/>
      <c r="M440" s="23"/>
    </row>
    <row r="441" hidden="1">
      <c r="A441" s="19">
        <v>45431.0</v>
      </c>
      <c r="B441" s="40">
        <v>45432.0</v>
      </c>
      <c r="C441" s="21" t="s">
        <v>113</v>
      </c>
      <c r="D441" s="22">
        <v>3.03</v>
      </c>
      <c r="E441" s="23"/>
      <c r="F441" s="23"/>
      <c r="G441" s="23"/>
      <c r="H441" s="21" t="s">
        <v>114</v>
      </c>
      <c r="I441" s="17" t="str">
        <f>IFNA(J441,VLOOKUP(H441,'Merchant Categories'!$A$2:$B$99,2,FALSE))</f>
        <v>TRAVEL</v>
      </c>
      <c r="J441" s="18" t="str">
        <f>VLOOKUP(C441,'Individual Vendor Categories'!$A$1:$B$99,2,FALSE)</f>
        <v>#N/A</v>
      </c>
      <c r="K441" s="23"/>
      <c r="L441" s="23"/>
      <c r="M441" s="23"/>
    </row>
    <row r="442" hidden="1">
      <c r="A442" s="19">
        <v>45431.0</v>
      </c>
      <c r="B442" s="40">
        <v>45432.0</v>
      </c>
      <c r="C442" s="21" t="s">
        <v>366</v>
      </c>
      <c r="D442" s="22">
        <v>16.71</v>
      </c>
      <c r="E442" s="23"/>
      <c r="F442" s="23"/>
      <c r="G442" s="23"/>
      <c r="H442" s="21" t="s">
        <v>40</v>
      </c>
      <c r="I442" s="17" t="str">
        <f>IFNA(J442,VLOOKUP(H442,'Merchant Categories'!$A$2:$B$99,2,FALSE))</f>
        <v>EATING OUT</v>
      </c>
      <c r="J442" s="18" t="str">
        <f>VLOOKUP(C442,'Individual Vendor Categories'!$A$1:$B$99,2,FALSE)</f>
        <v>#N/A</v>
      </c>
      <c r="K442" s="23"/>
      <c r="L442" s="23"/>
      <c r="M442" s="23"/>
    </row>
    <row r="443" hidden="1">
      <c r="A443" s="19">
        <v>45431.0</v>
      </c>
      <c r="B443" s="40">
        <v>45430.0</v>
      </c>
      <c r="C443" s="21" t="s">
        <v>411</v>
      </c>
      <c r="D443" s="22">
        <v>19.82</v>
      </c>
      <c r="E443" s="23"/>
      <c r="F443" s="23"/>
      <c r="G443" s="23"/>
      <c r="H443" s="21" t="s">
        <v>24</v>
      </c>
      <c r="I443" s="17" t="str">
        <f>IFNA(J443,VLOOKUP(H443,'Merchant Categories'!$A$2:$B$99,2,FALSE))</f>
        <v>NIGHTLIFE - BAR</v>
      </c>
      <c r="J443" s="18" t="str">
        <f>VLOOKUP(C443,'Individual Vendor Categories'!$A$1:$B$99,2,FALSE)</f>
        <v>NIGHTLIFE - BAR</v>
      </c>
      <c r="K443" s="23"/>
      <c r="L443" s="23"/>
      <c r="M443" s="23"/>
    </row>
    <row r="444" hidden="1">
      <c r="A444" s="19">
        <v>45431.0</v>
      </c>
      <c r="B444" s="40">
        <v>45431.0</v>
      </c>
      <c r="C444" s="21" t="s">
        <v>411</v>
      </c>
      <c r="D444" s="22">
        <v>13.23</v>
      </c>
      <c r="E444" s="23"/>
      <c r="F444" s="23"/>
      <c r="G444" s="23"/>
      <c r="H444" s="21" t="s">
        <v>24</v>
      </c>
      <c r="I444" s="17" t="str">
        <f>IFNA(J444,VLOOKUP(H444,'Merchant Categories'!$A$2:$B$99,2,FALSE))</f>
        <v>NIGHTLIFE - BAR</v>
      </c>
      <c r="J444" s="18" t="str">
        <f>VLOOKUP(C444,'Individual Vendor Categories'!$A$1:$B$99,2,FALSE)</f>
        <v>NIGHTLIFE - BAR</v>
      </c>
      <c r="K444" s="23"/>
      <c r="L444" s="23"/>
      <c r="M444" s="23"/>
    </row>
    <row r="445" hidden="1">
      <c r="A445" s="19">
        <v>45430.0</v>
      </c>
      <c r="B445" s="40">
        <v>45432.0</v>
      </c>
      <c r="C445" s="21" t="s">
        <v>412</v>
      </c>
      <c r="D445" s="22">
        <v>4.66</v>
      </c>
      <c r="E445" s="23"/>
      <c r="F445" s="23"/>
      <c r="G445" s="23"/>
      <c r="H445" s="21" t="s">
        <v>413</v>
      </c>
      <c r="I445" s="17" t="s">
        <v>299</v>
      </c>
      <c r="J445" s="18" t="str">
        <f>VLOOKUP(C445,'Individual Vendor Categories'!$A$1:$B$99,2,FALSE)</f>
        <v>#N/A</v>
      </c>
      <c r="K445" s="23"/>
      <c r="L445" s="23"/>
      <c r="M445" s="23"/>
    </row>
    <row r="446" hidden="1">
      <c r="A446" s="19">
        <v>45430.0</v>
      </c>
      <c r="B446" s="40">
        <v>45430.0</v>
      </c>
      <c r="C446" s="21" t="s">
        <v>414</v>
      </c>
      <c r="D446" s="22">
        <v>21.62</v>
      </c>
      <c r="E446" s="23"/>
      <c r="F446" s="23"/>
      <c r="G446" s="23"/>
      <c r="H446" s="21" t="s">
        <v>15</v>
      </c>
      <c r="I446" s="17" t="str">
        <f>IFNA(J446,VLOOKUP(H446,'Merchant Categories'!$A$2:$B$99,2,FALSE))</f>
        <v>EATING OUT</v>
      </c>
      <c r="J446" s="18" t="str">
        <f>VLOOKUP(C446,'Individual Vendor Categories'!$A$1:$B$99,2,FALSE)</f>
        <v>#N/A</v>
      </c>
      <c r="K446" s="23"/>
      <c r="L446" s="23"/>
      <c r="M446" s="23"/>
    </row>
    <row r="447" hidden="1">
      <c r="A447" s="19">
        <v>45430.0</v>
      </c>
      <c r="B447" s="40">
        <v>45431.0</v>
      </c>
      <c r="C447" s="21" t="s">
        <v>415</v>
      </c>
      <c r="D447" s="22">
        <v>2.09</v>
      </c>
      <c r="E447" s="23"/>
      <c r="F447" s="23"/>
      <c r="G447" s="23"/>
      <c r="H447" s="21" t="s">
        <v>57</v>
      </c>
      <c r="I447" s="17" t="str">
        <f>IFNA(J447,VLOOKUP(H447,'Merchant Categories'!$A$2:$B$99,2,FALSE))</f>
        <v>EATING OUT</v>
      </c>
      <c r="J447" s="18" t="str">
        <f>VLOOKUP(C447,'Individual Vendor Categories'!$A$1:$B$99,2,FALSE)</f>
        <v>#N/A</v>
      </c>
      <c r="K447" s="23"/>
      <c r="L447" s="23"/>
      <c r="M447" s="23"/>
    </row>
    <row r="448" hidden="1">
      <c r="A448" s="19">
        <v>45430.0</v>
      </c>
      <c r="B448" s="40">
        <v>45431.0</v>
      </c>
      <c r="C448" s="21" t="s">
        <v>52</v>
      </c>
      <c r="D448" s="22">
        <v>2.99</v>
      </c>
      <c r="E448" s="23"/>
      <c r="F448" s="23"/>
      <c r="G448" s="23"/>
      <c r="H448" s="21" t="s">
        <v>53</v>
      </c>
      <c r="I448" s="17" t="str">
        <f>IFNA(J448,VLOOKUP(H448,'Merchant Categories'!$A$2:$B$99,2,FALSE))</f>
        <v>CONVENIENCE</v>
      </c>
      <c r="J448" s="18" t="str">
        <f>VLOOKUP(C448,'Individual Vendor Categories'!$A$1:$B$99,2,FALSE)</f>
        <v>#N/A</v>
      </c>
      <c r="K448" s="23"/>
      <c r="L448" s="23"/>
      <c r="M448" s="23"/>
    </row>
    <row r="449" hidden="1">
      <c r="A449" s="19">
        <v>45430.0</v>
      </c>
      <c r="B449" s="40">
        <v>45431.0</v>
      </c>
      <c r="C449" s="21" t="s">
        <v>416</v>
      </c>
      <c r="D449" s="22">
        <v>17.05</v>
      </c>
      <c r="E449" s="23"/>
      <c r="F449" s="23"/>
      <c r="G449" s="23"/>
      <c r="H449" s="21" t="s">
        <v>417</v>
      </c>
      <c r="I449" s="17" t="str">
        <f>IFNA(J449,VLOOKUP(H449,'Merchant Categories'!$A$2:$B$99,2,FALSE))</f>
        <v>TICKETS</v>
      </c>
      <c r="J449" s="18" t="str">
        <f>VLOOKUP(C449,'Individual Vendor Categories'!$A$1:$B$99,2,FALSE)</f>
        <v>#N/A</v>
      </c>
      <c r="K449" s="23"/>
      <c r="L449" s="23"/>
      <c r="M449" s="23"/>
    </row>
    <row r="450" hidden="1">
      <c r="A450" s="19">
        <v>45429.0</v>
      </c>
      <c r="B450" s="40">
        <v>45429.0</v>
      </c>
      <c r="C450" s="21" t="s">
        <v>418</v>
      </c>
      <c r="D450" s="22">
        <v>159.94</v>
      </c>
      <c r="E450" s="23"/>
      <c r="F450" s="23"/>
      <c r="G450" s="23"/>
      <c r="H450" s="21" t="s">
        <v>94</v>
      </c>
      <c r="I450" s="17" t="s">
        <v>159</v>
      </c>
      <c r="J450" s="18" t="str">
        <f>VLOOKUP(C450,'Individual Vendor Categories'!$A$1:$B$99,2,FALSE)</f>
        <v>#N/A</v>
      </c>
      <c r="K450" s="23"/>
      <c r="L450" s="23"/>
      <c r="M450" s="23"/>
    </row>
    <row r="451" hidden="1">
      <c r="A451" s="19">
        <v>45429.0</v>
      </c>
      <c r="B451" s="40">
        <v>45430.0</v>
      </c>
      <c r="C451" s="21" t="s">
        <v>419</v>
      </c>
      <c r="D451" s="22">
        <v>52.0</v>
      </c>
      <c r="E451" s="23"/>
      <c r="F451" s="23"/>
      <c r="G451" s="23"/>
      <c r="H451" s="21" t="s">
        <v>420</v>
      </c>
      <c r="I451" s="17" t="str">
        <f>IFNA(J451,VLOOKUP(H451,'Merchant Categories'!$A$2:$B$99,2,FALSE))</f>
        <v>FINES</v>
      </c>
      <c r="J451" s="18" t="str">
        <f>VLOOKUP(C451,'Individual Vendor Categories'!$A$1:$B$99,2,FALSE)</f>
        <v>FINES</v>
      </c>
      <c r="K451" s="23"/>
      <c r="L451" s="23"/>
      <c r="M451" s="23"/>
    </row>
    <row r="452" hidden="1">
      <c r="A452" s="19">
        <v>45429.0</v>
      </c>
      <c r="B452" s="40">
        <v>45429.0</v>
      </c>
      <c r="C452" s="21" t="s">
        <v>421</v>
      </c>
      <c r="D452" s="22">
        <v>14.41</v>
      </c>
      <c r="E452" s="23"/>
      <c r="F452" s="23"/>
      <c r="G452" s="23"/>
      <c r="H452" s="21" t="s">
        <v>15</v>
      </c>
      <c r="I452" s="17" t="str">
        <f>IFNA(J452,VLOOKUP(H452,'Merchant Categories'!$A$2:$B$99,2,FALSE))</f>
        <v>EATING OUT</v>
      </c>
      <c r="J452" s="18" t="str">
        <f>VLOOKUP(C452,'Individual Vendor Categories'!$A$1:$B$99,2,FALSE)</f>
        <v>#N/A</v>
      </c>
      <c r="K452" s="23"/>
      <c r="L452" s="23"/>
      <c r="M452" s="23"/>
    </row>
    <row r="453" hidden="1">
      <c r="A453" s="19">
        <v>45428.0</v>
      </c>
      <c r="B453" s="40">
        <v>45429.0</v>
      </c>
      <c r="C453" s="21" t="s">
        <v>38</v>
      </c>
      <c r="D453" s="22">
        <v>18.07</v>
      </c>
      <c r="E453" s="23"/>
      <c r="F453" s="23"/>
      <c r="G453" s="23"/>
      <c r="H453" s="21" t="s">
        <v>15</v>
      </c>
      <c r="I453" s="17" t="str">
        <f>IFNA(J453,VLOOKUP(H453,'Merchant Categories'!$A$2:$B$99,2,FALSE))</f>
        <v>EATING OUT</v>
      </c>
      <c r="J453" s="18" t="str">
        <f>VLOOKUP(C453,'Individual Vendor Categories'!$A$1:$B$99,2,FALSE)</f>
        <v>#N/A</v>
      </c>
      <c r="K453" s="23"/>
      <c r="L453" s="23"/>
      <c r="M453" s="23"/>
    </row>
    <row r="454" hidden="1">
      <c r="A454" s="19">
        <v>45428.0</v>
      </c>
      <c r="B454" s="40">
        <v>45428.0</v>
      </c>
      <c r="C454" s="21" t="s">
        <v>78</v>
      </c>
      <c r="D454" s="22">
        <v>12.99</v>
      </c>
      <c r="E454" s="23"/>
      <c r="F454" s="23"/>
      <c r="G454" s="23"/>
      <c r="H454" s="23"/>
      <c r="I454" s="17" t="str">
        <f>IFNA(J454,VLOOKUP(H454,'Merchant Categories'!$A$2:$B$99,2,FALSE))</f>
        <v>CC FEES + INTEREST</v>
      </c>
      <c r="J454" s="18" t="str">
        <f>VLOOKUP(C454,'Individual Vendor Categories'!$A$1:$B$99,2,FALSE)</f>
        <v>CC FEES + INTEREST</v>
      </c>
      <c r="K454" s="23"/>
      <c r="L454" s="23"/>
      <c r="M454" s="23"/>
    </row>
    <row r="455" hidden="1">
      <c r="A455" s="19">
        <v>45427.0</v>
      </c>
      <c r="B455" s="40">
        <v>45428.0</v>
      </c>
      <c r="C455" s="21" t="s">
        <v>422</v>
      </c>
      <c r="D455" s="22">
        <v>13.55</v>
      </c>
      <c r="E455" s="23"/>
      <c r="F455" s="23"/>
      <c r="G455" s="23"/>
      <c r="H455" s="21" t="s">
        <v>15</v>
      </c>
      <c r="I455" s="17" t="str">
        <f>IFNA(J455,VLOOKUP(H455,'Merchant Categories'!$A$2:$B$99,2,FALSE))</f>
        <v>EATING OUT</v>
      </c>
      <c r="J455" s="18" t="str">
        <f>VLOOKUP(C455,'Individual Vendor Categories'!$A$1:$B$99,2,FALSE)</f>
        <v>#N/A</v>
      </c>
      <c r="K455" s="23"/>
      <c r="L455" s="23"/>
      <c r="M455" s="23"/>
    </row>
    <row r="456" hidden="1">
      <c r="A456" s="19">
        <v>45426.0</v>
      </c>
      <c r="B456" s="40">
        <v>45427.0</v>
      </c>
      <c r="C456" s="21" t="s">
        <v>423</v>
      </c>
      <c r="D456" s="22">
        <v>40.27</v>
      </c>
      <c r="E456" s="23"/>
      <c r="F456" s="23"/>
      <c r="G456" s="23"/>
      <c r="H456" s="21" t="s">
        <v>28</v>
      </c>
      <c r="I456" s="17" t="str">
        <f>IFNA(J456,VLOOKUP(H456,'Merchant Categories'!$A$2:$B$99,2,FALSE))</f>
        <v>ONLINE SHOPPING</v>
      </c>
      <c r="J456" s="18" t="str">
        <f>VLOOKUP(C456,'Individual Vendor Categories'!$A$1:$B$99,2,FALSE)</f>
        <v>#N/A</v>
      </c>
      <c r="K456" s="23"/>
      <c r="L456" s="23"/>
      <c r="M456" s="23"/>
    </row>
    <row r="457" hidden="1">
      <c r="A457" s="19">
        <v>45426.0</v>
      </c>
      <c r="B457" s="40">
        <v>45426.0</v>
      </c>
      <c r="C457" s="21" t="s">
        <v>424</v>
      </c>
      <c r="D457" s="22">
        <v>37.29</v>
      </c>
      <c r="E457" s="23"/>
      <c r="F457" s="23"/>
      <c r="G457" s="23"/>
      <c r="H457" s="21" t="s">
        <v>28</v>
      </c>
      <c r="I457" s="17" t="str">
        <f>IFNA(J457,VLOOKUP(H457,'Merchant Categories'!$A$2:$B$99,2,FALSE))</f>
        <v>ONLINE SHOPPING</v>
      </c>
      <c r="J457" s="18" t="str">
        <f>VLOOKUP(C457,'Individual Vendor Categories'!$A$1:$B$99,2,FALSE)</f>
        <v>#N/A</v>
      </c>
      <c r="K457" s="23"/>
      <c r="L457" s="23"/>
      <c r="M457" s="23"/>
    </row>
    <row r="458" hidden="1">
      <c r="A458" s="19">
        <v>45426.0</v>
      </c>
      <c r="B458" s="40">
        <v>45426.0</v>
      </c>
      <c r="C458" s="21" t="s">
        <v>425</v>
      </c>
      <c r="D458" s="22">
        <v>39.54</v>
      </c>
      <c r="E458" s="23"/>
      <c r="F458" s="23"/>
      <c r="G458" s="23"/>
      <c r="H458" s="21" t="s">
        <v>28</v>
      </c>
      <c r="I458" s="17" t="str">
        <f>IFNA(J458,VLOOKUP(H458,'Merchant Categories'!$A$2:$B$99,2,FALSE))</f>
        <v>ONLINE SHOPPING</v>
      </c>
      <c r="J458" s="18" t="str">
        <f>VLOOKUP(C458,'Individual Vendor Categories'!$A$1:$B$99,2,FALSE)</f>
        <v>#N/A</v>
      </c>
      <c r="K458" s="23"/>
      <c r="L458" s="23"/>
      <c r="M458" s="23"/>
    </row>
    <row r="459" hidden="1">
      <c r="A459" s="27">
        <v>45424.0</v>
      </c>
      <c r="B459" s="41">
        <v>45425.0</v>
      </c>
      <c r="C459" s="29" t="s">
        <v>426</v>
      </c>
      <c r="D459" s="30">
        <v>18.06</v>
      </c>
      <c r="E459" s="31"/>
      <c r="F459" s="31"/>
      <c r="G459" s="31"/>
      <c r="H459" s="29" t="s">
        <v>427</v>
      </c>
      <c r="I459" s="17" t="str">
        <f>IFNA(J459,VLOOKUP(H459,'Merchant Categories'!$A$2:$B$99,2,FALSE))</f>
        <v>EATING OUT</v>
      </c>
      <c r="J459" s="18" t="str">
        <f>VLOOKUP(C459,'Individual Vendor Categories'!$A$1:$B$99,2,FALSE)</f>
        <v>#N/A</v>
      </c>
      <c r="K459" s="31"/>
      <c r="L459" s="31"/>
      <c r="M459" s="31"/>
    </row>
    <row r="460" hidden="1">
      <c r="A460" s="44">
        <v>45424.0</v>
      </c>
      <c r="B460" s="42">
        <v>45424.0</v>
      </c>
      <c r="C460" s="8" t="s">
        <v>13</v>
      </c>
      <c r="D460" s="9">
        <v>-65.0</v>
      </c>
      <c r="E460" s="10"/>
      <c r="F460" s="10"/>
      <c r="G460" s="10"/>
      <c r="H460" s="10"/>
      <c r="I460" s="10"/>
      <c r="J460" s="10"/>
      <c r="K460" s="10"/>
      <c r="L460" s="10"/>
      <c r="M460" s="11"/>
    </row>
    <row r="461" hidden="1">
      <c r="A461" s="12">
        <v>45424.0</v>
      </c>
      <c r="B461" s="43">
        <v>45424.0</v>
      </c>
      <c r="C461" s="14" t="s">
        <v>428</v>
      </c>
      <c r="D461" s="15">
        <v>7.84</v>
      </c>
      <c r="E461" s="16"/>
      <c r="F461" s="16"/>
      <c r="G461" s="16"/>
      <c r="H461" s="14" t="s">
        <v>99</v>
      </c>
      <c r="I461" s="17" t="str">
        <f>IFNA(J461,VLOOKUP(H461,'Merchant Categories'!$A$2:$B$99,2,FALSE))</f>
        <v>ONLINE SHOPPING</v>
      </c>
      <c r="J461" s="18" t="str">
        <f>VLOOKUP(C461,'Individual Vendor Categories'!$A$1:$B$99,2,FALSE)</f>
        <v>#N/A</v>
      </c>
      <c r="K461" s="16"/>
      <c r="L461" s="16"/>
      <c r="M461" s="16"/>
    </row>
    <row r="462" hidden="1">
      <c r="A462" s="27">
        <v>45422.0</v>
      </c>
      <c r="B462" s="41">
        <v>45424.0</v>
      </c>
      <c r="C462" s="29" t="s">
        <v>390</v>
      </c>
      <c r="D462" s="30">
        <v>70.63</v>
      </c>
      <c r="E462" s="31"/>
      <c r="F462" s="31"/>
      <c r="G462" s="31"/>
      <c r="H462" s="29" t="s">
        <v>391</v>
      </c>
      <c r="I462" s="17" t="str">
        <f>IFNA(J462,VLOOKUP(H462,'Merchant Categories'!$A$2:$B$99,2,FALSE))</f>
        <v>GROCERIES</v>
      </c>
      <c r="J462" s="18" t="str">
        <f>VLOOKUP(C462,'Individual Vendor Categories'!$A$1:$B$99,2,FALSE)</f>
        <v>#N/A</v>
      </c>
      <c r="K462" s="31"/>
      <c r="L462" s="31"/>
      <c r="M462" s="31"/>
    </row>
    <row r="463" hidden="1">
      <c r="A463" s="44">
        <v>45422.0</v>
      </c>
      <c r="B463" s="42">
        <v>45422.0</v>
      </c>
      <c r="C463" s="8" t="s">
        <v>13</v>
      </c>
      <c r="D463" s="9">
        <v>-1000.0</v>
      </c>
      <c r="E463" s="10"/>
      <c r="F463" s="10"/>
      <c r="G463" s="10"/>
      <c r="H463" s="10"/>
      <c r="I463" s="10"/>
      <c r="J463" s="10"/>
      <c r="K463" s="10"/>
      <c r="L463" s="10"/>
      <c r="M463" s="11"/>
    </row>
    <row r="464" hidden="1">
      <c r="A464" s="12">
        <v>45422.0</v>
      </c>
      <c r="B464" s="43">
        <v>45423.0</v>
      </c>
      <c r="C464" s="14" t="s">
        <v>180</v>
      </c>
      <c r="D464" s="15">
        <v>56.84</v>
      </c>
      <c r="E464" s="16"/>
      <c r="F464" s="16"/>
      <c r="G464" s="16"/>
      <c r="H464" s="14" t="s">
        <v>181</v>
      </c>
      <c r="I464" s="17" t="str">
        <f>IFNA(J464,VLOOKUP(H464,'Merchant Categories'!$A$2:$B$99,2,FALSE))</f>
        <v>GAS</v>
      </c>
      <c r="J464" s="18" t="str">
        <f>VLOOKUP(C464,'Individual Vendor Categories'!$A$1:$B$99,2,FALSE)</f>
        <v>#N/A</v>
      </c>
      <c r="K464" s="16"/>
      <c r="L464" s="16"/>
      <c r="M464" s="16"/>
    </row>
    <row r="465" hidden="1">
      <c r="A465" s="19">
        <v>45422.0</v>
      </c>
      <c r="B465" s="40">
        <v>45423.0</v>
      </c>
      <c r="C465" s="21" t="s">
        <v>355</v>
      </c>
      <c r="D465" s="22">
        <v>4.19</v>
      </c>
      <c r="E465" s="23"/>
      <c r="F465" s="23"/>
      <c r="G465" s="23"/>
      <c r="H465" s="21" t="s">
        <v>96</v>
      </c>
      <c r="I465" s="17" t="str">
        <f>IFNA(J465,VLOOKUP(H465,'Merchant Categories'!$A$2:$B$99,2,FALSE))</f>
        <v>SUBSCRIPTIONS</v>
      </c>
      <c r="J465" s="18" t="str">
        <f>VLOOKUP(C465,'Individual Vendor Categories'!$A$1:$B$99,2,FALSE)</f>
        <v>#N/A</v>
      </c>
      <c r="K465" s="23"/>
      <c r="L465" s="23"/>
      <c r="M465" s="23"/>
    </row>
    <row r="466" hidden="1">
      <c r="A466" s="19">
        <v>45422.0</v>
      </c>
      <c r="B466" s="40">
        <v>45423.0</v>
      </c>
      <c r="C466" s="21" t="s">
        <v>429</v>
      </c>
      <c r="D466" s="22">
        <v>16.94</v>
      </c>
      <c r="E466" s="23"/>
      <c r="F466" s="23"/>
      <c r="G466" s="23"/>
      <c r="H466" s="21" t="s">
        <v>28</v>
      </c>
      <c r="I466" s="17" t="str">
        <f>IFNA(J466,VLOOKUP(H466,'Merchant Categories'!$A$2:$B$99,2,FALSE))</f>
        <v>ONLINE SHOPPING</v>
      </c>
      <c r="J466" s="18" t="str">
        <f>VLOOKUP(C466,'Individual Vendor Categories'!$A$1:$B$99,2,FALSE)</f>
        <v>#N/A</v>
      </c>
      <c r="K466" s="23"/>
      <c r="L466" s="23"/>
      <c r="M466" s="23"/>
    </row>
    <row r="467" hidden="1">
      <c r="A467" s="19">
        <v>45422.0</v>
      </c>
      <c r="B467" s="40">
        <v>45423.0</v>
      </c>
      <c r="C467" s="21" t="s">
        <v>430</v>
      </c>
      <c r="D467" s="22">
        <v>30.45</v>
      </c>
      <c r="E467" s="23"/>
      <c r="F467" s="23"/>
      <c r="G467" s="23"/>
      <c r="H467" s="21" t="s">
        <v>28</v>
      </c>
      <c r="I467" s="17" t="str">
        <f>IFNA(J467,VLOOKUP(H467,'Merchant Categories'!$A$2:$B$99,2,FALSE))</f>
        <v>ONLINE SHOPPING</v>
      </c>
      <c r="J467" s="18" t="str">
        <f>VLOOKUP(C467,'Individual Vendor Categories'!$A$1:$B$99,2,FALSE)</f>
        <v>#N/A</v>
      </c>
      <c r="K467" s="23"/>
      <c r="L467" s="23"/>
      <c r="M467" s="23"/>
    </row>
    <row r="468" hidden="1">
      <c r="A468" s="19">
        <v>45421.0</v>
      </c>
      <c r="B468" s="40">
        <v>45422.0</v>
      </c>
      <c r="C468" s="21" t="s">
        <v>431</v>
      </c>
      <c r="D468" s="22">
        <v>9.36</v>
      </c>
      <c r="E468" s="23"/>
      <c r="F468" s="23"/>
      <c r="G468" s="23"/>
      <c r="H468" s="21" t="s">
        <v>432</v>
      </c>
      <c r="I468" s="17" t="str">
        <f>IFNA(J468,VLOOKUP(H468,'Merchant Categories'!$A$2:$B$99,2,FALSE))</f>
        <v>CONVENIENCE</v>
      </c>
      <c r="J468" s="18" t="str">
        <f>VLOOKUP(C468,'Individual Vendor Categories'!$A$1:$B$99,2,FALSE)</f>
        <v>#N/A</v>
      </c>
      <c r="K468" s="23"/>
      <c r="L468" s="23"/>
      <c r="M468" s="23"/>
    </row>
    <row r="469" hidden="1">
      <c r="A469" s="19">
        <v>45421.0</v>
      </c>
      <c r="B469" s="40">
        <v>45422.0</v>
      </c>
      <c r="C469" s="21" t="s">
        <v>144</v>
      </c>
      <c r="D469" s="22">
        <v>14.74</v>
      </c>
      <c r="E469" s="23"/>
      <c r="F469" s="23"/>
      <c r="G469" s="23"/>
      <c r="H469" s="21" t="s">
        <v>145</v>
      </c>
      <c r="I469" s="17" t="str">
        <f>IFNA(J469,VLOOKUP(H469,'Merchant Categories'!$A$2:$B$99,2,FALSE))</f>
        <v>EATING OUT</v>
      </c>
      <c r="J469" s="18" t="str">
        <f>VLOOKUP(C469,'Individual Vendor Categories'!$A$1:$B$99,2,FALSE)</f>
        <v>#N/A</v>
      </c>
      <c r="K469" s="23"/>
      <c r="L469" s="23"/>
      <c r="M469" s="23"/>
    </row>
    <row r="470" hidden="1">
      <c r="A470" s="19">
        <v>45421.0</v>
      </c>
      <c r="B470" s="40">
        <v>45422.0</v>
      </c>
      <c r="C470" s="21" t="s">
        <v>433</v>
      </c>
      <c r="D470" s="22">
        <v>48.58</v>
      </c>
      <c r="E470" s="23"/>
      <c r="F470" s="23"/>
      <c r="G470" s="23"/>
      <c r="H470" s="21" t="s">
        <v>99</v>
      </c>
      <c r="I470" s="17" t="str">
        <f>IFNA(J470,VLOOKUP(H470,'Merchant Categories'!$A$2:$B$99,2,FALSE))</f>
        <v>ONLINE SHOPPING</v>
      </c>
      <c r="J470" s="18" t="str">
        <f>VLOOKUP(C470,'Individual Vendor Categories'!$A$1:$B$99,2,FALSE)</f>
        <v>#N/A</v>
      </c>
      <c r="K470" s="23"/>
      <c r="L470" s="23"/>
      <c r="M470" s="23"/>
    </row>
    <row r="471" hidden="1">
      <c r="A471" s="27">
        <v>45420.0</v>
      </c>
      <c r="B471" s="41">
        <v>45422.0</v>
      </c>
      <c r="C471" s="29" t="s">
        <v>434</v>
      </c>
      <c r="D471" s="30">
        <v>3.35</v>
      </c>
      <c r="E471" s="31"/>
      <c r="F471" s="31"/>
      <c r="G471" s="31"/>
      <c r="H471" s="29" t="s">
        <v>435</v>
      </c>
      <c r="I471" s="17" t="str">
        <f>IFNA(J471,VLOOKUP(H471,'Merchant Categories'!$A$2:$B$99,2,FALSE))</f>
        <v>TRANSIT</v>
      </c>
      <c r="J471" s="18" t="str">
        <f>VLOOKUP(C471,'Individual Vendor Categories'!$A$1:$B$99,2,FALSE)</f>
        <v>#N/A</v>
      </c>
      <c r="K471" s="31"/>
      <c r="L471" s="31"/>
      <c r="M471" s="31"/>
    </row>
    <row r="472" hidden="1">
      <c r="A472" s="45">
        <v>45420.0</v>
      </c>
      <c r="B472" s="46">
        <v>45420.0</v>
      </c>
      <c r="C472" s="8" t="s">
        <v>13</v>
      </c>
      <c r="D472" s="9">
        <v>-168.0</v>
      </c>
      <c r="E472" s="10"/>
      <c r="F472" s="10"/>
      <c r="G472" s="10"/>
      <c r="H472" s="10"/>
      <c r="I472" s="10"/>
      <c r="J472" s="10"/>
      <c r="K472" s="10"/>
      <c r="L472" s="10"/>
      <c r="M472" s="11"/>
    </row>
    <row r="473" hidden="1">
      <c r="A473" s="12">
        <v>45420.0</v>
      </c>
      <c r="B473" s="47">
        <v>45421.0</v>
      </c>
      <c r="C473" s="14" t="s">
        <v>144</v>
      </c>
      <c r="D473" s="15">
        <v>14.74</v>
      </c>
      <c r="E473" s="16"/>
      <c r="F473" s="16"/>
      <c r="G473" s="16"/>
      <c r="H473" s="14" t="s">
        <v>145</v>
      </c>
      <c r="I473" s="17" t="str">
        <f>IFNA(J473,VLOOKUP(H473,'Merchant Categories'!$A$2:$B$99,2,FALSE))</f>
        <v>EATING OUT</v>
      </c>
      <c r="J473" s="18" t="str">
        <f>VLOOKUP(C473,'Individual Vendor Categories'!$A$1:$B$99,2,FALSE)</f>
        <v>#N/A</v>
      </c>
      <c r="K473" s="16"/>
      <c r="L473" s="16"/>
      <c r="M473" s="16"/>
    </row>
    <row r="474" hidden="1">
      <c r="A474" s="19">
        <v>45419.0</v>
      </c>
      <c r="B474" s="48">
        <v>45420.0</v>
      </c>
      <c r="C474" s="21" t="s">
        <v>436</v>
      </c>
      <c r="D474" s="22">
        <v>3.15</v>
      </c>
      <c r="E474" s="23"/>
      <c r="F474" s="23"/>
      <c r="G474" s="23"/>
      <c r="H474" s="21" t="s">
        <v>437</v>
      </c>
      <c r="I474" s="17" t="str">
        <f>IFNA(J474,VLOOKUP(H474,'Merchant Categories'!$A$2:$B$99,2,FALSE))</f>
        <v>FURNITURE</v>
      </c>
      <c r="J474" s="18" t="str">
        <f>VLOOKUP(C474,'Individual Vendor Categories'!$A$1:$B$99,2,FALSE)</f>
        <v>#N/A</v>
      </c>
      <c r="K474" s="23"/>
      <c r="L474" s="23"/>
      <c r="M474" s="23"/>
    </row>
    <row r="475" hidden="1">
      <c r="A475" s="19">
        <v>45419.0</v>
      </c>
      <c r="B475" s="48">
        <v>45420.0</v>
      </c>
      <c r="C475" s="21" t="s">
        <v>38</v>
      </c>
      <c r="D475" s="22">
        <v>21.43</v>
      </c>
      <c r="E475" s="23"/>
      <c r="F475" s="23"/>
      <c r="G475" s="23"/>
      <c r="H475" s="21" t="s">
        <v>15</v>
      </c>
      <c r="I475" s="17" t="str">
        <f>IFNA(J475,VLOOKUP(H475,'Merchant Categories'!$A$2:$B$99,2,FALSE))</f>
        <v>EATING OUT</v>
      </c>
      <c r="J475" s="18" t="str">
        <f>VLOOKUP(C475,'Individual Vendor Categories'!$A$1:$B$99,2,FALSE)</f>
        <v>#N/A</v>
      </c>
      <c r="K475" s="23"/>
      <c r="L475" s="23"/>
      <c r="M475" s="23"/>
    </row>
    <row r="476" hidden="1">
      <c r="A476" s="19">
        <v>45418.0</v>
      </c>
      <c r="B476" s="48">
        <v>45418.0</v>
      </c>
      <c r="C476" s="21" t="s">
        <v>108</v>
      </c>
      <c r="D476" s="22">
        <v>45.2</v>
      </c>
      <c r="E476" s="23"/>
      <c r="F476" s="23"/>
      <c r="G476" s="23"/>
      <c r="H476" s="21" t="s">
        <v>109</v>
      </c>
      <c r="I476" s="17" t="str">
        <f>IFNA(J476,VLOOKUP(H476,'Merchant Categories'!$A$2:$B$99,2,FALSE))</f>
        <v>SUBSCRIPTIONS</v>
      </c>
      <c r="J476" s="18" t="str">
        <f>VLOOKUP(C476,'Individual Vendor Categories'!$A$1:$B$99,2,FALSE)</f>
        <v>SUBSCRIPTIONS</v>
      </c>
      <c r="K476" s="23"/>
      <c r="L476" s="23"/>
      <c r="M476" s="23"/>
    </row>
    <row r="477" hidden="1">
      <c r="A477" s="19">
        <v>45416.0</v>
      </c>
      <c r="B477" s="48">
        <v>45416.0</v>
      </c>
      <c r="C477" s="21" t="s">
        <v>328</v>
      </c>
      <c r="D477" s="22">
        <v>7.47</v>
      </c>
      <c r="E477" s="23"/>
      <c r="F477" s="23"/>
      <c r="G477" s="23"/>
      <c r="H477" s="21" t="s">
        <v>329</v>
      </c>
      <c r="I477" s="17" t="str">
        <f>IFNA(J477,VLOOKUP(H477,'Merchant Categories'!$A$2:$B$99,2,FALSE))</f>
        <v>TRAVEL</v>
      </c>
      <c r="J477" s="18" t="str">
        <f>VLOOKUP(C477,'Individual Vendor Categories'!$A$1:$B$99,2,FALSE)</f>
        <v>#N/A</v>
      </c>
      <c r="K477" s="23"/>
      <c r="L477" s="23"/>
      <c r="M477" s="23"/>
    </row>
    <row r="478" hidden="1">
      <c r="A478" s="19">
        <v>45416.0</v>
      </c>
      <c r="B478" s="48">
        <v>45417.0</v>
      </c>
      <c r="C478" s="21" t="s">
        <v>255</v>
      </c>
      <c r="D478" s="22">
        <v>160.59</v>
      </c>
      <c r="E478" s="23"/>
      <c r="F478" s="23"/>
      <c r="G478" s="23"/>
      <c r="H478" s="21" t="s">
        <v>256</v>
      </c>
      <c r="I478" s="17" t="str">
        <f>IFNA(J478,VLOOKUP(H478,'Merchant Categories'!$A$2:$B$99,2,FALSE))</f>
        <v>GROCERIES</v>
      </c>
      <c r="J478" s="18" t="str">
        <f>VLOOKUP(C478,'Individual Vendor Categories'!$A$1:$B$99,2,FALSE)</f>
        <v>#N/A</v>
      </c>
      <c r="K478" s="23"/>
      <c r="L478" s="23"/>
      <c r="M478" s="23"/>
    </row>
    <row r="479" hidden="1">
      <c r="A479" s="19">
        <v>45416.0</v>
      </c>
      <c r="B479" s="48">
        <v>45417.0</v>
      </c>
      <c r="C479" s="21" t="s">
        <v>438</v>
      </c>
      <c r="D479" s="22">
        <v>15.81</v>
      </c>
      <c r="E479" s="23"/>
      <c r="F479" s="23"/>
      <c r="G479" s="23"/>
      <c r="H479" s="21" t="s">
        <v>19</v>
      </c>
      <c r="I479" s="17" t="str">
        <f>IFNA(J479,VLOOKUP(H479,'Merchant Categories'!$A$2:$B$99,2,FALSE))</f>
        <v>EATING OUT</v>
      </c>
      <c r="J479" s="18" t="str">
        <f>VLOOKUP(C479,'Individual Vendor Categories'!$A$1:$B$99,2,FALSE)</f>
        <v>#N/A</v>
      </c>
      <c r="K479" s="23"/>
      <c r="L479" s="23"/>
      <c r="M479" s="23"/>
    </row>
    <row r="480" hidden="1">
      <c r="A480" s="19">
        <v>45416.0</v>
      </c>
      <c r="B480" s="48">
        <v>45416.0</v>
      </c>
      <c r="C480" s="21" t="s">
        <v>439</v>
      </c>
      <c r="D480" s="22">
        <v>4.0</v>
      </c>
      <c r="E480" s="23"/>
      <c r="F480" s="23"/>
      <c r="G480" s="23"/>
      <c r="H480" s="21" t="s">
        <v>15</v>
      </c>
      <c r="I480" s="17" t="str">
        <f>IFNA(J480,VLOOKUP(H480,'Merchant Categories'!$A$2:$B$99,2,FALSE))</f>
        <v>EATING OUT</v>
      </c>
      <c r="J480" s="18" t="str">
        <f>VLOOKUP(C480,'Individual Vendor Categories'!$A$1:$B$99,2,FALSE)</f>
        <v>#N/A</v>
      </c>
      <c r="K480" s="23"/>
      <c r="L480" s="23"/>
      <c r="M480" s="23"/>
    </row>
    <row r="481" hidden="1">
      <c r="A481" s="19">
        <v>45416.0</v>
      </c>
      <c r="B481" s="48">
        <v>45416.0</v>
      </c>
      <c r="C481" s="21" t="s">
        <v>439</v>
      </c>
      <c r="D481" s="22">
        <v>40.48</v>
      </c>
      <c r="E481" s="23"/>
      <c r="F481" s="23"/>
      <c r="G481" s="23"/>
      <c r="H481" s="21" t="s">
        <v>15</v>
      </c>
      <c r="I481" s="17" t="str">
        <f>IFNA(J481,VLOOKUP(H481,'Merchant Categories'!$A$2:$B$99,2,FALSE))</f>
        <v>EATING OUT</v>
      </c>
      <c r="J481" s="18" t="str">
        <f>VLOOKUP(C481,'Individual Vendor Categories'!$A$1:$B$99,2,FALSE)</f>
        <v>#N/A</v>
      </c>
      <c r="K481" s="23"/>
      <c r="L481" s="23"/>
      <c r="M481" s="23"/>
    </row>
    <row r="482" hidden="1">
      <c r="A482" s="19">
        <v>45415.0</v>
      </c>
      <c r="B482" s="48">
        <v>45416.0</v>
      </c>
      <c r="C482" s="21" t="s">
        <v>140</v>
      </c>
      <c r="D482" s="22">
        <v>61.05</v>
      </c>
      <c r="E482" s="23"/>
      <c r="F482" s="23"/>
      <c r="G482" s="23"/>
      <c r="H482" s="21" t="s">
        <v>55</v>
      </c>
      <c r="I482" s="17" t="str">
        <f>IFNA(J482,VLOOKUP(H482,'Merchant Categories'!$A$2:$B$99,2,FALSE))</f>
        <v>LIQ</v>
      </c>
      <c r="J482" s="18" t="str">
        <f>VLOOKUP(C482,'Individual Vendor Categories'!$A$1:$B$99,2,FALSE)</f>
        <v>#N/A</v>
      </c>
      <c r="K482" s="23"/>
      <c r="L482" s="23"/>
      <c r="M482" s="23"/>
    </row>
    <row r="483" hidden="1">
      <c r="A483" s="19">
        <v>45415.0</v>
      </c>
      <c r="B483" s="48">
        <v>45416.0</v>
      </c>
      <c r="C483" s="21" t="s">
        <v>144</v>
      </c>
      <c r="D483" s="22">
        <v>14.74</v>
      </c>
      <c r="E483" s="23"/>
      <c r="F483" s="23"/>
      <c r="G483" s="23"/>
      <c r="H483" s="21" t="s">
        <v>145</v>
      </c>
      <c r="I483" s="17" t="str">
        <f>IFNA(J483,VLOOKUP(H483,'Merchant Categories'!$A$2:$B$99,2,FALSE))</f>
        <v>EATING OUT</v>
      </c>
      <c r="J483" s="18" t="str">
        <f>VLOOKUP(C483,'Individual Vendor Categories'!$A$1:$B$99,2,FALSE)</f>
        <v>#N/A</v>
      </c>
      <c r="K483" s="23"/>
      <c r="L483" s="23"/>
      <c r="M483" s="23"/>
    </row>
    <row r="484" hidden="1">
      <c r="A484" s="19">
        <v>45415.0</v>
      </c>
      <c r="B484" s="48">
        <v>45417.0</v>
      </c>
      <c r="C484" s="21" t="s">
        <v>440</v>
      </c>
      <c r="D484" s="22">
        <v>79.14</v>
      </c>
      <c r="E484" s="23"/>
      <c r="F484" s="23"/>
      <c r="G484" s="23"/>
      <c r="H484" s="21" t="s">
        <v>441</v>
      </c>
      <c r="I484" s="17" t="str">
        <f>IFNA(J484,VLOOKUP(H484,'Merchant Categories'!$A$2:$B$99,2,FALSE))</f>
        <v>NIGHTLIFE - BAR</v>
      </c>
      <c r="J484" s="18" t="str">
        <f>VLOOKUP(C484,'Individual Vendor Categories'!$A$1:$B$99,2,FALSE)</f>
        <v>#N/A</v>
      </c>
      <c r="K484" s="23"/>
      <c r="L484" s="23"/>
      <c r="M484" s="23"/>
    </row>
    <row r="485" hidden="1">
      <c r="A485" s="19">
        <v>45414.0</v>
      </c>
      <c r="B485" s="48">
        <v>45415.0</v>
      </c>
      <c r="C485" s="21" t="s">
        <v>38</v>
      </c>
      <c r="D485" s="22">
        <v>22.05</v>
      </c>
      <c r="E485" s="23"/>
      <c r="F485" s="23"/>
      <c r="G485" s="23"/>
      <c r="H485" s="21" t="s">
        <v>15</v>
      </c>
      <c r="I485" s="17" t="str">
        <f>IFNA(J485,VLOOKUP(H485,'Merchant Categories'!$A$2:$B$99,2,FALSE))</f>
        <v>EATING OUT</v>
      </c>
      <c r="J485" s="18" t="str">
        <f>VLOOKUP(C485,'Individual Vendor Categories'!$A$1:$B$99,2,FALSE)</f>
        <v>#N/A</v>
      </c>
      <c r="K485" s="23"/>
      <c r="L485" s="23"/>
      <c r="M485" s="23"/>
    </row>
    <row r="486" hidden="1">
      <c r="A486" s="27">
        <v>45412.0</v>
      </c>
      <c r="B486" s="49">
        <v>45414.0</v>
      </c>
      <c r="C486" s="29" t="s">
        <v>442</v>
      </c>
      <c r="D486" s="30">
        <v>8.16</v>
      </c>
      <c r="E486" s="31"/>
      <c r="F486" s="31"/>
      <c r="G486" s="31"/>
      <c r="H486" s="29" t="s">
        <v>32</v>
      </c>
      <c r="I486" s="17" t="str">
        <f>IFNA(J486,VLOOKUP(H486,'Merchant Categories'!$A$2:$B$99,2,FALSE))</f>
        <v>TRANSPORT</v>
      </c>
      <c r="J486" s="18" t="str">
        <f>VLOOKUP(C486,'Individual Vendor Categories'!$A$1:$B$99,2,FALSE)</f>
        <v>#N/A</v>
      </c>
      <c r="K486" s="31"/>
      <c r="L486" s="31"/>
      <c r="M486" s="31"/>
    </row>
    <row r="487" hidden="1">
      <c r="A487" s="6">
        <v>45412.0</v>
      </c>
      <c r="B487" s="7">
        <v>45412.0</v>
      </c>
      <c r="C487" s="8" t="s">
        <v>13</v>
      </c>
      <c r="D487" s="9">
        <v>-200.0</v>
      </c>
      <c r="E487" s="10"/>
      <c r="F487" s="10"/>
      <c r="G487" s="10"/>
      <c r="H487" s="10"/>
      <c r="I487" s="10"/>
      <c r="J487" s="10"/>
      <c r="K487" s="10"/>
      <c r="L487" s="10"/>
      <c r="M487" s="11"/>
    </row>
    <row r="488" hidden="1">
      <c r="A488" s="12">
        <v>45412.0</v>
      </c>
      <c r="B488" s="33">
        <v>45412.0</v>
      </c>
      <c r="C488" s="14" t="s">
        <v>141</v>
      </c>
      <c r="D488" s="15">
        <v>15.8</v>
      </c>
      <c r="E488" s="16"/>
      <c r="F488" s="16"/>
      <c r="G488" s="16"/>
      <c r="H488" s="14" t="s">
        <v>49</v>
      </c>
      <c r="I488" s="17" t="str">
        <f>IFNA(J488,VLOOKUP(H488,'Merchant Categories'!$A$2:$B$99,2,FALSE))</f>
        <v>EATING OUT</v>
      </c>
      <c r="J488" s="18" t="str">
        <f>VLOOKUP(C488,'Individual Vendor Categories'!$A$1:$B$99,2,FALSE)</f>
        <v>#N/A</v>
      </c>
      <c r="K488" s="16"/>
      <c r="L488" s="16"/>
      <c r="M488" s="16"/>
    </row>
    <row r="489" hidden="1">
      <c r="A489" s="19">
        <v>45411.0</v>
      </c>
      <c r="B489" s="48">
        <v>45413.0</v>
      </c>
      <c r="C489" s="21" t="s">
        <v>443</v>
      </c>
      <c r="D489" s="22">
        <v>9.25</v>
      </c>
      <c r="E489" s="23"/>
      <c r="F489" s="23"/>
      <c r="G489" s="23"/>
      <c r="H489" s="21" t="s">
        <v>32</v>
      </c>
      <c r="I489" s="17" t="str">
        <f>IFNA(J489,VLOOKUP(H489,'Merchant Categories'!$A$2:$B$99,2,FALSE))</f>
        <v>TRANSPORT</v>
      </c>
      <c r="J489" s="18" t="str">
        <f>VLOOKUP(C489,'Individual Vendor Categories'!$A$1:$B$99,2,FALSE)</f>
        <v>#N/A</v>
      </c>
      <c r="K489" s="23"/>
      <c r="L489" s="23"/>
      <c r="M489" s="23"/>
    </row>
    <row r="490" hidden="1">
      <c r="A490" s="19">
        <v>45410.0</v>
      </c>
      <c r="B490" s="20">
        <v>45410.0</v>
      </c>
      <c r="C490" s="21" t="s">
        <v>103</v>
      </c>
      <c r="D490" s="22">
        <v>32.55</v>
      </c>
      <c r="E490" s="23"/>
      <c r="F490" s="23"/>
      <c r="G490" s="23"/>
      <c r="H490" s="21" t="s">
        <v>15</v>
      </c>
      <c r="I490" s="17" t="str">
        <f>IFNA(J490,VLOOKUP(H490,'Merchant Categories'!$A$2:$B$99,2,FALSE))</f>
        <v>EATING OUT</v>
      </c>
      <c r="J490" s="18" t="str">
        <f>VLOOKUP(C490,'Individual Vendor Categories'!$A$1:$B$99,2,FALSE)</f>
        <v>#N/A</v>
      </c>
      <c r="K490" s="23"/>
      <c r="L490" s="23"/>
      <c r="M490" s="23"/>
    </row>
    <row r="491" hidden="1">
      <c r="A491" s="19">
        <v>45410.0</v>
      </c>
      <c r="B491" s="20">
        <v>45411.0</v>
      </c>
      <c r="C491" s="21" t="s">
        <v>444</v>
      </c>
      <c r="D491" s="22">
        <v>24.15</v>
      </c>
      <c r="E491" s="23"/>
      <c r="F491" s="23"/>
      <c r="G491" s="23"/>
      <c r="H491" s="21" t="s">
        <v>288</v>
      </c>
      <c r="I491" s="17" t="str">
        <f>IFNA(J491,VLOOKUP(H491,'Merchant Categories'!$A$2:$B$99,2,FALSE))</f>
        <v>VIDEO GAMES</v>
      </c>
      <c r="J491" s="18" t="str">
        <f>VLOOKUP(C491,'Individual Vendor Categories'!$A$1:$B$99,2,FALSE)</f>
        <v>VIDEO GAMES</v>
      </c>
      <c r="K491" s="23"/>
      <c r="L491" s="23"/>
      <c r="M491" s="23"/>
    </row>
    <row r="492" hidden="1">
      <c r="A492" s="19">
        <v>45410.0</v>
      </c>
      <c r="B492" s="20">
        <v>45411.0</v>
      </c>
      <c r="C492" s="21" t="s">
        <v>444</v>
      </c>
      <c r="D492" s="22">
        <v>14.7</v>
      </c>
      <c r="E492" s="23"/>
      <c r="F492" s="23"/>
      <c r="G492" s="23"/>
      <c r="H492" s="21" t="s">
        <v>288</v>
      </c>
      <c r="I492" s="17" t="str">
        <f>IFNA(J492,VLOOKUP(H492,'Merchant Categories'!$A$2:$B$99,2,FALSE))</f>
        <v>VIDEO GAMES</v>
      </c>
      <c r="J492" s="18" t="str">
        <f>VLOOKUP(C492,'Individual Vendor Categories'!$A$1:$B$99,2,FALSE)</f>
        <v>VIDEO GAMES</v>
      </c>
      <c r="K492" s="23"/>
      <c r="L492" s="23"/>
      <c r="M492" s="23"/>
    </row>
    <row r="493" hidden="1">
      <c r="A493" s="19">
        <v>45410.0</v>
      </c>
      <c r="B493" s="20">
        <v>45411.0</v>
      </c>
      <c r="C493" s="21" t="s">
        <v>445</v>
      </c>
      <c r="D493" s="22">
        <v>17.97</v>
      </c>
      <c r="E493" s="23"/>
      <c r="F493" s="23"/>
      <c r="G493" s="23"/>
      <c r="H493" s="21" t="s">
        <v>19</v>
      </c>
      <c r="I493" s="17" t="str">
        <f>IFNA(J493,VLOOKUP(H493,'Merchant Categories'!$A$2:$B$99,2,FALSE))</f>
        <v>EATING OUT</v>
      </c>
      <c r="J493" s="18" t="str">
        <f>VLOOKUP(C493,'Individual Vendor Categories'!$A$1:$B$99,2,FALSE)</f>
        <v>#N/A</v>
      </c>
      <c r="K493" s="23"/>
      <c r="L493" s="23"/>
      <c r="M493" s="23"/>
    </row>
    <row r="494" hidden="1">
      <c r="A494" s="19">
        <v>45410.0</v>
      </c>
      <c r="B494" s="20">
        <v>45410.0</v>
      </c>
      <c r="C494" s="21" t="s">
        <v>446</v>
      </c>
      <c r="D494" s="22">
        <v>61.12</v>
      </c>
      <c r="E494" s="23"/>
      <c r="F494" s="23"/>
      <c r="G494" s="23"/>
      <c r="H494" s="21" t="s">
        <v>15</v>
      </c>
      <c r="I494" s="17" t="str">
        <f>IFNA(J494,VLOOKUP(H494,'Merchant Categories'!$A$2:$B$99,2,FALSE))</f>
        <v>EATING OUT</v>
      </c>
      <c r="J494" s="18" t="str">
        <f>VLOOKUP(C494,'Individual Vendor Categories'!$A$1:$B$99,2,FALSE)</f>
        <v>#N/A</v>
      </c>
      <c r="K494" s="23"/>
      <c r="L494" s="23"/>
      <c r="M494" s="23"/>
    </row>
    <row r="495" hidden="1">
      <c r="A495" s="19">
        <v>45409.0</v>
      </c>
      <c r="B495" s="20">
        <v>45409.0</v>
      </c>
      <c r="C495" s="21" t="s">
        <v>328</v>
      </c>
      <c r="D495" s="22">
        <v>11.19</v>
      </c>
      <c r="E495" s="23"/>
      <c r="F495" s="23"/>
      <c r="G495" s="23"/>
      <c r="H495" s="21" t="s">
        <v>329</v>
      </c>
      <c r="I495" s="17" t="str">
        <f>IFNA(J495,VLOOKUP(H495,'Merchant Categories'!$A$2:$B$99,2,FALSE))</f>
        <v>TRAVEL</v>
      </c>
      <c r="J495" s="18" t="str">
        <f>VLOOKUP(C495,'Individual Vendor Categories'!$A$1:$B$99,2,FALSE)</f>
        <v>#N/A</v>
      </c>
      <c r="K495" s="23"/>
      <c r="L495" s="23"/>
      <c r="M495" s="23"/>
    </row>
    <row r="496" hidden="1">
      <c r="A496" s="19">
        <v>45409.0</v>
      </c>
      <c r="B496" s="20">
        <v>45410.0</v>
      </c>
      <c r="C496" s="21" t="s">
        <v>447</v>
      </c>
      <c r="D496" s="22">
        <v>28.97</v>
      </c>
      <c r="E496" s="23"/>
      <c r="F496" s="23"/>
      <c r="G496" s="23"/>
      <c r="H496" s="21" t="s">
        <v>40</v>
      </c>
      <c r="I496" s="17" t="str">
        <f>IFNA(J496,VLOOKUP(H496,'Merchant Categories'!$A$2:$B$99,2,FALSE))</f>
        <v>EATING OUT</v>
      </c>
      <c r="J496" s="18" t="str">
        <f>VLOOKUP(C496,'Individual Vendor Categories'!$A$1:$B$99,2,FALSE)</f>
        <v>#N/A</v>
      </c>
      <c r="K496" s="23"/>
      <c r="L496" s="23"/>
      <c r="M496" s="23"/>
    </row>
    <row r="497" hidden="1">
      <c r="A497" s="19">
        <v>45408.0</v>
      </c>
      <c r="B497" s="20">
        <v>45409.0</v>
      </c>
      <c r="C497" s="21" t="s">
        <v>448</v>
      </c>
      <c r="D497" s="22">
        <v>74.34</v>
      </c>
      <c r="E497" s="23"/>
      <c r="F497" s="23"/>
      <c r="G497" s="23"/>
      <c r="H497" s="21" t="s">
        <v>40</v>
      </c>
      <c r="I497" s="17" t="str">
        <f>IFNA(J497,VLOOKUP(H497,'Merchant Categories'!$A$2:$B$99,2,FALSE))</f>
        <v>EATING OUT</v>
      </c>
      <c r="J497" s="18" t="str">
        <f>VLOOKUP(C497,'Individual Vendor Categories'!$A$1:$B$99,2,FALSE)</f>
        <v>#N/A</v>
      </c>
      <c r="K497" s="23"/>
      <c r="L497" s="23"/>
      <c r="M497" s="23"/>
    </row>
    <row r="498" hidden="1">
      <c r="A498" s="19">
        <v>45408.0</v>
      </c>
      <c r="B498" s="20">
        <v>45408.0</v>
      </c>
      <c r="C498" s="21" t="s">
        <v>328</v>
      </c>
      <c r="D498" s="22">
        <v>21.12</v>
      </c>
      <c r="E498" s="23"/>
      <c r="F498" s="23"/>
      <c r="G498" s="23"/>
      <c r="H498" s="21" t="s">
        <v>329</v>
      </c>
      <c r="I498" s="17" t="str">
        <f>IFNA(J498,VLOOKUP(H498,'Merchant Categories'!$A$2:$B$99,2,FALSE))</f>
        <v>TRAVEL</v>
      </c>
      <c r="J498" s="18" t="str">
        <f>VLOOKUP(C498,'Individual Vendor Categories'!$A$1:$B$99,2,FALSE)</f>
        <v>#N/A</v>
      </c>
      <c r="K498" s="23"/>
      <c r="L498" s="23"/>
      <c r="M498" s="23"/>
    </row>
    <row r="499" hidden="1">
      <c r="A499" s="19">
        <v>45408.0</v>
      </c>
      <c r="B499" s="20">
        <v>45408.0</v>
      </c>
      <c r="C499" s="21" t="s">
        <v>328</v>
      </c>
      <c r="D499" s="22">
        <v>13.93</v>
      </c>
      <c r="E499" s="23"/>
      <c r="F499" s="23"/>
      <c r="G499" s="23"/>
      <c r="H499" s="21" t="s">
        <v>329</v>
      </c>
      <c r="I499" s="17" t="str">
        <f>IFNA(J499,VLOOKUP(H499,'Merchant Categories'!$A$2:$B$99,2,FALSE))</f>
        <v>TRAVEL</v>
      </c>
      <c r="J499" s="18" t="str">
        <f>VLOOKUP(C499,'Individual Vendor Categories'!$A$1:$B$99,2,FALSE)</f>
        <v>#N/A</v>
      </c>
      <c r="K499" s="23"/>
      <c r="L499" s="23"/>
      <c r="M499" s="23"/>
    </row>
    <row r="500" hidden="1">
      <c r="A500" s="19">
        <v>45408.0</v>
      </c>
      <c r="B500" s="20">
        <v>45409.0</v>
      </c>
      <c r="C500" s="21" t="s">
        <v>328</v>
      </c>
      <c r="D500" s="22">
        <v>13.3</v>
      </c>
      <c r="E500" s="23"/>
      <c r="F500" s="23"/>
      <c r="G500" s="23"/>
      <c r="H500" s="21" t="s">
        <v>329</v>
      </c>
      <c r="I500" s="17" t="str">
        <f>IFNA(J500,VLOOKUP(H500,'Merchant Categories'!$A$2:$B$99,2,FALSE))</f>
        <v>TRAVEL</v>
      </c>
      <c r="J500" s="18" t="str">
        <f>VLOOKUP(C500,'Individual Vendor Categories'!$A$1:$B$99,2,FALSE)</f>
        <v>#N/A</v>
      </c>
      <c r="K500" s="23"/>
      <c r="L500" s="23"/>
      <c r="M500" s="23"/>
    </row>
    <row r="501" hidden="1">
      <c r="A501" s="19">
        <v>45408.0</v>
      </c>
      <c r="B501" s="20">
        <v>45409.0</v>
      </c>
      <c r="C501" s="21" t="s">
        <v>449</v>
      </c>
      <c r="D501" s="22">
        <v>73.08</v>
      </c>
      <c r="E501" s="23"/>
      <c r="F501" s="23"/>
      <c r="G501" s="23"/>
      <c r="H501" s="21" t="s">
        <v>40</v>
      </c>
      <c r="I501" s="17" t="str">
        <f>IFNA(J501,VLOOKUP(H501,'Merchant Categories'!$A$2:$B$99,2,FALSE))</f>
        <v>EATING OUT</v>
      </c>
      <c r="J501" s="18" t="str">
        <f>VLOOKUP(C501,'Individual Vendor Categories'!$A$1:$B$99,2,FALSE)</f>
        <v>#N/A</v>
      </c>
      <c r="K501" s="23"/>
      <c r="L501" s="23"/>
      <c r="M501" s="23"/>
    </row>
    <row r="502" hidden="1">
      <c r="A502" s="27">
        <v>45408.0</v>
      </c>
      <c r="B502" s="28">
        <v>45409.0</v>
      </c>
      <c r="C502" s="29" t="s">
        <v>450</v>
      </c>
      <c r="D502" s="30">
        <v>40.89</v>
      </c>
      <c r="E502" s="31"/>
      <c r="F502" s="31"/>
      <c r="G502" s="31"/>
      <c r="H502" s="29" t="s">
        <v>15</v>
      </c>
      <c r="I502" s="17" t="str">
        <f>IFNA(J502,VLOOKUP(H502,'Merchant Categories'!$A$2:$B$99,2,FALSE))</f>
        <v>EATING OUT</v>
      </c>
      <c r="J502" s="18" t="str">
        <f>VLOOKUP(C502,'Individual Vendor Categories'!$A$1:$B$99,2,FALSE)</f>
        <v>#N/A</v>
      </c>
      <c r="K502" s="31"/>
      <c r="L502" s="31"/>
      <c r="M502" s="31"/>
    </row>
    <row r="503" hidden="1">
      <c r="A503" s="6">
        <v>45408.0</v>
      </c>
      <c r="B503" s="7">
        <v>45408.0</v>
      </c>
      <c r="C503" s="8" t="s">
        <v>13</v>
      </c>
      <c r="D503" s="9">
        <v>-600.0</v>
      </c>
      <c r="E503" s="10"/>
      <c r="F503" s="10"/>
      <c r="G503" s="10"/>
      <c r="H503" s="10"/>
      <c r="I503" s="10"/>
      <c r="J503" s="10"/>
      <c r="K503" s="10"/>
      <c r="L503" s="10"/>
      <c r="M503" s="11"/>
    </row>
    <row r="504" hidden="1">
      <c r="A504" s="12">
        <v>45407.0</v>
      </c>
      <c r="B504" s="33">
        <v>45407.0</v>
      </c>
      <c r="C504" s="14" t="s">
        <v>451</v>
      </c>
      <c r="D504" s="15">
        <v>20.83</v>
      </c>
      <c r="E504" s="16"/>
      <c r="F504" s="16"/>
      <c r="G504" s="16"/>
      <c r="H504" s="14" t="s">
        <v>15</v>
      </c>
      <c r="I504" s="17" t="str">
        <f>IFNA(J504,VLOOKUP(H504,'Merchant Categories'!$A$2:$B$99,2,FALSE))</f>
        <v>EATING OUT</v>
      </c>
      <c r="J504" s="18" t="str">
        <f>VLOOKUP(C504,'Individual Vendor Categories'!$A$1:$B$99,2,FALSE)</f>
        <v>#N/A</v>
      </c>
      <c r="K504" s="16"/>
      <c r="L504" s="16"/>
      <c r="M504" s="16"/>
    </row>
    <row r="505" hidden="1">
      <c r="A505" s="19">
        <v>45407.0</v>
      </c>
      <c r="B505" s="20">
        <v>45408.0</v>
      </c>
      <c r="C505" s="21" t="s">
        <v>452</v>
      </c>
      <c r="D505" s="22">
        <v>88.2</v>
      </c>
      <c r="E505" s="23"/>
      <c r="F505" s="23"/>
      <c r="G505" s="23"/>
      <c r="H505" s="21" t="s">
        <v>19</v>
      </c>
      <c r="I505" s="17" t="str">
        <f>IFNA(J505,VLOOKUP(H505,'Merchant Categories'!$A$2:$B$99,2,FALSE))</f>
        <v>EATING OUT</v>
      </c>
      <c r="J505" s="18" t="str">
        <f>VLOOKUP(C505,'Individual Vendor Categories'!$A$1:$B$99,2,FALSE)</f>
        <v>#N/A</v>
      </c>
      <c r="K505" s="23"/>
      <c r="L505" s="23"/>
      <c r="M505" s="23"/>
    </row>
    <row r="506" hidden="1">
      <c r="A506" s="19">
        <v>45405.0</v>
      </c>
      <c r="B506" s="20">
        <v>45405.0</v>
      </c>
      <c r="C506" s="21" t="s">
        <v>451</v>
      </c>
      <c r="D506" s="22">
        <v>45.58</v>
      </c>
      <c r="E506" s="23"/>
      <c r="F506" s="23"/>
      <c r="G506" s="23"/>
      <c r="H506" s="21" t="s">
        <v>15</v>
      </c>
      <c r="I506" s="17" t="str">
        <f>IFNA(J506,VLOOKUP(H506,'Merchant Categories'!$A$2:$B$99,2,FALSE))</f>
        <v>EATING OUT</v>
      </c>
      <c r="J506" s="18" t="str">
        <f>VLOOKUP(C506,'Individual Vendor Categories'!$A$1:$B$99,2,FALSE)</f>
        <v>#N/A</v>
      </c>
      <c r="K506" s="23"/>
      <c r="L506" s="23"/>
      <c r="M506" s="23"/>
    </row>
    <row r="507" hidden="1">
      <c r="A507" s="19">
        <v>45404.0</v>
      </c>
      <c r="B507" s="20">
        <v>45404.0</v>
      </c>
      <c r="C507" s="21" t="s">
        <v>453</v>
      </c>
      <c r="D507" s="22">
        <v>169.81</v>
      </c>
      <c r="E507" s="23"/>
      <c r="F507" s="23"/>
      <c r="G507" s="23"/>
      <c r="H507" s="21" t="s">
        <v>24</v>
      </c>
      <c r="I507" s="17" t="str">
        <f>IFNA(J507,VLOOKUP(H507,'Merchant Categories'!$A$2:$B$99,2,FALSE))</f>
        <v>FESTIVALS</v>
      </c>
      <c r="J507" s="18" t="str">
        <f>VLOOKUP(C507,'Individual Vendor Categories'!$A$1:$B$99,2,FALSE)</f>
        <v>FESTIVALS</v>
      </c>
      <c r="K507" s="23"/>
      <c r="L507" s="23"/>
      <c r="M507" s="23"/>
    </row>
    <row r="508" hidden="1">
      <c r="A508" s="19">
        <v>45404.0</v>
      </c>
      <c r="B508" s="20">
        <v>45405.0</v>
      </c>
      <c r="C508" s="21" t="s">
        <v>81</v>
      </c>
      <c r="D508" s="22">
        <v>81.54</v>
      </c>
      <c r="E508" s="23"/>
      <c r="F508" s="23"/>
      <c r="G508" s="23"/>
      <c r="H508" s="21" t="s">
        <v>82</v>
      </c>
      <c r="I508" s="17" t="str">
        <f>IFNA(J508,VLOOKUP(H508,'Merchant Categories'!$A$2:$B$99,2,FALSE))</f>
        <v>LIQ</v>
      </c>
      <c r="J508" s="18" t="str">
        <f>VLOOKUP(C508,'Individual Vendor Categories'!$A$1:$B$99,2,FALSE)</f>
        <v>#N/A</v>
      </c>
      <c r="K508" s="23"/>
      <c r="L508" s="23"/>
      <c r="M508" s="23"/>
    </row>
    <row r="509" hidden="1">
      <c r="A509" s="19">
        <v>45403.0</v>
      </c>
      <c r="B509" s="20">
        <v>45403.0</v>
      </c>
      <c r="C509" s="21" t="s">
        <v>328</v>
      </c>
      <c r="D509" s="22">
        <v>18.08</v>
      </c>
      <c r="E509" s="23"/>
      <c r="F509" s="23"/>
      <c r="G509" s="23"/>
      <c r="H509" s="21" t="s">
        <v>329</v>
      </c>
      <c r="I509" s="17" t="str">
        <f>IFNA(J509,VLOOKUP(H509,'Merchant Categories'!$A$2:$B$99,2,FALSE))</f>
        <v>TRAVEL</v>
      </c>
      <c r="J509" s="18" t="str">
        <f>VLOOKUP(C509,'Individual Vendor Categories'!$A$1:$B$99,2,FALSE)</f>
        <v>#N/A</v>
      </c>
      <c r="K509" s="23"/>
      <c r="L509" s="23"/>
      <c r="M509" s="23"/>
    </row>
    <row r="510" hidden="1">
      <c r="A510" s="19">
        <v>45403.0</v>
      </c>
      <c r="B510" s="20">
        <v>45403.0</v>
      </c>
      <c r="C510" s="21" t="s">
        <v>246</v>
      </c>
      <c r="D510" s="22">
        <v>27.61</v>
      </c>
      <c r="E510" s="23"/>
      <c r="F510" s="23"/>
      <c r="G510" s="23"/>
      <c r="H510" s="21" t="s">
        <v>19</v>
      </c>
      <c r="I510" s="17" t="str">
        <f>IFNA(J510,VLOOKUP(H510,'Merchant Categories'!$A$2:$B$99,2,FALSE))</f>
        <v>EATING OUT</v>
      </c>
      <c r="J510" s="18" t="str">
        <f>VLOOKUP(C510,'Individual Vendor Categories'!$A$1:$B$99,2,FALSE)</f>
        <v>#N/A</v>
      </c>
      <c r="K510" s="23"/>
      <c r="L510" s="23"/>
      <c r="M510" s="23"/>
    </row>
    <row r="511" hidden="1">
      <c r="A511" s="19">
        <v>45403.0</v>
      </c>
      <c r="B511" s="20">
        <v>45403.0</v>
      </c>
      <c r="C511" s="21" t="s">
        <v>454</v>
      </c>
      <c r="D511" s="22">
        <v>65.0</v>
      </c>
      <c r="E511" s="23"/>
      <c r="F511" s="23"/>
      <c r="G511" s="23"/>
      <c r="H511" s="21" t="s">
        <v>24</v>
      </c>
      <c r="I511" s="17" t="str">
        <f>IFNA(J511,VLOOKUP(H511,'Merchant Categories'!$A$2:$B$99,2,FALSE))</f>
        <v>CLOTHES</v>
      </c>
      <c r="J511" s="18" t="str">
        <f>VLOOKUP(C511,'Individual Vendor Categories'!$A$1:$B$99,2,FALSE)</f>
        <v>CLOTHES</v>
      </c>
      <c r="K511" s="23"/>
      <c r="L511" s="23"/>
      <c r="M511" s="23"/>
    </row>
    <row r="512" hidden="1">
      <c r="A512" s="19">
        <v>45403.0</v>
      </c>
      <c r="B512" s="20">
        <v>45403.0</v>
      </c>
      <c r="C512" s="21" t="s">
        <v>454</v>
      </c>
      <c r="D512" s="22">
        <v>10.0</v>
      </c>
      <c r="E512" s="23"/>
      <c r="F512" s="23"/>
      <c r="G512" s="23"/>
      <c r="H512" s="21" t="s">
        <v>24</v>
      </c>
      <c r="I512" s="17" t="str">
        <f>IFNA(J512,VLOOKUP(H512,'Merchant Categories'!$A$2:$B$99,2,FALSE))</f>
        <v>CLOTHES</v>
      </c>
      <c r="J512" s="18" t="str">
        <f>VLOOKUP(C512,'Individual Vendor Categories'!$A$1:$B$99,2,FALSE)</f>
        <v>CLOTHES</v>
      </c>
      <c r="K512" s="23"/>
      <c r="L512" s="23"/>
      <c r="M512" s="23"/>
    </row>
    <row r="513" hidden="1">
      <c r="A513" s="19">
        <v>45402.0</v>
      </c>
      <c r="B513" s="20">
        <v>45402.0</v>
      </c>
      <c r="C513" s="21" t="s">
        <v>328</v>
      </c>
      <c r="D513" s="22">
        <v>16.77</v>
      </c>
      <c r="E513" s="23"/>
      <c r="F513" s="23"/>
      <c r="G513" s="23"/>
      <c r="H513" s="21" t="s">
        <v>329</v>
      </c>
      <c r="I513" s="17" t="str">
        <f>IFNA(J513,VLOOKUP(H513,'Merchant Categories'!$A$2:$B$99,2,FALSE))</f>
        <v>TRAVEL</v>
      </c>
      <c r="J513" s="18" t="str">
        <f>VLOOKUP(C513,'Individual Vendor Categories'!$A$1:$B$99,2,FALSE)</f>
        <v>#N/A</v>
      </c>
      <c r="K513" s="23"/>
      <c r="L513" s="23"/>
      <c r="M513" s="23"/>
    </row>
    <row r="514" hidden="1">
      <c r="A514" s="19">
        <v>45402.0</v>
      </c>
      <c r="B514" s="20">
        <v>45402.0</v>
      </c>
      <c r="C514" s="21" t="s">
        <v>455</v>
      </c>
      <c r="D514" s="22">
        <v>30.0</v>
      </c>
      <c r="E514" s="23"/>
      <c r="F514" s="23"/>
      <c r="G514" s="23"/>
      <c r="H514" s="21" t="s">
        <v>24</v>
      </c>
      <c r="I514" s="17" t="s">
        <v>456</v>
      </c>
      <c r="J514" s="18" t="str">
        <f>VLOOKUP(C514,'Individual Vendor Categories'!$A$1:$B$99,2,FALSE)</f>
        <v>#N/A</v>
      </c>
      <c r="K514" s="23"/>
      <c r="L514" s="23"/>
      <c r="M514" s="23"/>
    </row>
    <row r="515" hidden="1">
      <c r="A515" s="19">
        <v>45402.0</v>
      </c>
      <c r="B515" s="20">
        <v>45404.0</v>
      </c>
      <c r="C515" s="21" t="s">
        <v>457</v>
      </c>
      <c r="D515" s="22">
        <v>23.53</v>
      </c>
      <c r="E515" s="23"/>
      <c r="F515" s="23"/>
      <c r="G515" s="23"/>
      <c r="H515" s="21" t="s">
        <v>458</v>
      </c>
      <c r="I515" s="17" t="str">
        <f>IFNA(J515,VLOOKUP(H515,'Merchant Categories'!$A$2:$B$99,2,FALSE))</f>
        <v>EATING OUT</v>
      </c>
      <c r="J515" s="18" t="str">
        <f>VLOOKUP(C515,'Individual Vendor Categories'!$A$1:$B$99,2,FALSE)</f>
        <v>#N/A</v>
      </c>
      <c r="K515" s="23"/>
      <c r="L515" s="23"/>
      <c r="M515" s="23"/>
    </row>
    <row r="516" hidden="1">
      <c r="A516" s="19">
        <v>45401.0</v>
      </c>
      <c r="B516" s="20">
        <v>45402.0</v>
      </c>
      <c r="C516" s="21" t="s">
        <v>459</v>
      </c>
      <c r="D516" s="22">
        <v>10.84</v>
      </c>
      <c r="E516" s="23"/>
      <c r="F516" s="23"/>
      <c r="G516" s="23"/>
      <c r="H516" s="21" t="s">
        <v>40</v>
      </c>
      <c r="I516" s="17" t="str">
        <f>IFNA(J516,VLOOKUP(H516,'Merchant Categories'!$A$2:$B$99,2,FALSE))</f>
        <v>EATING OUT</v>
      </c>
      <c r="J516" s="18" t="str">
        <f>VLOOKUP(C516,'Individual Vendor Categories'!$A$1:$B$99,2,FALSE)</f>
        <v>#N/A</v>
      </c>
      <c r="K516" s="23"/>
      <c r="L516" s="23"/>
      <c r="M516" s="23"/>
    </row>
    <row r="517" hidden="1">
      <c r="A517" s="19">
        <v>45401.0</v>
      </c>
      <c r="B517" s="20">
        <v>45403.0</v>
      </c>
      <c r="C517" s="21" t="s">
        <v>460</v>
      </c>
      <c r="D517" s="22">
        <v>19.14</v>
      </c>
      <c r="E517" s="23"/>
      <c r="F517" s="23"/>
      <c r="G517" s="23"/>
      <c r="H517" s="21" t="s">
        <v>19</v>
      </c>
      <c r="I517" s="17" t="str">
        <f>IFNA(J517,VLOOKUP(H517,'Merchant Categories'!$A$2:$B$99,2,FALSE))</f>
        <v>EATING OUT</v>
      </c>
      <c r="J517" s="18" t="str">
        <f>VLOOKUP(C517,'Individual Vendor Categories'!$A$1:$B$99,2,FALSE)</f>
        <v>#N/A</v>
      </c>
      <c r="K517" s="23"/>
      <c r="L517" s="23"/>
      <c r="M517" s="23"/>
    </row>
    <row r="518" hidden="1">
      <c r="A518" s="19">
        <v>45401.0</v>
      </c>
      <c r="B518" s="20">
        <v>45403.0</v>
      </c>
      <c r="C518" s="21" t="s">
        <v>461</v>
      </c>
      <c r="D518" s="22">
        <v>34.07</v>
      </c>
      <c r="E518" s="23"/>
      <c r="F518" s="23"/>
      <c r="G518" s="23"/>
      <c r="H518" s="21" t="s">
        <v>34</v>
      </c>
      <c r="I518" s="17" t="str">
        <f>IFNA(J518,VLOOKUP(H518,'Merchant Categories'!$A$2:$B$99,2,FALSE))</f>
        <v>CONVENIENCE</v>
      </c>
      <c r="J518" s="18" t="str">
        <f>VLOOKUP(C518,'Individual Vendor Categories'!$A$1:$B$99,2,FALSE)</f>
        <v>#N/A</v>
      </c>
      <c r="K518" s="23"/>
      <c r="L518" s="23"/>
      <c r="M518" s="23"/>
    </row>
    <row r="519" hidden="1">
      <c r="A519" s="19">
        <v>45401.0</v>
      </c>
      <c r="B519" s="20">
        <v>45402.0</v>
      </c>
      <c r="C519" s="21" t="s">
        <v>236</v>
      </c>
      <c r="D519" s="22">
        <v>32.69</v>
      </c>
      <c r="E519" s="23"/>
      <c r="F519" s="23"/>
      <c r="G519" s="23"/>
      <c r="H519" s="21" t="s">
        <v>43</v>
      </c>
      <c r="I519" s="17" t="str">
        <f>IFNA(J519,VLOOKUP(H519,'Merchant Categories'!$A$2:$B$99,2,FALSE))</f>
        <v>LIQ</v>
      </c>
      <c r="J519" s="18" t="str">
        <f>VLOOKUP(C519,'Individual Vendor Categories'!$A$1:$B$99,2,FALSE)</f>
        <v>LIQ</v>
      </c>
      <c r="K519" s="23"/>
      <c r="L519" s="23"/>
      <c r="M519" s="23"/>
    </row>
    <row r="520" hidden="1">
      <c r="A520" s="19">
        <v>45401.0</v>
      </c>
      <c r="B520" s="20">
        <v>45403.0</v>
      </c>
      <c r="C520" s="21" t="s">
        <v>236</v>
      </c>
      <c r="D520" s="22">
        <v>32.69</v>
      </c>
      <c r="E520" s="23"/>
      <c r="F520" s="23"/>
      <c r="G520" s="23"/>
      <c r="H520" s="21" t="s">
        <v>43</v>
      </c>
      <c r="I520" s="17" t="str">
        <f>IFNA(J520,VLOOKUP(H520,'Merchant Categories'!$A$2:$B$99,2,FALSE))</f>
        <v>LIQ</v>
      </c>
      <c r="J520" s="18" t="str">
        <f>VLOOKUP(C520,'Individual Vendor Categories'!$A$1:$B$99,2,FALSE)</f>
        <v>LIQ</v>
      </c>
      <c r="K520" s="23"/>
      <c r="L520" s="23"/>
      <c r="M520" s="23"/>
    </row>
    <row r="521" hidden="1">
      <c r="A521" s="19">
        <v>45400.0</v>
      </c>
      <c r="B521" s="20">
        <v>45401.0</v>
      </c>
      <c r="C521" s="21" t="s">
        <v>146</v>
      </c>
      <c r="D521" s="22">
        <v>41.79</v>
      </c>
      <c r="E521" s="23"/>
      <c r="F521" s="23"/>
      <c r="G521" s="23"/>
      <c r="H521" s="21" t="s">
        <v>147</v>
      </c>
      <c r="I521" s="17" t="str">
        <f>IFNA(J521,VLOOKUP(H521,'Merchant Categories'!$A$2:$B$99,2,FALSE))</f>
        <v>CLOTHES</v>
      </c>
      <c r="J521" s="18" t="str">
        <f>VLOOKUP(C521,'Individual Vendor Categories'!$A$1:$B$99,2,FALSE)</f>
        <v>#N/A</v>
      </c>
      <c r="K521" s="23"/>
      <c r="L521" s="23"/>
      <c r="M521" s="23"/>
    </row>
    <row r="522" hidden="1">
      <c r="A522" s="19">
        <v>45400.0</v>
      </c>
      <c r="B522" s="20">
        <v>45401.0</v>
      </c>
      <c r="C522" s="21" t="s">
        <v>462</v>
      </c>
      <c r="D522" s="22">
        <v>20.0</v>
      </c>
      <c r="E522" s="23"/>
      <c r="F522" s="23"/>
      <c r="G522" s="23"/>
      <c r="H522" s="21" t="s">
        <v>463</v>
      </c>
      <c r="I522" s="17" t="str">
        <f>IFNA(J522,VLOOKUP(H522,'Merchant Categories'!$A$2:$B$99,2,FALSE))</f>
        <v>TRAVEL</v>
      </c>
      <c r="J522" s="18" t="str">
        <f>VLOOKUP(C522,'Individual Vendor Categories'!$A$1:$B$99,2,FALSE)</f>
        <v>#N/A</v>
      </c>
      <c r="K522" s="23"/>
      <c r="L522" s="23"/>
      <c r="M522" s="23"/>
    </row>
    <row r="523" hidden="1">
      <c r="A523" s="19">
        <v>45400.0</v>
      </c>
      <c r="B523" s="20">
        <v>45401.0</v>
      </c>
      <c r="C523" s="21" t="s">
        <v>464</v>
      </c>
      <c r="D523" s="22">
        <v>11.74</v>
      </c>
      <c r="E523" s="23"/>
      <c r="F523" s="23"/>
      <c r="G523" s="23"/>
      <c r="H523" s="21" t="s">
        <v>465</v>
      </c>
      <c r="I523" s="17" t="str">
        <f>IFNA(J523,VLOOKUP(H523,'Merchant Categories'!$A$2:$B$99,2,FALSE))</f>
        <v>EATING OUT </v>
      </c>
      <c r="J523" s="18" t="str">
        <f>VLOOKUP(C523,'Individual Vendor Categories'!$A$1:$B$99,2,FALSE)</f>
        <v>#N/A</v>
      </c>
      <c r="K523" s="23"/>
      <c r="L523" s="23"/>
      <c r="M523" s="23"/>
    </row>
    <row r="524" hidden="1">
      <c r="A524" s="19">
        <v>45400.0</v>
      </c>
      <c r="B524" s="20">
        <v>45401.0</v>
      </c>
      <c r="C524" s="21" t="s">
        <v>29</v>
      </c>
      <c r="D524" s="22">
        <v>15.81</v>
      </c>
      <c r="E524" s="23"/>
      <c r="F524" s="23"/>
      <c r="G524" s="23"/>
      <c r="H524" s="21" t="s">
        <v>30</v>
      </c>
      <c r="I524" s="17" t="str">
        <f>IFNA(J524,VLOOKUP(H524,'Merchant Categories'!$A$2:$B$99,2,FALSE))</f>
        <v>SUBSCRIPTIONS</v>
      </c>
      <c r="J524" s="18" t="str">
        <f>VLOOKUP(C524,'Individual Vendor Categories'!$A$1:$B$99,2,FALSE)</f>
        <v>#N/A</v>
      </c>
      <c r="K524" s="23"/>
      <c r="L524" s="23"/>
      <c r="M524" s="23"/>
    </row>
    <row r="525" hidden="1">
      <c r="A525" s="27">
        <v>45400.0</v>
      </c>
      <c r="B525" s="28">
        <v>45401.0</v>
      </c>
      <c r="C525" s="29" t="s">
        <v>167</v>
      </c>
      <c r="D525" s="30">
        <v>19.66</v>
      </c>
      <c r="E525" s="31"/>
      <c r="F525" s="31"/>
      <c r="G525" s="31"/>
      <c r="H525" s="29" t="s">
        <v>168</v>
      </c>
      <c r="I525" s="17" t="str">
        <f>IFNA(J525,VLOOKUP(H525,'Merchant Categories'!$A$2:$B$99,2,FALSE))</f>
        <v>EATING OUT</v>
      </c>
      <c r="J525" s="18" t="str">
        <f>VLOOKUP(C525,'Individual Vendor Categories'!$A$1:$B$99,2,FALSE)</f>
        <v>#N/A</v>
      </c>
      <c r="K525" s="31"/>
      <c r="L525" s="31"/>
      <c r="M525" s="31"/>
    </row>
    <row r="526" hidden="1">
      <c r="A526" s="6">
        <v>45399.0</v>
      </c>
      <c r="B526" s="7">
        <v>45399.0</v>
      </c>
      <c r="C526" s="8" t="s">
        <v>13</v>
      </c>
      <c r="D526" s="9">
        <v>-200.0</v>
      </c>
      <c r="E526" s="10"/>
      <c r="F526" s="10"/>
      <c r="G526" s="10"/>
      <c r="H526" s="10"/>
      <c r="I526" s="10"/>
      <c r="J526" s="10"/>
      <c r="K526" s="10"/>
      <c r="L526" s="10"/>
      <c r="M526" s="11"/>
    </row>
    <row r="527" hidden="1">
      <c r="A527" s="12">
        <v>45399.0</v>
      </c>
      <c r="B527" s="33">
        <v>45399.0</v>
      </c>
      <c r="C527" s="14" t="s">
        <v>466</v>
      </c>
      <c r="D527" s="15">
        <v>54.05</v>
      </c>
      <c r="E527" s="16"/>
      <c r="F527" s="16"/>
      <c r="G527" s="16"/>
      <c r="H527" s="14" t="s">
        <v>28</v>
      </c>
      <c r="I527" s="17" t="str">
        <f>IFNA(J527,VLOOKUP(H527,'Merchant Categories'!$A$2:$B$99,2,FALSE))</f>
        <v>ONLINE SHOPPING</v>
      </c>
      <c r="J527" s="18" t="str">
        <f>VLOOKUP(C527,'Individual Vendor Categories'!$A$1:$B$99,2,FALSE)</f>
        <v>#N/A</v>
      </c>
      <c r="K527" s="16"/>
      <c r="L527" s="16"/>
      <c r="M527" s="16"/>
    </row>
    <row r="528" hidden="1">
      <c r="A528" s="19">
        <v>45398.0</v>
      </c>
      <c r="B528" s="20">
        <v>45400.0</v>
      </c>
      <c r="C528" s="21" t="s">
        <v>467</v>
      </c>
      <c r="D528" s="22">
        <v>9.03</v>
      </c>
      <c r="E528" s="23"/>
      <c r="F528" s="23"/>
      <c r="G528" s="23"/>
      <c r="H528" s="21" t="s">
        <v>228</v>
      </c>
      <c r="I528" s="17" t="str">
        <f>IFNA(J528,VLOOKUP(H528,'Merchant Categories'!$A$2:$B$99,2,FALSE))</f>
        <v>CONVENIENCE</v>
      </c>
      <c r="J528" s="18" t="str">
        <f>VLOOKUP(C528,'Individual Vendor Categories'!$A$1:$B$99,2,FALSE)</f>
        <v>#N/A</v>
      </c>
      <c r="K528" s="23"/>
      <c r="L528" s="23"/>
      <c r="M528" s="23"/>
    </row>
    <row r="529" hidden="1">
      <c r="A529" s="19">
        <v>45398.0</v>
      </c>
      <c r="B529" s="20">
        <v>45399.0</v>
      </c>
      <c r="C529" s="21" t="s">
        <v>255</v>
      </c>
      <c r="D529" s="22">
        <v>42.94</v>
      </c>
      <c r="E529" s="23"/>
      <c r="F529" s="23"/>
      <c r="G529" s="23"/>
      <c r="H529" s="21" t="s">
        <v>256</v>
      </c>
      <c r="I529" s="17" t="str">
        <f>IFNA(J529,VLOOKUP(H529,'Merchant Categories'!$A$2:$B$99,2,FALSE))</f>
        <v>GROCERIES</v>
      </c>
      <c r="J529" s="18" t="str">
        <f>VLOOKUP(C529,'Individual Vendor Categories'!$A$1:$B$99,2,FALSE)</f>
        <v>#N/A</v>
      </c>
      <c r="K529" s="23"/>
      <c r="L529" s="23"/>
      <c r="M529" s="23"/>
    </row>
    <row r="530" hidden="1">
      <c r="A530" s="19">
        <v>45398.0</v>
      </c>
      <c r="B530" s="20">
        <v>45398.0</v>
      </c>
      <c r="C530" s="21" t="s">
        <v>468</v>
      </c>
      <c r="D530" s="22">
        <v>53.37</v>
      </c>
      <c r="E530" s="23"/>
      <c r="F530" s="23"/>
      <c r="G530" s="23"/>
      <c r="H530" s="21" t="s">
        <v>469</v>
      </c>
      <c r="I530" s="17" t="str">
        <f>IFNA(J530,VLOOKUP(H530,'Merchant Categories'!$A$2:$B$99,2,FALSE))</f>
        <v>CLOTHES</v>
      </c>
      <c r="J530" s="18" t="str">
        <f>VLOOKUP(C530,'Individual Vendor Categories'!$A$1:$B$99,2,FALSE)</f>
        <v>#N/A</v>
      </c>
      <c r="K530" s="23"/>
      <c r="L530" s="23"/>
      <c r="M530" s="23"/>
    </row>
    <row r="531" hidden="1">
      <c r="A531" s="19">
        <v>45398.0</v>
      </c>
      <c r="B531" s="20">
        <v>45399.0</v>
      </c>
      <c r="C531" s="21" t="s">
        <v>373</v>
      </c>
      <c r="D531" s="22">
        <v>22.04</v>
      </c>
      <c r="E531" s="23"/>
      <c r="F531" s="23"/>
      <c r="G531" s="23"/>
      <c r="H531" s="21" t="s">
        <v>130</v>
      </c>
      <c r="I531" s="17" t="str">
        <f>IFNA(J531,VLOOKUP(H531,'Merchant Categories'!$A$2:$B$99,2,FALSE))</f>
        <v>CONVENIENCE</v>
      </c>
      <c r="J531" s="18" t="str">
        <f>VLOOKUP(C531,'Individual Vendor Categories'!$A$1:$B$99,2,FALSE)</f>
        <v>#N/A</v>
      </c>
      <c r="K531" s="23"/>
      <c r="L531" s="23"/>
      <c r="M531" s="23"/>
    </row>
    <row r="532" hidden="1">
      <c r="A532" s="19">
        <v>45398.0</v>
      </c>
      <c r="B532" s="20">
        <v>45398.0</v>
      </c>
      <c r="C532" s="21" t="s">
        <v>371</v>
      </c>
      <c r="D532" s="22">
        <v>16.84</v>
      </c>
      <c r="E532" s="23"/>
      <c r="F532" s="23"/>
      <c r="G532" s="23"/>
      <c r="H532" s="21" t="s">
        <v>15</v>
      </c>
      <c r="I532" s="17" t="str">
        <f>IFNA(J532,VLOOKUP(H532,'Merchant Categories'!$A$2:$B$99,2,FALSE))</f>
        <v>EATING OUT</v>
      </c>
      <c r="J532" s="18" t="str">
        <f>VLOOKUP(C532,'Individual Vendor Categories'!$A$1:$B$99,2,FALSE)</f>
        <v>#N/A</v>
      </c>
      <c r="K532" s="23"/>
      <c r="L532" s="23"/>
      <c r="M532" s="23"/>
    </row>
    <row r="533" hidden="1">
      <c r="A533" s="27">
        <v>45398.0</v>
      </c>
      <c r="B533" s="28">
        <v>45398.0</v>
      </c>
      <c r="C533" s="29" t="s">
        <v>78</v>
      </c>
      <c r="D533" s="30">
        <v>12.99</v>
      </c>
      <c r="E533" s="31"/>
      <c r="F533" s="31"/>
      <c r="G533" s="31"/>
      <c r="H533" s="31"/>
      <c r="I533" s="17" t="str">
        <f>IFNA(J533,VLOOKUP(H533,'Merchant Categories'!$A$2:$B$99,2,FALSE))</f>
        <v>CC FEES + INTEREST</v>
      </c>
      <c r="J533" s="18" t="str">
        <f>VLOOKUP(C533,'Individual Vendor Categories'!$A$1:$B$99,2,FALSE)</f>
        <v>CC FEES + INTEREST</v>
      </c>
      <c r="K533" s="31"/>
      <c r="L533" s="31"/>
      <c r="M533" s="31"/>
    </row>
    <row r="534" hidden="1">
      <c r="A534" s="6">
        <v>45398.0</v>
      </c>
      <c r="B534" s="7">
        <v>45398.0</v>
      </c>
      <c r="C534" s="8" t="s">
        <v>13</v>
      </c>
      <c r="D534" s="9">
        <v>-300.0</v>
      </c>
      <c r="E534" s="10"/>
      <c r="F534" s="10"/>
      <c r="G534" s="10"/>
      <c r="H534" s="10"/>
      <c r="I534" s="10"/>
      <c r="J534" s="10"/>
      <c r="K534" s="10"/>
      <c r="L534" s="10"/>
      <c r="M534" s="11"/>
    </row>
    <row r="535" hidden="1">
      <c r="A535" s="12">
        <v>45398.0</v>
      </c>
      <c r="B535" s="33">
        <v>45398.0</v>
      </c>
      <c r="C535" s="14" t="s">
        <v>141</v>
      </c>
      <c r="D535" s="15">
        <v>14.12</v>
      </c>
      <c r="E535" s="16"/>
      <c r="F535" s="16"/>
      <c r="G535" s="16"/>
      <c r="H535" s="14" t="s">
        <v>49</v>
      </c>
      <c r="I535" s="17" t="str">
        <f>IFNA(J535,VLOOKUP(H535,'Merchant Categories'!$A$2:$B$99,2,FALSE))</f>
        <v>EATING OUT</v>
      </c>
      <c r="J535" s="18" t="str">
        <f>VLOOKUP(C535,'Individual Vendor Categories'!$A$1:$B$99,2,FALSE)</f>
        <v>#N/A</v>
      </c>
      <c r="K535" s="16"/>
      <c r="L535" s="16"/>
      <c r="M535" s="16"/>
    </row>
    <row r="536" hidden="1">
      <c r="A536" s="19">
        <v>45397.0</v>
      </c>
      <c r="B536" s="20">
        <v>45397.0</v>
      </c>
      <c r="C536" s="21" t="s">
        <v>141</v>
      </c>
      <c r="D536" s="22">
        <v>12.65</v>
      </c>
      <c r="E536" s="23"/>
      <c r="F536" s="23"/>
      <c r="G536" s="23"/>
      <c r="H536" s="21" t="s">
        <v>49</v>
      </c>
      <c r="I536" s="17" t="str">
        <f>IFNA(J536,VLOOKUP(H536,'Merchant Categories'!$A$2:$B$99,2,FALSE))</f>
        <v>EATING OUT</v>
      </c>
      <c r="J536" s="18" t="str">
        <f>VLOOKUP(C536,'Individual Vendor Categories'!$A$1:$B$99,2,FALSE)</f>
        <v>#N/A</v>
      </c>
      <c r="K536" s="23"/>
      <c r="L536" s="23"/>
      <c r="M536" s="23"/>
    </row>
    <row r="537" hidden="1">
      <c r="A537" s="19">
        <v>45396.0</v>
      </c>
      <c r="B537" s="20">
        <v>45397.0</v>
      </c>
      <c r="C537" s="21" t="s">
        <v>470</v>
      </c>
      <c r="D537" s="22">
        <v>53.72</v>
      </c>
      <c r="E537" s="23"/>
      <c r="F537" s="23"/>
      <c r="G537" s="23"/>
      <c r="H537" s="21" t="s">
        <v>65</v>
      </c>
      <c r="I537" s="17" t="str">
        <f>IFNA(J537,VLOOKUP(H537,'Merchant Categories'!$A$2:$B$99,2,FALSE))</f>
        <v>GAS</v>
      </c>
      <c r="J537" s="18" t="str">
        <f>VLOOKUP(C537,'Individual Vendor Categories'!$A$1:$B$99,2,FALSE)</f>
        <v>#N/A</v>
      </c>
      <c r="K537" s="23"/>
      <c r="L537" s="23"/>
      <c r="M537" s="23"/>
    </row>
    <row r="538" hidden="1">
      <c r="A538" s="19">
        <v>45396.0</v>
      </c>
      <c r="B538" s="20">
        <v>45397.0</v>
      </c>
      <c r="C538" s="21" t="s">
        <v>471</v>
      </c>
      <c r="D538" s="22">
        <v>17.83</v>
      </c>
      <c r="E538" s="23"/>
      <c r="F538" s="23"/>
      <c r="G538" s="23"/>
      <c r="H538" s="21" t="s">
        <v>99</v>
      </c>
      <c r="I538" s="17" t="str">
        <f>IFNA(J538,VLOOKUP(H538,'Merchant Categories'!$A$2:$B$99,2,FALSE))</f>
        <v>ONLINE SHOPPING</v>
      </c>
      <c r="J538" s="18" t="str">
        <f>VLOOKUP(C538,'Individual Vendor Categories'!$A$1:$B$99,2,FALSE)</f>
        <v>#N/A</v>
      </c>
      <c r="K538" s="23"/>
      <c r="L538" s="23"/>
      <c r="M538" s="23"/>
    </row>
    <row r="539" hidden="1">
      <c r="A539" s="19">
        <v>45395.0</v>
      </c>
      <c r="B539" s="20">
        <v>45396.0</v>
      </c>
      <c r="C539" s="21" t="s">
        <v>472</v>
      </c>
      <c r="D539" s="22">
        <v>6.64</v>
      </c>
      <c r="E539" s="23"/>
      <c r="F539" s="23"/>
      <c r="G539" s="23"/>
      <c r="H539" s="21" t="s">
        <v>473</v>
      </c>
      <c r="I539" s="17" t="str">
        <f>IFNA(J539,VLOOKUP(H539,'Merchant Categories'!$A$2:$B$99,2,FALSE))</f>
        <v>CANN</v>
      </c>
      <c r="J539" s="18" t="str">
        <f>VLOOKUP(C539,'Individual Vendor Categories'!$A$1:$B$99,2,FALSE)</f>
        <v>#N/A</v>
      </c>
      <c r="K539" s="23"/>
      <c r="L539" s="23"/>
      <c r="M539" s="23"/>
    </row>
    <row r="540" hidden="1">
      <c r="A540" s="19">
        <v>45394.0</v>
      </c>
      <c r="B540" s="20">
        <v>45394.0</v>
      </c>
      <c r="C540" s="21" t="s">
        <v>474</v>
      </c>
      <c r="D540" s="22">
        <v>34.0</v>
      </c>
      <c r="E540" s="23"/>
      <c r="F540" s="23"/>
      <c r="G540" s="23"/>
      <c r="H540" s="21" t="s">
        <v>288</v>
      </c>
      <c r="I540" s="17" t="s">
        <v>213</v>
      </c>
      <c r="J540" s="18" t="str">
        <f>VLOOKUP(C540,'Individual Vendor Categories'!$A$1:$B$99,2,FALSE)</f>
        <v>#N/A</v>
      </c>
      <c r="K540" s="23"/>
      <c r="L540" s="23"/>
      <c r="M540" s="23"/>
    </row>
    <row r="541" hidden="1">
      <c r="A541" s="19">
        <v>45393.0</v>
      </c>
      <c r="B541" s="20">
        <v>45394.0</v>
      </c>
      <c r="C541" s="21" t="s">
        <v>475</v>
      </c>
      <c r="D541" s="22">
        <v>15.26</v>
      </c>
      <c r="E541" s="23"/>
      <c r="F541" s="23"/>
      <c r="G541" s="23"/>
      <c r="H541" s="21" t="s">
        <v>40</v>
      </c>
      <c r="I541" s="17" t="str">
        <f>IFNA(J541,VLOOKUP(H541,'Merchant Categories'!$A$2:$B$99,2,FALSE))</f>
        <v>EATING OUT</v>
      </c>
      <c r="J541" s="18" t="str">
        <f>VLOOKUP(C541,'Individual Vendor Categories'!$A$1:$B$99,2,FALSE)</f>
        <v>#N/A</v>
      </c>
      <c r="K541" s="23"/>
      <c r="L541" s="23"/>
      <c r="M541" s="23"/>
    </row>
    <row r="542" hidden="1">
      <c r="A542" s="27">
        <v>45393.0</v>
      </c>
      <c r="B542" s="28">
        <v>45394.0</v>
      </c>
      <c r="C542" s="29" t="s">
        <v>431</v>
      </c>
      <c r="D542" s="30">
        <v>5.07</v>
      </c>
      <c r="E542" s="31"/>
      <c r="F542" s="31"/>
      <c r="G542" s="31"/>
      <c r="H542" s="29" t="s">
        <v>432</v>
      </c>
      <c r="I542" s="17" t="str">
        <f>IFNA(J542,VLOOKUP(H542,'Merchant Categories'!$A$2:$B$99,2,FALSE))</f>
        <v>CONVENIENCE</v>
      </c>
      <c r="J542" s="18" t="str">
        <f>VLOOKUP(C542,'Individual Vendor Categories'!$A$1:$B$99,2,FALSE)</f>
        <v>#N/A</v>
      </c>
      <c r="K542" s="31"/>
      <c r="L542" s="31"/>
      <c r="M542" s="31"/>
    </row>
    <row r="543" hidden="1">
      <c r="A543" s="6">
        <v>45393.0</v>
      </c>
      <c r="B543" s="7">
        <v>45393.0</v>
      </c>
      <c r="C543" s="8" t="s">
        <v>13</v>
      </c>
      <c r="D543" s="9">
        <v>-3000.0</v>
      </c>
      <c r="E543" s="10"/>
      <c r="F543" s="10"/>
      <c r="G543" s="10"/>
      <c r="H543" s="10"/>
      <c r="I543" s="10"/>
      <c r="J543" s="10"/>
      <c r="K543" s="10"/>
      <c r="L543" s="10"/>
      <c r="M543" s="11"/>
    </row>
    <row r="544" hidden="1">
      <c r="A544" s="12">
        <v>45393.0</v>
      </c>
      <c r="B544" s="33">
        <v>45394.0</v>
      </c>
      <c r="C544" s="14" t="s">
        <v>167</v>
      </c>
      <c r="D544" s="15">
        <v>17.28</v>
      </c>
      <c r="E544" s="16"/>
      <c r="F544" s="16"/>
      <c r="G544" s="16"/>
      <c r="H544" s="14" t="s">
        <v>168</v>
      </c>
      <c r="I544" s="17" t="str">
        <f>IFNA(J544,VLOOKUP(H544,'Merchant Categories'!$A$2:$B$99,2,FALSE))</f>
        <v>EATING OUT</v>
      </c>
      <c r="J544" s="18" t="str">
        <f>VLOOKUP(C544,'Individual Vendor Categories'!$A$1:$B$99,2,FALSE)</f>
        <v>#N/A</v>
      </c>
      <c r="K544" s="16"/>
      <c r="L544" s="16"/>
      <c r="M544" s="16"/>
    </row>
    <row r="545" hidden="1">
      <c r="A545" s="19">
        <v>45392.0</v>
      </c>
      <c r="B545" s="20">
        <v>45392.0</v>
      </c>
      <c r="C545" s="21" t="s">
        <v>476</v>
      </c>
      <c r="D545" s="22">
        <v>12.42</v>
      </c>
      <c r="E545" s="23"/>
      <c r="F545" s="23"/>
      <c r="G545" s="23"/>
      <c r="H545" s="21" t="s">
        <v>40</v>
      </c>
      <c r="I545" s="17" t="str">
        <f>IFNA(J545,VLOOKUP(H545,'Merchant Categories'!$A$2:$B$99,2,FALSE))</f>
        <v>EATING OUT</v>
      </c>
      <c r="J545" s="18" t="str">
        <f>VLOOKUP(C545,'Individual Vendor Categories'!$A$1:$B$99,2,FALSE)</f>
        <v>#N/A</v>
      </c>
      <c r="K545" s="23"/>
      <c r="L545" s="23"/>
      <c r="M545" s="23"/>
    </row>
    <row r="546" hidden="1">
      <c r="A546" s="19">
        <v>45392.0</v>
      </c>
      <c r="B546" s="20">
        <v>45393.0</v>
      </c>
      <c r="C546" s="21" t="s">
        <v>355</v>
      </c>
      <c r="D546" s="22">
        <v>4.19</v>
      </c>
      <c r="E546" s="23"/>
      <c r="F546" s="23"/>
      <c r="G546" s="23"/>
      <c r="H546" s="21" t="s">
        <v>96</v>
      </c>
      <c r="I546" s="17" t="str">
        <f>IFNA(J546,VLOOKUP(H546,'Merchant Categories'!$A$2:$B$99,2,FALSE))</f>
        <v>SUBSCRIPTIONS</v>
      </c>
      <c r="J546" s="18" t="str">
        <f>VLOOKUP(C546,'Individual Vendor Categories'!$A$1:$B$99,2,FALSE)</f>
        <v>#N/A</v>
      </c>
      <c r="K546" s="23"/>
      <c r="L546" s="23"/>
      <c r="M546" s="23"/>
    </row>
    <row r="547" hidden="1">
      <c r="A547" s="19">
        <v>45392.0</v>
      </c>
      <c r="B547" s="20">
        <v>45392.0</v>
      </c>
      <c r="C547" s="21" t="s">
        <v>379</v>
      </c>
      <c r="D547" s="22">
        <v>3.94</v>
      </c>
      <c r="E547" s="23"/>
      <c r="F547" s="23"/>
      <c r="G547" s="23"/>
      <c r="H547" s="21" t="s">
        <v>15</v>
      </c>
      <c r="I547" s="17" t="str">
        <f>IFNA(J547,VLOOKUP(H547,'Merchant Categories'!$A$2:$B$99,2,FALSE))</f>
        <v>EATING OUT</v>
      </c>
      <c r="J547" s="18" t="str">
        <f>VLOOKUP(C547,'Individual Vendor Categories'!$A$1:$B$99,2,FALSE)</f>
        <v>#N/A</v>
      </c>
      <c r="K547" s="23"/>
      <c r="L547" s="23"/>
      <c r="M547" s="23"/>
    </row>
    <row r="548" hidden="1">
      <c r="A548" s="19">
        <v>45392.0</v>
      </c>
      <c r="B548" s="20">
        <v>45392.0</v>
      </c>
      <c r="C548" s="21" t="s">
        <v>477</v>
      </c>
      <c r="D548" s="22">
        <v>56.49</v>
      </c>
      <c r="E548" s="23"/>
      <c r="F548" s="23"/>
      <c r="G548" s="23"/>
      <c r="H548" s="21" t="s">
        <v>99</v>
      </c>
      <c r="I548" s="17" t="str">
        <f>IFNA(J548,VLOOKUP(H548,'Merchant Categories'!$A$2:$B$99,2,FALSE))</f>
        <v>ONLINE SHOPPING</v>
      </c>
      <c r="J548" s="18" t="str">
        <f>VLOOKUP(C548,'Individual Vendor Categories'!$A$1:$B$99,2,FALSE)</f>
        <v>#N/A</v>
      </c>
      <c r="K548" s="23"/>
      <c r="L548" s="23"/>
      <c r="M548" s="23"/>
    </row>
    <row r="549" hidden="1">
      <c r="A549" s="19">
        <v>45390.0</v>
      </c>
      <c r="B549" s="25">
        <v>45390.0</v>
      </c>
      <c r="C549" s="21" t="s">
        <v>478</v>
      </c>
      <c r="D549" s="22">
        <v>319.0</v>
      </c>
      <c r="E549" s="23"/>
      <c r="F549" s="23"/>
      <c r="G549" s="23"/>
      <c r="H549" s="21" t="s">
        <v>479</v>
      </c>
      <c r="I549" s="17" t="s">
        <v>315</v>
      </c>
      <c r="J549" s="18" t="str">
        <f>VLOOKUP(C549,'Individual Vendor Categories'!$A$1:$B$99,2,FALSE)</f>
        <v>#N/A</v>
      </c>
      <c r="K549" s="23"/>
      <c r="L549" s="23"/>
      <c r="M549" s="23"/>
    </row>
    <row r="550" hidden="1">
      <c r="A550" s="19">
        <v>45389.0</v>
      </c>
      <c r="B550" s="25">
        <v>45390.0</v>
      </c>
      <c r="C550" s="21" t="s">
        <v>480</v>
      </c>
      <c r="D550" s="22">
        <v>16.72</v>
      </c>
      <c r="E550" s="23"/>
      <c r="F550" s="23"/>
      <c r="G550" s="23"/>
      <c r="H550" s="21" t="s">
        <v>28</v>
      </c>
      <c r="I550" s="17" t="str">
        <f>IFNA(J550,VLOOKUP(H550,'Merchant Categories'!$A$2:$B$99,2,FALSE))</f>
        <v>ONLINE SHOPPING</v>
      </c>
      <c r="J550" s="18" t="str">
        <f>VLOOKUP(C550,'Individual Vendor Categories'!$A$1:$B$99,2,FALSE)</f>
        <v>#N/A</v>
      </c>
      <c r="K550" s="23"/>
      <c r="L550" s="23"/>
      <c r="M550" s="23"/>
    </row>
    <row r="551" hidden="1">
      <c r="A551" s="19">
        <v>45389.0</v>
      </c>
      <c r="B551" s="25">
        <v>45390.0</v>
      </c>
      <c r="C551" s="21" t="s">
        <v>29</v>
      </c>
      <c r="D551" s="22">
        <v>29.93</v>
      </c>
      <c r="E551" s="23"/>
      <c r="F551" s="23"/>
      <c r="G551" s="23"/>
      <c r="H551" s="21" t="s">
        <v>30</v>
      </c>
      <c r="I551" s="17" t="str">
        <f>IFNA(J551,VLOOKUP(H551,'Merchant Categories'!$A$2:$B$99,2,FALSE))</f>
        <v>SUBSCRIPTIONS</v>
      </c>
      <c r="J551" s="18" t="str">
        <f>VLOOKUP(C551,'Individual Vendor Categories'!$A$1:$B$99,2,FALSE)</f>
        <v>#N/A</v>
      </c>
      <c r="K551" s="23"/>
      <c r="L551" s="23"/>
      <c r="M551" s="23"/>
    </row>
    <row r="552" hidden="1">
      <c r="A552" s="19">
        <v>45389.0</v>
      </c>
      <c r="B552" s="25">
        <v>45390.0</v>
      </c>
      <c r="C552" s="21" t="s">
        <v>167</v>
      </c>
      <c r="D552" s="22">
        <v>16.31</v>
      </c>
      <c r="E552" s="23"/>
      <c r="F552" s="23"/>
      <c r="G552" s="23"/>
      <c r="H552" s="21" t="s">
        <v>168</v>
      </c>
      <c r="I552" s="17" t="str">
        <f>IFNA(J552,VLOOKUP(H552,'Merchant Categories'!$A$2:$B$99,2,FALSE))</f>
        <v>EATING OUT</v>
      </c>
      <c r="J552" s="18" t="str">
        <f>VLOOKUP(C552,'Individual Vendor Categories'!$A$1:$B$99,2,FALSE)</f>
        <v>#N/A</v>
      </c>
      <c r="K552" s="23"/>
      <c r="L552" s="23"/>
      <c r="M552" s="23"/>
    </row>
    <row r="553" hidden="1">
      <c r="A553" s="19">
        <v>45389.0</v>
      </c>
      <c r="B553" s="25">
        <v>45390.0</v>
      </c>
      <c r="C553" s="21" t="s">
        <v>366</v>
      </c>
      <c r="D553" s="22">
        <v>16.02</v>
      </c>
      <c r="E553" s="23"/>
      <c r="F553" s="23"/>
      <c r="G553" s="23"/>
      <c r="H553" s="21" t="s">
        <v>40</v>
      </c>
      <c r="I553" s="17" t="str">
        <f>IFNA(J553,VLOOKUP(H553,'Merchant Categories'!$A$2:$B$99,2,FALSE))</f>
        <v>EATING OUT</v>
      </c>
      <c r="J553" s="18" t="str">
        <f>VLOOKUP(C553,'Individual Vendor Categories'!$A$1:$B$99,2,FALSE)</f>
        <v>#N/A</v>
      </c>
      <c r="K553" s="23"/>
      <c r="L553" s="23"/>
      <c r="M553" s="23"/>
    </row>
    <row r="554" hidden="1">
      <c r="A554" s="19">
        <v>45389.0</v>
      </c>
      <c r="B554" s="25">
        <v>45390.0</v>
      </c>
      <c r="C554" s="21" t="s">
        <v>481</v>
      </c>
      <c r="D554" s="22">
        <v>12.99</v>
      </c>
      <c r="E554" s="23"/>
      <c r="F554" s="23"/>
      <c r="G554" s="23"/>
      <c r="H554" s="21" t="s">
        <v>28</v>
      </c>
      <c r="I554" s="17" t="str">
        <f>IFNA(J554,VLOOKUP(H554,'Merchant Categories'!$A$2:$B$99,2,FALSE))</f>
        <v>ONLINE SHOPPING</v>
      </c>
      <c r="J554" s="18" t="str">
        <f>VLOOKUP(C554,'Individual Vendor Categories'!$A$1:$B$99,2,FALSE)</f>
        <v>#N/A</v>
      </c>
      <c r="K554" s="23"/>
      <c r="L554" s="23"/>
      <c r="M554" s="23"/>
    </row>
    <row r="555" hidden="1">
      <c r="A555" s="19">
        <v>45389.0</v>
      </c>
      <c r="B555" s="25">
        <v>45390.0</v>
      </c>
      <c r="C555" s="21" t="s">
        <v>482</v>
      </c>
      <c r="D555" s="22">
        <v>27.73</v>
      </c>
      <c r="E555" s="23"/>
      <c r="F555" s="23"/>
      <c r="G555" s="23"/>
      <c r="H555" s="21" t="s">
        <v>28</v>
      </c>
      <c r="I555" s="17" t="str">
        <f>IFNA(J555,VLOOKUP(H555,'Merchant Categories'!$A$2:$B$99,2,FALSE))</f>
        <v>ONLINE SHOPPING</v>
      </c>
      <c r="J555" s="18" t="str">
        <f>VLOOKUP(C555,'Individual Vendor Categories'!$A$1:$B$99,2,FALSE)</f>
        <v>#N/A</v>
      </c>
      <c r="K555" s="23"/>
      <c r="L555" s="23"/>
      <c r="M555" s="23"/>
    </row>
    <row r="556" hidden="1">
      <c r="A556" s="19">
        <v>45388.0</v>
      </c>
      <c r="B556" s="25">
        <v>45390.0</v>
      </c>
      <c r="C556" s="21" t="s">
        <v>483</v>
      </c>
      <c r="D556" s="22">
        <v>25.37</v>
      </c>
      <c r="E556" s="23"/>
      <c r="F556" s="23"/>
      <c r="G556" s="23"/>
      <c r="H556" s="21" t="s">
        <v>484</v>
      </c>
      <c r="I556" s="17" t="str">
        <f>IFNA(J556,VLOOKUP(H556,'Merchant Categories'!$A$2:$B$99,2,FALSE))</f>
        <v>NIGHTLIFE - BAR</v>
      </c>
      <c r="J556" s="18" t="str">
        <f>VLOOKUP(C556,'Individual Vendor Categories'!$A$1:$B$99,2,FALSE)</f>
        <v>#N/A</v>
      </c>
      <c r="K556" s="23"/>
      <c r="L556" s="23"/>
      <c r="M556" s="23"/>
    </row>
    <row r="557" hidden="1">
      <c r="A557" s="19">
        <v>45388.0</v>
      </c>
      <c r="B557" s="25">
        <v>45390.0</v>
      </c>
      <c r="C557" s="21" t="s">
        <v>485</v>
      </c>
      <c r="D557" s="22">
        <v>6.78</v>
      </c>
      <c r="E557" s="23"/>
      <c r="F557" s="23"/>
      <c r="G557" s="23"/>
      <c r="H557" s="21" t="s">
        <v>34</v>
      </c>
      <c r="I557" s="17" t="str">
        <f>IFNA(J557,VLOOKUP(H557,'Merchant Categories'!$A$2:$B$99,2,FALSE))</f>
        <v>CONVENIENCE</v>
      </c>
      <c r="J557" s="18" t="str">
        <f>VLOOKUP(C557,'Individual Vendor Categories'!$A$1:$B$99,2,FALSE)</f>
        <v>#N/A</v>
      </c>
      <c r="K557" s="23"/>
      <c r="L557" s="23"/>
      <c r="M557" s="23"/>
    </row>
    <row r="558" hidden="1">
      <c r="A558" s="19">
        <v>45388.0</v>
      </c>
      <c r="B558" s="25">
        <v>45389.0</v>
      </c>
      <c r="C558" s="21" t="s">
        <v>486</v>
      </c>
      <c r="D558" s="22">
        <v>43.84</v>
      </c>
      <c r="E558" s="23"/>
      <c r="F558" s="23"/>
      <c r="G558" s="23"/>
      <c r="H558" s="21" t="s">
        <v>137</v>
      </c>
      <c r="I558" s="17" t="str">
        <f>IFNA(J558,VLOOKUP(H558,'Merchant Categories'!$A$2:$B$99,2,FALSE))</f>
        <v>TICKETS</v>
      </c>
      <c r="J558" s="18" t="str">
        <f>VLOOKUP(C558,'Individual Vendor Categories'!$A$1:$B$99,2,FALSE)</f>
        <v>#N/A</v>
      </c>
      <c r="K558" s="23"/>
      <c r="L558" s="23"/>
      <c r="M558" s="23"/>
    </row>
    <row r="559" hidden="1">
      <c r="A559" s="19">
        <v>45388.0</v>
      </c>
      <c r="B559" s="25">
        <v>45388.0</v>
      </c>
      <c r="C559" s="21" t="s">
        <v>108</v>
      </c>
      <c r="D559" s="22">
        <v>45.2</v>
      </c>
      <c r="E559" s="23"/>
      <c r="F559" s="23"/>
      <c r="G559" s="23"/>
      <c r="H559" s="21" t="s">
        <v>109</v>
      </c>
      <c r="I559" s="17" t="str">
        <f>IFNA(J559,VLOOKUP(H559,'Merchant Categories'!$A$2:$B$99,2,FALSE))</f>
        <v>SUBSCRIPTIONS</v>
      </c>
      <c r="J559" s="18" t="str">
        <f>VLOOKUP(C559,'Individual Vendor Categories'!$A$1:$B$99,2,FALSE)</f>
        <v>SUBSCRIPTIONS</v>
      </c>
      <c r="K559" s="23"/>
      <c r="L559" s="23"/>
      <c r="M559" s="23"/>
    </row>
    <row r="560" hidden="1">
      <c r="A560" s="19">
        <v>45388.0</v>
      </c>
      <c r="B560" s="25">
        <v>45388.0</v>
      </c>
      <c r="C560" s="21" t="s">
        <v>487</v>
      </c>
      <c r="D560" s="22">
        <v>10.16</v>
      </c>
      <c r="E560" s="23"/>
      <c r="F560" s="23"/>
      <c r="G560" s="23"/>
      <c r="H560" s="21" t="s">
        <v>28</v>
      </c>
      <c r="I560" s="17" t="str">
        <f>IFNA(J560,VLOOKUP(H560,'Merchant Categories'!$A$2:$B$99,2,FALSE))</f>
        <v>ONLINE SHOPPING</v>
      </c>
      <c r="J560" s="18" t="str">
        <f>VLOOKUP(C560,'Individual Vendor Categories'!$A$1:$B$99,2,FALSE)</f>
        <v>#N/A</v>
      </c>
      <c r="K560" s="23"/>
      <c r="L560" s="23"/>
      <c r="M560" s="23"/>
    </row>
    <row r="561" hidden="1">
      <c r="A561" s="27">
        <v>45388.0</v>
      </c>
      <c r="B561" s="37">
        <v>45388.0</v>
      </c>
      <c r="C561" s="29" t="s">
        <v>488</v>
      </c>
      <c r="D561" s="30">
        <v>14.68</v>
      </c>
      <c r="E561" s="31"/>
      <c r="F561" s="31"/>
      <c r="G561" s="31"/>
      <c r="H561" s="29" t="s">
        <v>28</v>
      </c>
      <c r="I561" s="17" t="str">
        <f>IFNA(J561,VLOOKUP(H561,'Merchant Categories'!$A$2:$B$99,2,FALSE))</f>
        <v>ONLINE SHOPPING</v>
      </c>
      <c r="J561" s="18" t="str">
        <f>VLOOKUP(C561,'Individual Vendor Categories'!$A$1:$B$99,2,FALSE)</f>
        <v>#N/A</v>
      </c>
      <c r="K561" s="31"/>
      <c r="L561" s="31"/>
      <c r="M561" s="31"/>
    </row>
    <row r="562" hidden="1">
      <c r="A562" s="35">
        <v>45387.0</v>
      </c>
      <c r="B562" s="36">
        <v>45387.0</v>
      </c>
      <c r="C562" s="8" t="s">
        <v>13</v>
      </c>
      <c r="D562" s="9">
        <v>-467.26</v>
      </c>
      <c r="E562" s="10"/>
      <c r="F562" s="10"/>
      <c r="G562" s="10"/>
      <c r="H562" s="10"/>
      <c r="I562" s="10"/>
      <c r="J562" s="10"/>
      <c r="K562" s="10"/>
      <c r="L562" s="10"/>
      <c r="M562" s="11"/>
    </row>
    <row r="563" hidden="1">
      <c r="A563" s="12">
        <v>45386.0</v>
      </c>
      <c r="B563" s="13">
        <v>45387.0</v>
      </c>
      <c r="C563" s="14" t="s">
        <v>146</v>
      </c>
      <c r="D563" s="15">
        <v>28.24</v>
      </c>
      <c r="E563" s="16"/>
      <c r="F563" s="16"/>
      <c r="G563" s="16"/>
      <c r="H563" s="14" t="s">
        <v>147</v>
      </c>
      <c r="I563" s="17" t="str">
        <f>IFNA(J563,VLOOKUP(H563,'Merchant Categories'!$A$2:$B$99,2,FALSE))</f>
        <v>CLOTHES</v>
      </c>
      <c r="J563" s="18" t="str">
        <f>VLOOKUP(C563,'Individual Vendor Categories'!$A$1:$B$99,2,FALSE)</f>
        <v>#N/A</v>
      </c>
      <c r="K563" s="16"/>
      <c r="L563" s="16"/>
      <c r="M563" s="16"/>
    </row>
    <row r="564" hidden="1">
      <c r="A564" s="19">
        <v>45386.0</v>
      </c>
      <c r="B564" s="25">
        <v>45387.0</v>
      </c>
      <c r="C564" s="21" t="s">
        <v>431</v>
      </c>
      <c r="D564" s="22">
        <v>3.94</v>
      </c>
      <c r="E564" s="23"/>
      <c r="F564" s="23"/>
      <c r="G564" s="23"/>
      <c r="H564" s="21" t="s">
        <v>432</v>
      </c>
      <c r="I564" s="17" t="str">
        <f>IFNA(J564,VLOOKUP(H564,'Merchant Categories'!$A$2:$B$99,2,FALSE))</f>
        <v>CONVENIENCE</v>
      </c>
      <c r="J564" s="18" t="str">
        <f>VLOOKUP(C564,'Individual Vendor Categories'!$A$1:$B$99,2,FALSE)</f>
        <v>#N/A</v>
      </c>
      <c r="K564" s="23"/>
      <c r="L564" s="23"/>
      <c r="M564" s="23"/>
    </row>
    <row r="565" hidden="1">
      <c r="A565" s="19">
        <v>45386.0</v>
      </c>
      <c r="B565" s="25">
        <v>45387.0</v>
      </c>
      <c r="C565" s="21" t="s">
        <v>167</v>
      </c>
      <c r="D565" s="22">
        <v>17.28</v>
      </c>
      <c r="E565" s="23"/>
      <c r="F565" s="23"/>
      <c r="G565" s="23"/>
      <c r="H565" s="21" t="s">
        <v>168</v>
      </c>
      <c r="I565" s="17" t="str">
        <f>IFNA(J565,VLOOKUP(H565,'Merchant Categories'!$A$2:$B$99,2,FALSE))</f>
        <v>EATING OUT</v>
      </c>
      <c r="J565" s="18" t="str">
        <f>VLOOKUP(C565,'Individual Vendor Categories'!$A$1:$B$99,2,FALSE)</f>
        <v>#N/A</v>
      </c>
      <c r="K565" s="23"/>
      <c r="L565" s="23"/>
      <c r="M565" s="23"/>
    </row>
    <row r="566" hidden="1">
      <c r="A566" s="27">
        <v>45386.0</v>
      </c>
      <c r="B566" s="37">
        <v>45386.0</v>
      </c>
      <c r="C566" s="29" t="s">
        <v>489</v>
      </c>
      <c r="D566" s="30">
        <v>13.66</v>
      </c>
      <c r="E566" s="31"/>
      <c r="F566" s="31"/>
      <c r="G566" s="31"/>
      <c r="H566" s="29" t="s">
        <v>49</v>
      </c>
      <c r="I566" s="17" t="str">
        <f>IFNA(J566,VLOOKUP(H566,'Merchant Categories'!$A$2:$B$99,2,FALSE))</f>
        <v>EATING OUT</v>
      </c>
      <c r="J566" s="18" t="str">
        <f>VLOOKUP(C566,'Individual Vendor Categories'!$A$1:$B$99,2,FALSE)</f>
        <v>#N/A</v>
      </c>
      <c r="K566" s="31"/>
      <c r="L566" s="31"/>
      <c r="M566" s="31"/>
    </row>
    <row r="567" hidden="1">
      <c r="A567" s="39">
        <v>45384.0</v>
      </c>
      <c r="B567" s="36">
        <v>45385.0</v>
      </c>
      <c r="C567" s="8" t="s">
        <v>462</v>
      </c>
      <c r="D567" s="9">
        <v>-20.0</v>
      </c>
      <c r="E567" s="10"/>
      <c r="F567" s="10"/>
      <c r="G567" s="10"/>
      <c r="H567" s="8" t="s">
        <v>463</v>
      </c>
      <c r="I567" s="17" t="str">
        <f>IFNA(J567,VLOOKUP(H567,'Merchant Categories'!$A$2:$B$99,2,FALSE))</f>
        <v>TRAVEL</v>
      </c>
      <c r="J567" s="18" t="str">
        <f>VLOOKUP(C567,'Individual Vendor Categories'!$A$1:$B$99,2,FALSE)</f>
        <v>#N/A</v>
      </c>
      <c r="K567" s="10"/>
      <c r="L567" s="10"/>
      <c r="M567" s="11"/>
    </row>
    <row r="568" hidden="1">
      <c r="A568" s="12">
        <v>45382.0</v>
      </c>
      <c r="B568" s="13">
        <v>45383.0</v>
      </c>
      <c r="C568" s="14" t="s">
        <v>180</v>
      </c>
      <c r="D568" s="15">
        <v>27.79</v>
      </c>
      <c r="E568" s="16"/>
      <c r="F568" s="16"/>
      <c r="G568" s="16"/>
      <c r="H568" s="14" t="s">
        <v>181</v>
      </c>
      <c r="I568" s="17" t="str">
        <f>IFNA(J568,VLOOKUP(H568,'Merchant Categories'!$A$2:$B$99,2,FALSE))</f>
        <v>GAS</v>
      </c>
      <c r="J568" s="18" t="str">
        <f>VLOOKUP(C568,'Individual Vendor Categories'!$A$1:$B$99,2,FALSE)</f>
        <v>#N/A</v>
      </c>
      <c r="K568" s="16"/>
      <c r="L568" s="16"/>
      <c r="M568" s="16"/>
    </row>
    <row r="569" hidden="1">
      <c r="A569" s="19">
        <v>45381.0</v>
      </c>
      <c r="B569" s="25">
        <v>45383.0</v>
      </c>
      <c r="C569" s="21" t="s">
        <v>390</v>
      </c>
      <c r="D569" s="22">
        <v>46.69</v>
      </c>
      <c r="E569" s="23"/>
      <c r="F569" s="23"/>
      <c r="G569" s="23"/>
      <c r="H569" s="21" t="s">
        <v>391</v>
      </c>
      <c r="I569" s="17" t="str">
        <f>IFNA(J569,VLOOKUP(H569,'Merchant Categories'!$A$2:$B$99,2,FALSE))</f>
        <v>GROCERIES</v>
      </c>
      <c r="J569" s="18" t="str">
        <f>VLOOKUP(C569,'Individual Vendor Categories'!$A$1:$B$99,2,FALSE)</f>
        <v>#N/A</v>
      </c>
      <c r="K569" s="23"/>
      <c r="L569" s="23"/>
      <c r="M569" s="23"/>
    </row>
    <row r="570" hidden="1">
      <c r="A570" s="19">
        <v>45381.0</v>
      </c>
      <c r="B570" s="20">
        <v>45382.0</v>
      </c>
      <c r="C570" s="21" t="s">
        <v>180</v>
      </c>
      <c r="D570" s="22">
        <v>44.23</v>
      </c>
      <c r="E570" s="23"/>
      <c r="F570" s="23"/>
      <c r="G570" s="23"/>
      <c r="H570" s="21" t="s">
        <v>181</v>
      </c>
      <c r="I570" s="17" t="str">
        <f>IFNA(J570,VLOOKUP(H570,'Merchant Categories'!$A$2:$B$99,2,FALSE))</f>
        <v>GAS</v>
      </c>
      <c r="J570" s="18" t="str">
        <f>VLOOKUP(C570,'Individual Vendor Categories'!$A$1:$B$99,2,FALSE)</f>
        <v>#N/A</v>
      </c>
      <c r="K570" s="23"/>
      <c r="L570" s="23"/>
      <c r="M570" s="23"/>
    </row>
    <row r="571" hidden="1">
      <c r="A571" s="19">
        <v>45381.0</v>
      </c>
      <c r="B571" s="20">
        <v>45382.0</v>
      </c>
      <c r="C571" s="21" t="s">
        <v>490</v>
      </c>
      <c r="D571" s="22">
        <v>47.45</v>
      </c>
      <c r="E571" s="23"/>
      <c r="F571" s="23"/>
      <c r="G571" s="23"/>
      <c r="H571" s="21" t="s">
        <v>55</v>
      </c>
      <c r="I571" s="17" t="str">
        <f>IFNA(J571,VLOOKUP(H571,'Merchant Categories'!$A$2:$B$99,2,FALSE))</f>
        <v>LIQ</v>
      </c>
      <c r="J571" s="18" t="str">
        <f>VLOOKUP(C571,'Individual Vendor Categories'!$A$1:$B$99,2,FALSE)</f>
        <v>#N/A</v>
      </c>
      <c r="K571" s="23"/>
      <c r="L571" s="23"/>
      <c r="M571" s="23"/>
    </row>
    <row r="572" hidden="1">
      <c r="A572" s="19">
        <v>45381.0</v>
      </c>
      <c r="B572" s="20">
        <v>45382.0</v>
      </c>
      <c r="C572" s="21" t="s">
        <v>491</v>
      </c>
      <c r="D572" s="22">
        <v>13.95</v>
      </c>
      <c r="E572" s="23"/>
      <c r="F572" s="23"/>
      <c r="G572" s="23"/>
      <c r="H572" s="21" t="s">
        <v>492</v>
      </c>
      <c r="I572" s="17" t="str">
        <f>IFNA(J572,VLOOKUP(H572,'Merchant Categories'!$A$2:$B$99,2,FALSE))</f>
        <v>EATING OUT</v>
      </c>
      <c r="J572" s="18" t="str">
        <f>VLOOKUP(C572,'Individual Vendor Categories'!$A$1:$B$99,2,FALSE)</f>
        <v>#N/A</v>
      </c>
      <c r="K572" s="23"/>
      <c r="L572" s="23"/>
      <c r="M572" s="23"/>
    </row>
    <row r="573" hidden="1">
      <c r="A573" s="19">
        <v>45381.0</v>
      </c>
      <c r="B573" s="20">
        <v>45381.0</v>
      </c>
      <c r="C573" s="21" t="s">
        <v>493</v>
      </c>
      <c r="D573" s="22">
        <v>11.29</v>
      </c>
      <c r="E573" s="23"/>
      <c r="F573" s="23"/>
      <c r="G573" s="23"/>
      <c r="H573" s="21" t="s">
        <v>40</v>
      </c>
      <c r="I573" s="17" t="str">
        <f>IFNA(J573,VLOOKUP(H573,'Merchant Categories'!$A$2:$B$99,2,FALSE))</f>
        <v>EATING OUT</v>
      </c>
      <c r="J573" s="18" t="str">
        <f>VLOOKUP(C573,'Individual Vendor Categories'!$A$1:$B$99,2,FALSE)</f>
        <v>#N/A</v>
      </c>
      <c r="K573" s="23"/>
      <c r="L573" s="23"/>
      <c r="M573" s="23"/>
    </row>
    <row r="574" hidden="1">
      <c r="A574" s="19">
        <v>45379.0</v>
      </c>
      <c r="B574" s="20">
        <v>45380.0</v>
      </c>
      <c r="C574" s="21" t="s">
        <v>38</v>
      </c>
      <c r="D574" s="22">
        <v>22.72</v>
      </c>
      <c r="E574" s="23"/>
      <c r="F574" s="23"/>
      <c r="G574" s="23"/>
      <c r="H574" s="21" t="s">
        <v>15</v>
      </c>
      <c r="I574" s="17" t="str">
        <f>IFNA(J574,VLOOKUP(H574,'Merchant Categories'!$A$2:$B$99,2,FALSE))</f>
        <v>EATING OUT</v>
      </c>
      <c r="J574" s="18" t="str">
        <f>VLOOKUP(C574,'Individual Vendor Categories'!$A$1:$B$99,2,FALSE)</f>
        <v>#N/A</v>
      </c>
      <c r="K574" s="23"/>
      <c r="L574" s="23"/>
      <c r="M574" s="23"/>
    </row>
    <row r="575" hidden="1">
      <c r="A575" s="19">
        <v>45378.0</v>
      </c>
      <c r="B575" s="20">
        <v>45379.0</v>
      </c>
      <c r="C575" s="21" t="s">
        <v>475</v>
      </c>
      <c r="D575" s="22">
        <v>17.8</v>
      </c>
      <c r="E575" s="23"/>
      <c r="F575" s="23"/>
      <c r="G575" s="23"/>
      <c r="H575" s="21" t="s">
        <v>40</v>
      </c>
      <c r="I575" s="17" t="str">
        <f>IFNA(J575,VLOOKUP(H575,'Merchant Categories'!$A$2:$B$99,2,FALSE))</f>
        <v>EATING OUT</v>
      </c>
      <c r="J575" s="18" t="str">
        <f>VLOOKUP(C575,'Individual Vendor Categories'!$A$1:$B$99,2,FALSE)</f>
        <v>#N/A</v>
      </c>
      <c r="K575" s="23"/>
      <c r="L575" s="23"/>
      <c r="M575" s="23"/>
    </row>
    <row r="576" hidden="1">
      <c r="A576" s="19">
        <v>45378.0</v>
      </c>
      <c r="B576" s="20">
        <v>45378.0</v>
      </c>
      <c r="C576" s="21" t="s">
        <v>328</v>
      </c>
      <c r="D576" s="22">
        <v>12.01</v>
      </c>
      <c r="E576" s="23"/>
      <c r="F576" s="23"/>
      <c r="G576" s="23"/>
      <c r="H576" s="21" t="s">
        <v>329</v>
      </c>
      <c r="I576" s="17" t="str">
        <f>IFNA(J576,VLOOKUP(H576,'Merchant Categories'!$A$2:$B$99,2,FALSE))</f>
        <v>TRAVEL</v>
      </c>
      <c r="J576" s="18" t="str">
        <f>VLOOKUP(C576,'Individual Vendor Categories'!$A$1:$B$99,2,FALSE)</f>
        <v>#N/A</v>
      </c>
      <c r="K576" s="23"/>
      <c r="L576" s="23"/>
      <c r="M576" s="23"/>
    </row>
    <row r="577" hidden="1">
      <c r="A577" s="19">
        <v>45378.0</v>
      </c>
      <c r="B577" s="20">
        <v>45379.0</v>
      </c>
      <c r="C577" s="21" t="s">
        <v>169</v>
      </c>
      <c r="D577" s="22">
        <v>17.46</v>
      </c>
      <c r="E577" s="23"/>
      <c r="F577" s="23"/>
      <c r="G577" s="23"/>
      <c r="H577" s="21" t="s">
        <v>170</v>
      </c>
      <c r="I577" s="17" t="str">
        <f>IFNA(J577,VLOOKUP(H577,'Merchant Categories'!$A$2:$B$99,2,FALSE))</f>
        <v>EATING OUT</v>
      </c>
      <c r="J577" s="18" t="str">
        <f>VLOOKUP(C577,'Individual Vendor Categories'!$A$1:$B$99,2,FALSE)</f>
        <v>#N/A</v>
      </c>
      <c r="K577" s="23"/>
      <c r="L577" s="23"/>
      <c r="M577" s="23"/>
    </row>
    <row r="578" hidden="1">
      <c r="A578" s="19">
        <v>45378.0</v>
      </c>
      <c r="B578" s="20">
        <v>45378.0</v>
      </c>
      <c r="C578" s="21" t="s">
        <v>46</v>
      </c>
      <c r="D578" s="22">
        <v>27.97</v>
      </c>
      <c r="E578" s="23"/>
      <c r="F578" s="23"/>
      <c r="G578" s="23"/>
      <c r="H578" s="21" t="s">
        <v>15</v>
      </c>
      <c r="I578" s="17" t="str">
        <f>IFNA(J578,VLOOKUP(H578,'Merchant Categories'!$A$2:$B$99,2,FALSE))</f>
        <v>EATING OUT</v>
      </c>
      <c r="J578" s="18" t="str">
        <f>VLOOKUP(C578,'Individual Vendor Categories'!$A$1:$B$99,2,FALSE)</f>
        <v>#N/A</v>
      </c>
      <c r="K578" s="23"/>
      <c r="L578" s="23"/>
      <c r="M578" s="23"/>
    </row>
    <row r="579" hidden="1">
      <c r="A579" s="19">
        <v>45377.0</v>
      </c>
      <c r="B579" s="20">
        <v>45379.0</v>
      </c>
      <c r="C579" s="21" t="s">
        <v>494</v>
      </c>
      <c r="D579" s="22">
        <v>19.03</v>
      </c>
      <c r="E579" s="23"/>
      <c r="F579" s="23"/>
      <c r="G579" s="23"/>
      <c r="H579" s="21" t="s">
        <v>228</v>
      </c>
      <c r="I579" s="17" t="str">
        <f>IFNA(J579,VLOOKUP(H579,'Merchant Categories'!$A$2:$B$99,2,FALSE))</f>
        <v>CONVENIENCE</v>
      </c>
      <c r="J579" s="18" t="str">
        <f>VLOOKUP(C579,'Individual Vendor Categories'!$A$1:$B$99,2,FALSE)</f>
        <v>#N/A</v>
      </c>
      <c r="K579" s="23"/>
      <c r="L579" s="23"/>
      <c r="M579" s="23"/>
    </row>
    <row r="580" hidden="1">
      <c r="A580" s="27">
        <v>45376.0</v>
      </c>
      <c r="B580" s="28">
        <v>45377.0</v>
      </c>
      <c r="C580" s="29" t="s">
        <v>495</v>
      </c>
      <c r="D580" s="30">
        <v>153.95</v>
      </c>
      <c r="E580" s="31"/>
      <c r="F580" s="31"/>
      <c r="G580" s="31"/>
      <c r="H580" s="29" t="s">
        <v>172</v>
      </c>
      <c r="I580" s="17" t="str">
        <f>IFNA(J580,VLOOKUP(H580,'Merchant Categories'!$A$2:$B$99,2,FALSE))</f>
        <v>TRAVEL</v>
      </c>
      <c r="J580" s="18" t="str">
        <f>VLOOKUP(C580,'Individual Vendor Categories'!$A$1:$B$99,2,FALSE)</f>
        <v>#N/A</v>
      </c>
      <c r="K580" s="31"/>
      <c r="L580" s="31"/>
      <c r="M580" s="29" t="s">
        <v>496</v>
      </c>
    </row>
    <row r="581" hidden="1">
      <c r="A581" s="6">
        <v>45376.0</v>
      </c>
      <c r="B581" s="7">
        <v>45376.0</v>
      </c>
      <c r="C581" s="8" t="s">
        <v>13</v>
      </c>
      <c r="D581" s="9">
        <v>-300.0</v>
      </c>
      <c r="E581" s="10"/>
      <c r="F581" s="10"/>
      <c r="G581" s="10"/>
      <c r="H581" s="10"/>
      <c r="I581" s="10"/>
      <c r="J581" s="10"/>
      <c r="K581" s="10"/>
      <c r="L581" s="10"/>
      <c r="M581" s="11"/>
    </row>
    <row r="582" hidden="1">
      <c r="A582" s="39">
        <v>45376.0</v>
      </c>
      <c r="B582" s="7">
        <v>45376.0</v>
      </c>
      <c r="C582" s="8" t="s">
        <v>497</v>
      </c>
      <c r="D582" s="9">
        <v>-264.56</v>
      </c>
      <c r="E582" s="10"/>
      <c r="F582" s="10"/>
      <c r="G582" s="10"/>
      <c r="H582" s="10"/>
      <c r="I582" s="17" t="str">
        <f>IFNA(J582,VLOOKUP(H582,'Merchant Categories'!$A$2:$B$99,2,FALSE))</f>
        <v>#N/A</v>
      </c>
      <c r="J582" s="18" t="str">
        <f>VLOOKUP(C582,'Individual Vendor Categories'!$A$1:$B$99,2,FALSE)</f>
        <v>#N/A</v>
      </c>
      <c r="K582" s="10"/>
      <c r="L582" s="10"/>
      <c r="M582" s="11"/>
    </row>
    <row r="583" hidden="1">
      <c r="A583" s="12">
        <v>45376.0</v>
      </c>
      <c r="B583" s="33">
        <v>45376.0</v>
      </c>
      <c r="C583" s="14" t="s">
        <v>498</v>
      </c>
      <c r="D583" s="15">
        <v>45.83</v>
      </c>
      <c r="E583" s="16"/>
      <c r="F583" s="16"/>
      <c r="G583" s="16"/>
      <c r="H583" s="14" t="s">
        <v>499</v>
      </c>
      <c r="I583" s="17" t="str">
        <f>IFNA(J583,VLOOKUP(H583,'Merchant Categories'!$A$2:$B$99,2,FALSE))</f>
        <v>TRAVEL</v>
      </c>
      <c r="J583" s="18" t="str">
        <f>VLOOKUP(C583,'Individual Vendor Categories'!$A$1:$B$99,2,FALSE)</f>
        <v>TRAVEL</v>
      </c>
      <c r="K583" s="16"/>
      <c r="L583" s="16"/>
      <c r="M583" s="16"/>
    </row>
    <row r="584" hidden="1">
      <c r="A584" s="19">
        <v>45376.0</v>
      </c>
      <c r="B584" s="20">
        <v>45377.0</v>
      </c>
      <c r="C584" s="21" t="s">
        <v>500</v>
      </c>
      <c r="D584" s="22">
        <v>264.56</v>
      </c>
      <c r="E584" s="23"/>
      <c r="F584" s="23"/>
      <c r="G584" s="23"/>
      <c r="H584" s="21" t="s">
        <v>501</v>
      </c>
      <c r="I584" s="17" t="str">
        <f>IFNA(J584,VLOOKUP(H584,'Merchant Categories'!$A$2:$B$99,2,FALSE))</f>
        <v>TRAVEL</v>
      </c>
      <c r="J584" s="18" t="str">
        <f>VLOOKUP(C584,'Individual Vendor Categories'!$A$1:$B$99,2,FALSE)</f>
        <v>#N/A</v>
      </c>
      <c r="K584" s="23"/>
      <c r="L584" s="23"/>
      <c r="M584" s="21" t="s">
        <v>502</v>
      </c>
    </row>
    <row r="585" hidden="1">
      <c r="A585" s="19">
        <v>45375.0</v>
      </c>
      <c r="B585" s="20">
        <v>45376.0</v>
      </c>
      <c r="C585" s="21" t="s">
        <v>503</v>
      </c>
      <c r="D585" s="22">
        <v>290.48</v>
      </c>
      <c r="E585" s="23"/>
      <c r="F585" s="23"/>
      <c r="G585" s="23"/>
      <c r="H585" s="21" t="s">
        <v>28</v>
      </c>
      <c r="I585" s="17" t="str">
        <f>IFNA(J585,VLOOKUP(H585,'Merchant Categories'!$A$2:$B$99,2,FALSE))</f>
        <v>ONLINE SHOPPING</v>
      </c>
      <c r="J585" s="18" t="str">
        <f>VLOOKUP(C585,'Individual Vendor Categories'!$A$1:$B$99,2,FALSE)</f>
        <v>#N/A</v>
      </c>
      <c r="K585" s="23"/>
      <c r="L585" s="23"/>
      <c r="M585" s="23"/>
    </row>
    <row r="586" hidden="1">
      <c r="A586" s="19">
        <v>45374.0</v>
      </c>
      <c r="B586" s="20">
        <v>45376.0</v>
      </c>
      <c r="C586" s="21" t="s">
        <v>390</v>
      </c>
      <c r="D586" s="22">
        <v>36.94</v>
      </c>
      <c r="E586" s="23"/>
      <c r="F586" s="23"/>
      <c r="G586" s="23"/>
      <c r="H586" s="21" t="s">
        <v>391</v>
      </c>
      <c r="I586" s="17" t="str">
        <f>IFNA(J586,VLOOKUP(H586,'Merchant Categories'!$A$2:$B$99,2,FALSE))</f>
        <v>GROCERIES</v>
      </c>
      <c r="J586" s="18" t="str">
        <f>VLOOKUP(C586,'Individual Vendor Categories'!$A$1:$B$99,2,FALSE)</f>
        <v>#N/A</v>
      </c>
      <c r="K586" s="23"/>
      <c r="L586" s="23"/>
      <c r="M586" s="23"/>
    </row>
    <row r="587" hidden="1">
      <c r="A587" s="19">
        <v>45374.0</v>
      </c>
      <c r="B587" s="20">
        <v>45374.0</v>
      </c>
      <c r="C587" s="21" t="s">
        <v>504</v>
      </c>
      <c r="D587" s="22">
        <v>22.81</v>
      </c>
      <c r="E587" s="23"/>
      <c r="F587" s="23"/>
      <c r="G587" s="23"/>
      <c r="H587" s="21" t="s">
        <v>28</v>
      </c>
      <c r="I587" s="17" t="str">
        <f>IFNA(J587,VLOOKUP(H587,'Merchant Categories'!$A$2:$B$99,2,FALSE))</f>
        <v>ONLINE SHOPPING</v>
      </c>
      <c r="J587" s="18" t="str">
        <f>VLOOKUP(C587,'Individual Vendor Categories'!$A$1:$B$99,2,FALSE)</f>
        <v>#N/A</v>
      </c>
      <c r="K587" s="23"/>
      <c r="L587" s="23"/>
      <c r="M587" s="23"/>
    </row>
    <row r="588" hidden="1">
      <c r="A588" s="19">
        <v>45373.0</v>
      </c>
      <c r="B588" s="20">
        <v>45374.0</v>
      </c>
      <c r="C588" s="21" t="s">
        <v>505</v>
      </c>
      <c r="D588" s="22">
        <v>1065.4</v>
      </c>
      <c r="E588" s="23"/>
      <c r="F588" s="23"/>
      <c r="G588" s="23"/>
      <c r="H588" s="21" t="s">
        <v>195</v>
      </c>
      <c r="I588" s="17" t="str">
        <f>IFNA(J588,VLOOKUP(H588,'Merchant Categories'!$A$2:$B$99,2,FALSE))</f>
        <v>TICKETS</v>
      </c>
      <c r="J588" s="18" t="str">
        <f>VLOOKUP(C588,'Individual Vendor Categories'!$A$1:$B$99,2,FALSE)</f>
        <v>#N/A</v>
      </c>
      <c r="K588" s="23"/>
      <c r="L588" s="23"/>
      <c r="M588" s="23"/>
    </row>
    <row r="589" hidden="1">
      <c r="A589" s="19">
        <v>45373.0</v>
      </c>
      <c r="B589" s="20">
        <v>45374.0</v>
      </c>
      <c r="C589" s="21" t="s">
        <v>505</v>
      </c>
      <c r="D589" s="22">
        <v>535.7</v>
      </c>
      <c r="E589" s="23"/>
      <c r="F589" s="23"/>
      <c r="G589" s="23"/>
      <c r="H589" s="21" t="s">
        <v>195</v>
      </c>
      <c r="I589" s="17" t="str">
        <f>IFNA(J589,VLOOKUP(H589,'Merchant Categories'!$A$2:$B$99,2,FALSE))</f>
        <v>TICKETS</v>
      </c>
      <c r="J589" s="18" t="str">
        <f>VLOOKUP(C589,'Individual Vendor Categories'!$A$1:$B$99,2,FALSE)</f>
        <v>#N/A</v>
      </c>
      <c r="K589" s="23"/>
      <c r="L589" s="23"/>
      <c r="M589" s="23"/>
    </row>
    <row r="590" hidden="1">
      <c r="A590" s="19">
        <v>45373.0</v>
      </c>
      <c r="B590" s="20">
        <v>45374.0</v>
      </c>
      <c r="C590" s="21" t="s">
        <v>194</v>
      </c>
      <c r="D590" s="22">
        <v>445.5</v>
      </c>
      <c r="E590" s="23"/>
      <c r="F590" s="23"/>
      <c r="G590" s="23"/>
      <c r="H590" s="21" t="s">
        <v>195</v>
      </c>
      <c r="I590" s="17" t="str">
        <f>IFNA(J590,VLOOKUP(H590,'Merchant Categories'!$A$2:$B$99,2,FALSE))</f>
        <v>TICKETS</v>
      </c>
      <c r="J590" s="18" t="str">
        <f>VLOOKUP(C590,'Individual Vendor Categories'!$A$1:$B$99,2,FALSE)</f>
        <v>#N/A</v>
      </c>
      <c r="K590" s="23"/>
      <c r="L590" s="23"/>
      <c r="M590" s="23"/>
    </row>
    <row r="591" hidden="1">
      <c r="A591" s="19">
        <v>45373.0</v>
      </c>
      <c r="B591" s="20">
        <v>45374.0</v>
      </c>
      <c r="C591" s="21" t="s">
        <v>453</v>
      </c>
      <c r="D591" s="22">
        <v>169.82</v>
      </c>
      <c r="E591" s="23"/>
      <c r="F591" s="23"/>
      <c r="G591" s="23"/>
      <c r="H591" s="21" t="s">
        <v>24</v>
      </c>
      <c r="I591" s="17" t="str">
        <f>IFNA(J591,VLOOKUP(H591,'Merchant Categories'!$A$2:$B$99,2,FALSE))</f>
        <v>FESTIVALS</v>
      </c>
      <c r="J591" s="18" t="str">
        <f>VLOOKUP(C591,'Individual Vendor Categories'!$A$1:$B$99,2,FALSE)</f>
        <v>FESTIVALS</v>
      </c>
      <c r="K591" s="23"/>
      <c r="L591" s="23"/>
      <c r="M591" s="23"/>
    </row>
    <row r="592" hidden="1">
      <c r="A592" s="19">
        <v>45371.0</v>
      </c>
      <c r="B592" s="20">
        <v>45372.0</v>
      </c>
      <c r="C592" s="21" t="s">
        <v>476</v>
      </c>
      <c r="D592" s="22">
        <v>14.68</v>
      </c>
      <c r="E592" s="23"/>
      <c r="F592" s="23"/>
      <c r="G592" s="23"/>
      <c r="H592" s="21" t="s">
        <v>40</v>
      </c>
      <c r="I592" s="17" t="str">
        <f>IFNA(J592,VLOOKUP(H592,'Merchant Categories'!$A$2:$B$99,2,FALSE))</f>
        <v>EATING OUT</v>
      </c>
      <c r="J592" s="18" t="str">
        <f>VLOOKUP(C592,'Individual Vendor Categories'!$A$1:$B$99,2,FALSE)</f>
        <v>#N/A</v>
      </c>
      <c r="K592" s="23"/>
      <c r="L592" s="23"/>
      <c r="M592" s="23"/>
    </row>
    <row r="593" hidden="1">
      <c r="A593" s="19">
        <v>45371.0</v>
      </c>
      <c r="B593" s="20">
        <v>45372.0</v>
      </c>
      <c r="C593" s="21" t="s">
        <v>506</v>
      </c>
      <c r="D593" s="22">
        <v>25.14</v>
      </c>
      <c r="E593" s="23"/>
      <c r="F593" s="23"/>
      <c r="G593" s="23"/>
      <c r="H593" s="21" t="s">
        <v>507</v>
      </c>
      <c r="I593" s="17" t="s">
        <v>456</v>
      </c>
      <c r="J593" s="18" t="str">
        <f>VLOOKUP(C593,'Individual Vendor Categories'!$A$1:$B$99,2,FALSE)</f>
        <v>#N/A</v>
      </c>
      <c r="K593" s="23"/>
      <c r="L593" s="23"/>
      <c r="M593" s="23"/>
    </row>
    <row r="594" hidden="1">
      <c r="A594" s="19">
        <v>45370.0</v>
      </c>
      <c r="B594" s="20">
        <v>45371.0</v>
      </c>
      <c r="C594" s="21" t="s">
        <v>508</v>
      </c>
      <c r="D594" s="22">
        <v>113.0</v>
      </c>
      <c r="E594" s="23"/>
      <c r="F594" s="23"/>
      <c r="G594" s="23"/>
      <c r="H594" s="21" t="s">
        <v>509</v>
      </c>
      <c r="I594" s="17" t="s">
        <v>159</v>
      </c>
      <c r="J594" s="18" t="str">
        <f>VLOOKUP(C594,'Individual Vendor Categories'!$A$1:$B$99,2,FALSE)</f>
        <v>#N/A</v>
      </c>
      <c r="K594" s="23"/>
      <c r="L594" s="23"/>
      <c r="M594" s="23"/>
    </row>
    <row r="595" hidden="1">
      <c r="A595" s="19">
        <v>45368.0</v>
      </c>
      <c r="B595" s="20">
        <v>45368.0</v>
      </c>
      <c r="C595" s="21" t="s">
        <v>379</v>
      </c>
      <c r="D595" s="22">
        <v>3.67</v>
      </c>
      <c r="E595" s="23"/>
      <c r="F595" s="23"/>
      <c r="G595" s="23"/>
      <c r="H595" s="21" t="s">
        <v>15</v>
      </c>
      <c r="I595" s="17" t="str">
        <f>IFNA(J595,VLOOKUP(H595,'Merchant Categories'!$A$2:$B$99,2,FALSE))</f>
        <v>EATING OUT</v>
      </c>
      <c r="J595" s="18" t="str">
        <f>VLOOKUP(C595,'Individual Vendor Categories'!$A$1:$B$99,2,FALSE)</f>
        <v>#N/A</v>
      </c>
      <c r="K595" s="23"/>
      <c r="L595" s="23"/>
      <c r="M595" s="23"/>
    </row>
    <row r="596" hidden="1">
      <c r="A596" s="19">
        <v>45367.0</v>
      </c>
      <c r="B596" s="20">
        <v>45369.0</v>
      </c>
      <c r="C596" s="21" t="s">
        <v>390</v>
      </c>
      <c r="D596" s="22">
        <v>69.13</v>
      </c>
      <c r="E596" s="23"/>
      <c r="F596" s="23"/>
      <c r="G596" s="23"/>
      <c r="H596" s="21" t="s">
        <v>391</v>
      </c>
      <c r="I596" s="17" t="str">
        <f>IFNA(J596,VLOOKUP(H596,'Merchant Categories'!$A$2:$B$99,2,FALSE))</f>
        <v>GROCERIES</v>
      </c>
      <c r="J596" s="18" t="str">
        <f>VLOOKUP(C596,'Individual Vendor Categories'!$A$1:$B$99,2,FALSE)</f>
        <v>#N/A</v>
      </c>
      <c r="K596" s="23"/>
      <c r="L596" s="23"/>
      <c r="M596" s="23"/>
    </row>
    <row r="597" hidden="1">
      <c r="A597" s="19">
        <v>45367.0</v>
      </c>
      <c r="B597" s="20">
        <v>45368.0</v>
      </c>
      <c r="C597" s="21" t="s">
        <v>510</v>
      </c>
      <c r="D597" s="22">
        <v>23.83</v>
      </c>
      <c r="E597" s="23"/>
      <c r="F597" s="23"/>
      <c r="G597" s="23"/>
      <c r="H597" s="21" t="s">
        <v>28</v>
      </c>
      <c r="I597" s="17" t="str">
        <f>IFNA(J597,VLOOKUP(H597,'Merchant Categories'!$A$2:$B$99,2,FALSE))</f>
        <v>ONLINE SHOPPING</v>
      </c>
      <c r="J597" s="18" t="str">
        <f>VLOOKUP(C597,'Individual Vendor Categories'!$A$1:$B$99,2,FALSE)</f>
        <v>#N/A</v>
      </c>
      <c r="K597" s="23"/>
      <c r="L597" s="23"/>
      <c r="M597" s="23"/>
    </row>
    <row r="598" hidden="1">
      <c r="A598" s="19">
        <v>45367.0</v>
      </c>
      <c r="B598" s="20">
        <v>45367.0</v>
      </c>
      <c r="C598" s="21" t="s">
        <v>78</v>
      </c>
      <c r="D598" s="22">
        <v>12.99</v>
      </c>
      <c r="E598" s="23"/>
      <c r="F598" s="23"/>
      <c r="G598" s="23"/>
      <c r="H598" s="23"/>
      <c r="I598" s="17" t="str">
        <f>IFNA(J598,VLOOKUP(H598,'Merchant Categories'!$A$2:$B$99,2,FALSE))</f>
        <v>CC FEES + INTEREST</v>
      </c>
      <c r="J598" s="18" t="str">
        <f>VLOOKUP(C598,'Individual Vendor Categories'!$A$1:$B$99,2,FALSE)</f>
        <v>CC FEES + INTEREST</v>
      </c>
      <c r="K598" s="23"/>
      <c r="L598" s="23"/>
      <c r="M598" s="23"/>
    </row>
    <row r="599" hidden="1">
      <c r="A599" s="19">
        <v>45366.0</v>
      </c>
      <c r="B599" s="20">
        <v>45366.0</v>
      </c>
      <c r="C599" s="21" t="s">
        <v>511</v>
      </c>
      <c r="D599" s="22">
        <v>145.7</v>
      </c>
      <c r="E599" s="26" t="s">
        <v>512</v>
      </c>
      <c r="F599" s="22">
        <v>0.0</v>
      </c>
      <c r="G599" s="26">
        <v>1.38762</v>
      </c>
      <c r="H599" s="21" t="s">
        <v>513</v>
      </c>
      <c r="I599" s="17" t="str">
        <f>IFNA(J599,VLOOKUP(H599,'Merchant Categories'!$A$2:$B$99,2,FALSE))</f>
        <v>FEES</v>
      </c>
      <c r="J599" s="18" t="str">
        <f>VLOOKUP(C599,'Individual Vendor Categories'!$A$1:$B$99,2,FALSE)</f>
        <v>#N/A</v>
      </c>
      <c r="K599" s="23"/>
      <c r="L599" s="23"/>
      <c r="M599" s="23"/>
    </row>
    <row r="600" hidden="1">
      <c r="A600" s="19">
        <v>45364.0</v>
      </c>
      <c r="B600" s="20">
        <v>45365.0</v>
      </c>
      <c r="C600" s="21" t="s">
        <v>485</v>
      </c>
      <c r="D600" s="22">
        <v>13.55</v>
      </c>
      <c r="E600" s="23"/>
      <c r="F600" s="23"/>
      <c r="G600" s="23"/>
      <c r="H600" s="21" t="s">
        <v>34</v>
      </c>
      <c r="I600" s="17" t="str">
        <f>IFNA(J600,VLOOKUP(H600,'Merchant Categories'!$A$2:$B$99,2,FALSE))</f>
        <v>CONVENIENCE</v>
      </c>
      <c r="J600" s="18" t="str">
        <f>VLOOKUP(C600,'Individual Vendor Categories'!$A$1:$B$99,2,FALSE)</f>
        <v>#N/A</v>
      </c>
      <c r="K600" s="23"/>
      <c r="L600" s="23"/>
      <c r="M600" s="23"/>
    </row>
    <row r="601" hidden="1">
      <c r="A601" s="19">
        <v>45364.0</v>
      </c>
      <c r="B601" s="20">
        <v>45365.0</v>
      </c>
      <c r="C601" s="21" t="s">
        <v>514</v>
      </c>
      <c r="D601" s="22">
        <v>15.24</v>
      </c>
      <c r="E601" s="23"/>
      <c r="F601" s="23"/>
      <c r="G601" s="23"/>
      <c r="H601" s="21" t="s">
        <v>40</v>
      </c>
      <c r="I601" s="17" t="str">
        <f>IFNA(J601,VLOOKUP(H601,'Merchant Categories'!$A$2:$B$99,2,FALSE))</f>
        <v>EATING OUT</v>
      </c>
      <c r="J601" s="18" t="str">
        <f>VLOOKUP(C601,'Individual Vendor Categories'!$A$1:$B$99,2,FALSE)</f>
        <v>#N/A</v>
      </c>
      <c r="K601" s="23"/>
      <c r="L601" s="23"/>
      <c r="M601" s="23"/>
    </row>
    <row r="602" hidden="1">
      <c r="A602" s="19">
        <v>45364.0</v>
      </c>
      <c r="B602" s="20">
        <v>45364.0</v>
      </c>
      <c r="C602" s="21" t="s">
        <v>515</v>
      </c>
      <c r="D602" s="22">
        <v>9.59</v>
      </c>
      <c r="E602" s="23"/>
      <c r="F602" s="23"/>
      <c r="G602" s="23"/>
      <c r="H602" s="21" t="s">
        <v>99</v>
      </c>
      <c r="I602" s="17" t="str">
        <f>IFNA(J602,VLOOKUP(H602,'Merchant Categories'!$A$2:$B$99,2,FALSE))</f>
        <v>ONLINE SHOPPING</v>
      </c>
      <c r="J602" s="18" t="str">
        <f>VLOOKUP(C602,'Individual Vendor Categories'!$A$1:$B$99,2,FALSE)</f>
        <v>#N/A</v>
      </c>
      <c r="K602" s="23"/>
      <c r="L602" s="23"/>
      <c r="M602" s="23"/>
    </row>
    <row r="603" hidden="1">
      <c r="A603" s="19">
        <v>45363.0</v>
      </c>
      <c r="B603" s="20">
        <v>45364.0</v>
      </c>
      <c r="C603" s="21" t="s">
        <v>516</v>
      </c>
      <c r="D603" s="22">
        <v>5.07</v>
      </c>
      <c r="E603" s="23"/>
      <c r="F603" s="23"/>
      <c r="G603" s="23"/>
      <c r="H603" s="21" t="s">
        <v>517</v>
      </c>
      <c r="I603" s="17" t="str">
        <f>IFNA(J603,VLOOKUP(H603,'Merchant Categories'!$A$2:$B$99,2,FALSE))</f>
        <v>SHOPPING</v>
      </c>
      <c r="J603" s="18" t="str">
        <f>VLOOKUP(C603,'Individual Vendor Categories'!$A$1:$B$99,2,FALSE)</f>
        <v>#N/A</v>
      </c>
      <c r="K603" s="23"/>
      <c r="L603" s="23"/>
      <c r="M603" s="23"/>
    </row>
    <row r="604" hidden="1">
      <c r="A604" s="19">
        <v>45363.0</v>
      </c>
      <c r="B604" s="20">
        <v>45364.0</v>
      </c>
      <c r="C604" s="21" t="s">
        <v>38</v>
      </c>
      <c r="D604" s="22">
        <v>17.09</v>
      </c>
      <c r="E604" s="23"/>
      <c r="F604" s="23"/>
      <c r="G604" s="23"/>
      <c r="H604" s="21" t="s">
        <v>15</v>
      </c>
      <c r="I604" s="17" t="str">
        <f>IFNA(J604,VLOOKUP(H604,'Merchant Categories'!$A$2:$B$99,2,FALSE))</f>
        <v>EATING OUT</v>
      </c>
      <c r="J604" s="18" t="str">
        <f>VLOOKUP(C604,'Individual Vendor Categories'!$A$1:$B$99,2,FALSE)</f>
        <v>#N/A</v>
      </c>
      <c r="K604" s="23"/>
      <c r="L604" s="23"/>
      <c r="M604" s="23"/>
    </row>
    <row r="605" hidden="1">
      <c r="A605" s="19">
        <v>45363.0</v>
      </c>
      <c r="B605" s="20">
        <v>45364.0</v>
      </c>
      <c r="C605" s="21" t="s">
        <v>180</v>
      </c>
      <c r="D605" s="22">
        <v>31.78</v>
      </c>
      <c r="E605" s="23"/>
      <c r="F605" s="23"/>
      <c r="G605" s="23"/>
      <c r="H605" s="21" t="s">
        <v>181</v>
      </c>
      <c r="I605" s="17" t="str">
        <f>IFNA(J605,VLOOKUP(H605,'Merchant Categories'!$A$2:$B$99,2,FALSE))</f>
        <v>GAS</v>
      </c>
      <c r="J605" s="18" t="str">
        <f>VLOOKUP(C605,'Individual Vendor Categories'!$A$1:$B$99,2,FALSE)</f>
        <v>#N/A</v>
      </c>
      <c r="K605" s="23"/>
      <c r="L605" s="23"/>
      <c r="M605" s="23"/>
    </row>
    <row r="606" hidden="1">
      <c r="A606" s="19">
        <v>45362.0</v>
      </c>
      <c r="B606" s="20">
        <v>45363.0</v>
      </c>
      <c r="C606" s="21" t="s">
        <v>38</v>
      </c>
      <c r="D606" s="22">
        <v>20.36</v>
      </c>
      <c r="E606" s="23"/>
      <c r="F606" s="23"/>
      <c r="G606" s="23"/>
      <c r="H606" s="21" t="s">
        <v>15</v>
      </c>
      <c r="I606" s="17" t="str">
        <f>IFNA(J606,VLOOKUP(H606,'Merchant Categories'!$A$2:$B$99,2,FALSE))</f>
        <v>EATING OUT</v>
      </c>
      <c r="J606" s="18" t="str">
        <f>VLOOKUP(C606,'Individual Vendor Categories'!$A$1:$B$99,2,FALSE)</f>
        <v>#N/A</v>
      </c>
      <c r="K606" s="23"/>
      <c r="L606" s="23"/>
      <c r="M606" s="23"/>
    </row>
    <row r="607" hidden="1">
      <c r="A607" s="19">
        <v>45361.0</v>
      </c>
      <c r="B607" s="20">
        <v>45362.0</v>
      </c>
      <c r="C607" s="21" t="s">
        <v>355</v>
      </c>
      <c r="D607" s="22">
        <v>4.19</v>
      </c>
      <c r="E607" s="23"/>
      <c r="F607" s="23"/>
      <c r="G607" s="23"/>
      <c r="H607" s="21" t="s">
        <v>96</v>
      </c>
      <c r="I607" s="17" t="str">
        <f>IFNA(J607,VLOOKUP(H607,'Merchant Categories'!$A$2:$B$99,2,FALSE))</f>
        <v>SUBSCRIPTIONS</v>
      </c>
      <c r="J607" s="18" t="str">
        <f>VLOOKUP(C607,'Individual Vendor Categories'!$A$1:$B$99,2,FALSE)</f>
        <v>#N/A</v>
      </c>
      <c r="K607" s="23"/>
      <c r="L607" s="23"/>
      <c r="M607" s="23"/>
    </row>
    <row r="608" hidden="1">
      <c r="A608" s="19">
        <v>45361.0</v>
      </c>
      <c r="B608" s="20">
        <v>45362.0</v>
      </c>
      <c r="C608" s="21" t="s">
        <v>518</v>
      </c>
      <c r="D608" s="22">
        <v>31.73</v>
      </c>
      <c r="E608" s="26" t="s">
        <v>519</v>
      </c>
      <c r="F608" s="22">
        <v>0.0</v>
      </c>
      <c r="G608" s="26">
        <v>1.38077</v>
      </c>
      <c r="H608" s="21" t="s">
        <v>520</v>
      </c>
      <c r="I608" s="17" t="str">
        <f>IFNA(J608,VLOOKUP(H608,'Merchant Categories'!$A$2:$B$99,2,FALSE))</f>
        <v>CONVENIENCE</v>
      </c>
      <c r="J608" s="18" t="str">
        <f>VLOOKUP(C608,'Individual Vendor Categories'!$A$1:$B$99,2,FALSE)</f>
        <v>CONVENIENCE</v>
      </c>
      <c r="K608" s="23"/>
      <c r="L608" s="23"/>
      <c r="M608" s="23"/>
    </row>
    <row r="609" hidden="1">
      <c r="A609" s="19">
        <v>45361.0</v>
      </c>
      <c r="B609" s="20">
        <v>45362.0</v>
      </c>
      <c r="C609" s="21" t="s">
        <v>518</v>
      </c>
      <c r="D609" s="22">
        <v>4.13</v>
      </c>
      <c r="E609" s="26" t="s">
        <v>521</v>
      </c>
      <c r="F609" s="22">
        <v>0.0</v>
      </c>
      <c r="G609" s="26">
        <v>1.38127</v>
      </c>
      <c r="H609" s="21" t="s">
        <v>520</v>
      </c>
      <c r="I609" s="17" t="str">
        <f>IFNA(J609,VLOOKUP(H609,'Merchant Categories'!$A$2:$B$99,2,FALSE))</f>
        <v>CONVENIENCE</v>
      </c>
      <c r="J609" s="18" t="str">
        <f>VLOOKUP(C609,'Individual Vendor Categories'!$A$1:$B$99,2,FALSE)</f>
        <v>CONVENIENCE</v>
      </c>
      <c r="K609" s="23"/>
      <c r="L609" s="23"/>
      <c r="M609" s="23"/>
    </row>
    <row r="610" hidden="1">
      <c r="A610" s="19">
        <v>45360.0</v>
      </c>
      <c r="B610" s="20">
        <v>45361.0</v>
      </c>
      <c r="C610" s="21" t="s">
        <v>522</v>
      </c>
      <c r="D610" s="22">
        <v>48.32</v>
      </c>
      <c r="E610" s="26" t="s">
        <v>523</v>
      </c>
      <c r="F610" s="22">
        <v>0.0</v>
      </c>
      <c r="G610" s="26">
        <v>1.38057</v>
      </c>
      <c r="H610" s="21" t="s">
        <v>524</v>
      </c>
      <c r="I610" s="17" t="str">
        <f>IFNA(J610,VLOOKUP(H610,'Merchant Categories'!$A$2:$B$99,2,FALSE))</f>
        <v>VAPE</v>
      </c>
      <c r="J610" s="18" t="str">
        <f>VLOOKUP(C610,'Individual Vendor Categories'!$A$1:$B$99,2,FALSE)</f>
        <v>VAPE</v>
      </c>
      <c r="K610" s="23"/>
      <c r="L610" s="23"/>
      <c r="M610" s="23"/>
    </row>
    <row r="611" hidden="1">
      <c r="A611" s="19">
        <v>45360.0</v>
      </c>
      <c r="B611" s="25">
        <v>45360.0</v>
      </c>
      <c r="C611" s="21" t="s">
        <v>525</v>
      </c>
      <c r="D611" s="22">
        <v>6.9</v>
      </c>
      <c r="E611" s="26" t="s">
        <v>526</v>
      </c>
      <c r="F611" s="22">
        <v>0.0</v>
      </c>
      <c r="G611" s="26">
        <v>1.38</v>
      </c>
      <c r="H611" s="21" t="s">
        <v>527</v>
      </c>
      <c r="I611" s="17" t="s">
        <v>528</v>
      </c>
      <c r="J611" s="18" t="str">
        <f>VLOOKUP(C611,'Individual Vendor Categories'!$A$1:$B$99,2,FALSE)</f>
        <v>#N/A</v>
      </c>
      <c r="K611" s="23"/>
      <c r="L611" s="23"/>
      <c r="M611" s="23"/>
    </row>
    <row r="612" hidden="1">
      <c r="A612" s="19">
        <v>45358.0</v>
      </c>
      <c r="B612" s="25">
        <v>45360.0</v>
      </c>
      <c r="C612" s="21" t="s">
        <v>529</v>
      </c>
      <c r="D612" s="22">
        <v>10.71</v>
      </c>
      <c r="E612" s="23"/>
      <c r="F612" s="23"/>
      <c r="G612" s="23"/>
      <c r="H612" s="21" t="s">
        <v>34</v>
      </c>
      <c r="I612" s="17" t="str">
        <f>IFNA(J612,VLOOKUP(H612,'Merchant Categories'!$A$2:$B$99,2,FALSE))</f>
        <v>CONVENIENCE</v>
      </c>
      <c r="J612" s="18" t="str">
        <f>VLOOKUP(C612,'Individual Vendor Categories'!$A$1:$B$99,2,FALSE)</f>
        <v>#N/A</v>
      </c>
      <c r="K612" s="23"/>
      <c r="L612" s="23"/>
      <c r="M612" s="23"/>
    </row>
    <row r="613" hidden="1">
      <c r="A613" s="19">
        <v>45358.0</v>
      </c>
      <c r="B613" s="25">
        <v>45359.0</v>
      </c>
      <c r="C613" s="21" t="s">
        <v>530</v>
      </c>
      <c r="D613" s="22">
        <v>28.16</v>
      </c>
      <c r="E613" s="26" t="s">
        <v>531</v>
      </c>
      <c r="F613" s="22">
        <v>0.0</v>
      </c>
      <c r="G613" s="26">
        <v>1.38515</v>
      </c>
      <c r="H613" s="21" t="s">
        <v>532</v>
      </c>
      <c r="I613" s="17" t="s">
        <v>249</v>
      </c>
      <c r="J613" s="18" t="str">
        <f>VLOOKUP(C613,'Individual Vendor Categories'!$A$1:$B$99,2,FALSE)</f>
        <v>#N/A</v>
      </c>
      <c r="K613" s="23"/>
      <c r="L613" s="23"/>
      <c r="M613" s="23"/>
    </row>
    <row r="614" hidden="1">
      <c r="A614" s="19">
        <v>45357.0</v>
      </c>
      <c r="B614" s="25">
        <v>45357.0</v>
      </c>
      <c r="C614" s="21" t="s">
        <v>108</v>
      </c>
      <c r="D614" s="22">
        <v>45.2</v>
      </c>
      <c r="E614" s="23"/>
      <c r="F614" s="23"/>
      <c r="G614" s="23"/>
      <c r="H614" s="21" t="s">
        <v>109</v>
      </c>
      <c r="I614" s="17" t="str">
        <f>IFNA(J614,VLOOKUP(H614,'Merchant Categories'!$A$2:$B$99,2,FALSE))</f>
        <v>SUBSCRIPTIONS</v>
      </c>
      <c r="J614" s="18" t="str">
        <f>VLOOKUP(C614,'Individual Vendor Categories'!$A$1:$B$99,2,FALSE)</f>
        <v>SUBSCRIPTIONS</v>
      </c>
      <c r="K614" s="23"/>
      <c r="L614" s="23"/>
      <c r="M614" s="23"/>
    </row>
    <row r="615" hidden="1">
      <c r="A615" s="19">
        <v>45356.0</v>
      </c>
      <c r="B615" s="25">
        <v>45357.0</v>
      </c>
      <c r="C615" s="21" t="s">
        <v>38</v>
      </c>
      <c r="D615" s="22">
        <v>18.1</v>
      </c>
      <c r="E615" s="23"/>
      <c r="F615" s="23"/>
      <c r="G615" s="23"/>
      <c r="H615" s="21" t="s">
        <v>15</v>
      </c>
      <c r="I615" s="17" t="str">
        <f>IFNA(J615,VLOOKUP(H615,'Merchant Categories'!$A$2:$B$99,2,FALSE))</f>
        <v>EATING OUT</v>
      </c>
      <c r="J615" s="18" t="str">
        <f>VLOOKUP(C615,'Individual Vendor Categories'!$A$1:$B$99,2,FALSE)</f>
        <v>#N/A</v>
      </c>
      <c r="K615" s="23"/>
      <c r="L615" s="23"/>
      <c r="M615" s="23"/>
    </row>
    <row r="616" hidden="1">
      <c r="A616" s="19">
        <v>45356.0</v>
      </c>
      <c r="B616" s="25">
        <v>45355.0</v>
      </c>
      <c r="C616" s="21" t="s">
        <v>286</v>
      </c>
      <c r="D616" s="22">
        <v>6.97</v>
      </c>
      <c r="E616" s="26" t="s">
        <v>526</v>
      </c>
      <c r="F616" s="22">
        <v>0.0</v>
      </c>
      <c r="G616" s="26">
        <v>1.394</v>
      </c>
      <c r="H616" s="21" t="s">
        <v>288</v>
      </c>
      <c r="I616" s="17" t="str">
        <f>IFNA(J616,VLOOKUP(H616,'Merchant Categories'!$A$2:$B$99,2,FALSE))</f>
        <v>TRAVEL</v>
      </c>
      <c r="J616" s="18" t="str">
        <f>VLOOKUP(C616,'Individual Vendor Categories'!$A$1:$B$99,2,FALSE)</f>
        <v>TRAVEL</v>
      </c>
      <c r="K616" s="23"/>
      <c r="L616" s="23"/>
      <c r="M616" s="23"/>
    </row>
    <row r="617" hidden="1">
      <c r="A617" s="19">
        <v>45355.0</v>
      </c>
      <c r="B617" s="25">
        <v>45356.0</v>
      </c>
      <c r="C617" s="21" t="s">
        <v>426</v>
      </c>
      <c r="D617" s="22">
        <v>18.06</v>
      </c>
      <c r="E617" s="23"/>
      <c r="F617" s="23"/>
      <c r="G617" s="23"/>
      <c r="H617" s="21" t="s">
        <v>427</v>
      </c>
      <c r="I617" s="17" t="str">
        <f>IFNA(J617,VLOOKUP(H617,'Merchant Categories'!$A$2:$B$99,2,FALSE))</f>
        <v>EATING OUT</v>
      </c>
      <c r="J617" s="18" t="str">
        <f>VLOOKUP(C617,'Individual Vendor Categories'!$A$1:$B$99,2,FALSE)</f>
        <v>#N/A</v>
      </c>
      <c r="K617" s="23"/>
      <c r="L617" s="23"/>
      <c r="M617" s="23"/>
    </row>
    <row r="618" hidden="1">
      <c r="A618" s="27">
        <v>45354.0</v>
      </c>
      <c r="B618" s="37">
        <v>45355.0</v>
      </c>
      <c r="C618" s="29" t="s">
        <v>38</v>
      </c>
      <c r="D618" s="30">
        <v>20.36</v>
      </c>
      <c r="E618" s="31"/>
      <c r="F618" s="31"/>
      <c r="G618" s="31"/>
      <c r="H618" s="29" t="s">
        <v>15</v>
      </c>
      <c r="I618" s="17" t="str">
        <f>IFNA(J618,VLOOKUP(H618,'Merchant Categories'!$A$2:$B$99,2,FALSE))</f>
        <v>EATING OUT</v>
      </c>
      <c r="J618" s="18" t="str">
        <f>VLOOKUP(C618,'Individual Vendor Categories'!$A$1:$B$99,2,FALSE)</f>
        <v>#N/A</v>
      </c>
      <c r="K618" s="31"/>
      <c r="L618" s="31"/>
      <c r="M618" s="31"/>
    </row>
    <row r="619" hidden="1">
      <c r="A619" s="35">
        <v>45352.0</v>
      </c>
      <c r="B619" s="36">
        <v>45352.0</v>
      </c>
      <c r="C619" s="8" t="s">
        <v>13</v>
      </c>
      <c r="D619" s="9">
        <v>-1077.31</v>
      </c>
      <c r="E619" s="10"/>
      <c r="F619" s="10"/>
      <c r="G619" s="10"/>
      <c r="H619" s="10"/>
      <c r="I619" s="10"/>
      <c r="J619" s="10"/>
      <c r="K619" s="10"/>
      <c r="L619" s="10"/>
      <c r="M619" s="11"/>
    </row>
    <row r="620" hidden="1">
      <c r="A620" s="12">
        <v>45352.0</v>
      </c>
      <c r="B620" s="13">
        <v>45353.0</v>
      </c>
      <c r="C620" s="14" t="s">
        <v>38</v>
      </c>
      <c r="D620" s="15">
        <v>20.08</v>
      </c>
      <c r="E620" s="16"/>
      <c r="F620" s="16"/>
      <c r="G620" s="16"/>
      <c r="H620" s="14" t="s">
        <v>15</v>
      </c>
      <c r="I620" s="17" t="str">
        <f>IFNA(J620,VLOOKUP(H620,'Merchant Categories'!$A$2:$B$99,2,FALSE))</f>
        <v>EATING OUT</v>
      </c>
      <c r="J620" s="18" t="str">
        <f>VLOOKUP(C620,'Individual Vendor Categories'!$A$1:$B$99,2,FALSE)</f>
        <v>#N/A</v>
      </c>
      <c r="K620" s="16"/>
      <c r="L620" s="16"/>
      <c r="M620" s="16"/>
    </row>
    <row r="621" hidden="1">
      <c r="A621" s="19">
        <v>45351.0</v>
      </c>
      <c r="B621" s="25">
        <v>45352.0</v>
      </c>
      <c r="C621" s="21" t="s">
        <v>328</v>
      </c>
      <c r="D621" s="22">
        <v>18.65</v>
      </c>
      <c r="E621" s="23"/>
      <c r="F621" s="23"/>
      <c r="G621" s="23"/>
      <c r="H621" s="21" t="s">
        <v>329</v>
      </c>
      <c r="I621" s="17" t="str">
        <f>IFNA(J621,VLOOKUP(H621,'Merchant Categories'!$A$2:$B$99,2,FALSE))</f>
        <v>TRAVEL</v>
      </c>
      <c r="J621" s="18" t="str">
        <f>VLOOKUP(C621,'Individual Vendor Categories'!$A$1:$B$99,2,FALSE)</f>
        <v>#N/A</v>
      </c>
      <c r="K621" s="23"/>
      <c r="L621" s="23"/>
      <c r="M621" s="23"/>
    </row>
    <row r="622" hidden="1">
      <c r="A622" s="19">
        <v>45351.0</v>
      </c>
      <c r="B622" s="25">
        <v>45352.0</v>
      </c>
      <c r="C622" s="21" t="s">
        <v>533</v>
      </c>
      <c r="D622" s="22">
        <v>79.09</v>
      </c>
      <c r="E622" s="23"/>
      <c r="F622" s="23"/>
      <c r="G622" s="23"/>
      <c r="H622" s="21" t="s">
        <v>99</v>
      </c>
      <c r="I622" s="17" t="str">
        <f>IFNA(J622,VLOOKUP(H622,'Merchant Categories'!$A$2:$B$99,2,FALSE))</f>
        <v>ONLINE SHOPPING</v>
      </c>
      <c r="J622" s="18" t="str">
        <f>VLOOKUP(C622,'Individual Vendor Categories'!$A$1:$B$99,2,FALSE)</f>
        <v>#N/A</v>
      </c>
      <c r="K622" s="23"/>
      <c r="L622" s="23"/>
      <c r="M622" s="23"/>
    </row>
    <row r="623" hidden="1">
      <c r="A623" s="19">
        <v>45350.0</v>
      </c>
      <c r="B623" s="20">
        <v>45351.0</v>
      </c>
      <c r="C623" s="21" t="s">
        <v>462</v>
      </c>
      <c r="D623" s="22">
        <v>20.0</v>
      </c>
      <c r="E623" s="23"/>
      <c r="F623" s="23"/>
      <c r="G623" s="23"/>
      <c r="H623" s="21" t="s">
        <v>463</v>
      </c>
      <c r="I623" s="17" t="str">
        <f>IFNA(J623,VLOOKUP(H623,'Merchant Categories'!$A$2:$B$99,2,FALSE))</f>
        <v>TRAVEL</v>
      </c>
      <c r="J623" s="18" t="str">
        <f>VLOOKUP(C623,'Individual Vendor Categories'!$A$1:$B$99,2,FALSE)</f>
        <v>#N/A</v>
      </c>
      <c r="K623" s="23"/>
      <c r="L623" s="23"/>
      <c r="M623" s="23"/>
    </row>
    <row r="624" hidden="1">
      <c r="A624" s="19">
        <v>45350.0</v>
      </c>
      <c r="B624" s="20">
        <v>45351.0</v>
      </c>
      <c r="C624" s="21" t="s">
        <v>431</v>
      </c>
      <c r="D624" s="22">
        <v>5.3</v>
      </c>
      <c r="E624" s="23"/>
      <c r="F624" s="23"/>
      <c r="G624" s="23"/>
      <c r="H624" s="21" t="s">
        <v>432</v>
      </c>
      <c r="I624" s="17" t="str">
        <f>IFNA(J624,VLOOKUP(H624,'Merchant Categories'!$A$2:$B$99,2,FALSE))</f>
        <v>CONVENIENCE</v>
      </c>
      <c r="J624" s="18" t="str">
        <f>VLOOKUP(C624,'Individual Vendor Categories'!$A$1:$B$99,2,FALSE)</f>
        <v>#N/A</v>
      </c>
      <c r="K624" s="23"/>
      <c r="L624" s="23"/>
      <c r="M624" s="23"/>
    </row>
    <row r="625" hidden="1">
      <c r="A625" s="19">
        <v>45350.0</v>
      </c>
      <c r="B625" s="20">
        <v>45351.0</v>
      </c>
      <c r="C625" s="21" t="s">
        <v>431</v>
      </c>
      <c r="D625" s="22">
        <v>5.07</v>
      </c>
      <c r="E625" s="23"/>
      <c r="F625" s="23"/>
      <c r="G625" s="23"/>
      <c r="H625" s="21" t="s">
        <v>432</v>
      </c>
      <c r="I625" s="17" t="str">
        <f>IFNA(J625,VLOOKUP(H625,'Merchant Categories'!$A$2:$B$99,2,FALSE))</f>
        <v>CONVENIENCE</v>
      </c>
      <c r="J625" s="18" t="str">
        <f>VLOOKUP(C625,'Individual Vendor Categories'!$A$1:$B$99,2,FALSE)</f>
        <v>#N/A</v>
      </c>
      <c r="K625" s="23"/>
      <c r="L625" s="23"/>
      <c r="M625" s="23"/>
    </row>
    <row r="626" hidden="1">
      <c r="A626" s="19">
        <v>45349.0</v>
      </c>
      <c r="B626" s="20">
        <v>45351.0</v>
      </c>
      <c r="C626" s="21" t="s">
        <v>390</v>
      </c>
      <c r="D626" s="22">
        <v>49.22</v>
      </c>
      <c r="E626" s="23"/>
      <c r="F626" s="23"/>
      <c r="G626" s="23"/>
      <c r="H626" s="21" t="s">
        <v>391</v>
      </c>
      <c r="I626" s="17" t="str">
        <f>IFNA(J626,VLOOKUP(H626,'Merchant Categories'!$A$2:$B$99,2,FALSE))</f>
        <v>GROCERIES</v>
      </c>
      <c r="J626" s="18" t="str">
        <f>VLOOKUP(C626,'Individual Vendor Categories'!$A$1:$B$99,2,FALSE)</f>
        <v>#N/A</v>
      </c>
      <c r="K626" s="23"/>
      <c r="L626" s="23"/>
      <c r="M626" s="23"/>
    </row>
    <row r="627" hidden="1">
      <c r="A627" s="19">
        <v>45349.0</v>
      </c>
      <c r="B627" s="20">
        <v>45349.0</v>
      </c>
      <c r="C627" s="21" t="s">
        <v>534</v>
      </c>
      <c r="D627" s="22">
        <v>81.31</v>
      </c>
      <c r="E627" s="23"/>
      <c r="F627" s="23"/>
      <c r="G627" s="23"/>
      <c r="H627" s="21" t="s">
        <v>288</v>
      </c>
      <c r="I627" s="17" t="str">
        <f>IFNA(J627,VLOOKUP(H627,'Merchant Categories'!$A$2:$B$99,2,FALSE))</f>
        <v>ONLINE SHOPPING</v>
      </c>
      <c r="J627" s="18" t="str">
        <f>VLOOKUP(C627,'Individual Vendor Categories'!$A$1:$B$99,2,FALSE)</f>
        <v>ONLINE SHOPPING</v>
      </c>
      <c r="K627" s="23"/>
      <c r="L627" s="23"/>
      <c r="M627" s="23"/>
    </row>
    <row r="628" hidden="1">
      <c r="A628" s="19">
        <v>45349.0</v>
      </c>
      <c r="B628" s="20">
        <v>45351.0</v>
      </c>
      <c r="C628" s="21" t="s">
        <v>180</v>
      </c>
      <c r="D628" s="22">
        <v>55.65</v>
      </c>
      <c r="E628" s="23"/>
      <c r="F628" s="23"/>
      <c r="G628" s="23"/>
      <c r="H628" s="21" t="s">
        <v>181</v>
      </c>
      <c r="I628" s="17" t="str">
        <f>IFNA(J628,VLOOKUP(H628,'Merchant Categories'!$A$2:$B$99,2,FALSE))</f>
        <v>GAS</v>
      </c>
      <c r="J628" s="18" t="str">
        <f>VLOOKUP(C628,'Individual Vendor Categories'!$A$1:$B$99,2,FALSE)</f>
        <v>#N/A</v>
      </c>
      <c r="K628" s="23"/>
      <c r="L628" s="23"/>
      <c r="M628" s="23"/>
    </row>
    <row r="629" hidden="1">
      <c r="A629" s="19">
        <v>45347.0</v>
      </c>
      <c r="B629" s="20">
        <v>45347.0</v>
      </c>
      <c r="C629" s="21" t="s">
        <v>328</v>
      </c>
      <c r="D629" s="22">
        <v>16.23</v>
      </c>
      <c r="E629" s="23"/>
      <c r="F629" s="23"/>
      <c r="G629" s="23"/>
      <c r="H629" s="21" t="s">
        <v>329</v>
      </c>
      <c r="I629" s="17" t="str">
        <f>IFNA(J629,VLOOKUP(H629,'Merchant Categories'!$A$2:$B$99,2,FALSE))</f>
        <v>TRAVEL</v>
      </c>
      <c r="J629" s="18" t="str">
        <f>VLOOKUP(C629,'Individual Vendor Categories'!$A$1:$B$99,2,FALSE)</f>
        <v>#N/A</v>
      </c>
      <c r="K629" s="23"/>
      <c r="L629" s="23"/>
      <c r="M629" s="23"/>
    </row>
    <row r="630" hidden="1">
      <c r="A630" s="19">
        <v>45347.0</v>
      </c>
      <c r="B630" s="20">
        <v>45347.0</v>
      </c>
      <c r="C630" s="21" t="s">
        <v>328</v>
      </c>
      <c r="D630" s="22">
        <v>13.58</v>
      </c>
      <c r="E630" s="23"/>
      <c r="F630" s="23"/>
      <c r="G630" s="23"/>
      <c r="H630" s="21" t="s">
        <v>329</v>
      </c>
      <c r="I630" s="17" t="str">
        <f>IFNA(J630,VLOOKUP(H630,'Merchant Categories'!$A$2:$B$99,2,FALSE))</f>
        <v>TRAVEL</v>
      </c>
      <c r="J630" s="18" t="str">
        <f>VLOOKUP(C630,'Individual Vendor Categories'!$A$1:$B$99,2,FALSE)</f>
        <v>#N/A</v>
      </c>
      <c r="K630" s="23"/>
      <c r="L630" s="23"/>
      <c r="M630" s="23"/>
    </row>
    <row r="631" hidden="1">
      <c r="A631" s="19">
        <v>45347.0</v>
      </c>
      <c r="B631" s="20">
        <v>45346.0</v>
      </c>
      <c r="C631" s="21" t="s">
        <v>535</v>
      </c>
      <c r="D631" s="22">
        <v>7.08</v>
      </c>
      <c r="E631" s="23"/>
      <c r="F631" s="23"/>
      <c r="G631" s="23"/>
      <c r="H631" s="21" t="s">
        <v>24</v>
      </c>
      <c r="I631" s="17" t="str">
        <f>IFNA(J631,VLOOKUP(H631,'Merchant Categories'!$A$2:$B$99,2,FALSE))</f>
        <v>NIGHTLIFE - BAR</v>
      </c>
      <c r="J631" s="18" t="str">
        <f>VLOOKUP(C631,'Individual Vendor Categories'!$A$1:$B$99,2,FALSE)</f>
        <v>NIGHTLIFE - BAR</v>
      </c>
      <c r="K631" s="23"/>
      <c r="L631" s="23"/>
      <c r="M631" s="23"/>
    </row>
    <row r="632" hidden="1">
      <c r="A632" s="19">
        <v>45347.0</v>
      </c>
      <c r="B632" s="20">
        <v>45347.0</v>
      </c>
      <c r="C632" s="21" t="s">
        <v>535</v>
      </c>
      <c r="D632" s="22">
        <v>16.27</v>
      </c>
      <c r="E632" s="23"/>
      <c r="F632" s="23"/>
      <c r="G632" s="23"/>
      <c r="H632" s="21" t="s">
        <v>15</v>
      </c>
      <c r="I632" s="17" t="str">
        <f>IFNA(J632,VLOOKUP(H632,'Merchant Categories'!$A$2:$B$99,2,FALSE))</f>
        <v>NIGHTLIFE - BAR</v>
      </c>
      <c r="J632" s="18" t="str">
        <f>VLOOKUP(C632,'Individual Vendor Categories'!$A$1:$B$99,2,FALSE)</f>
        <v>NIGHTLIFE - BAR</v>
      </c>
      <c r="K632" s="23"/>
      <c r="L632" s="23"/>
      <c r="M632" s="23"/>
    </row>
    <row r="633" hidden="1">
      <c r="A633" s="19">
        <v>45347.0</v>
      </c>
      <c r="B633" s="20">
        <v>45347.0</v>
      </c>
      <c r="C633" s="21" t="s">
        <v>535</v>
      </c>
      <c r="D633" s="22">
        <v>16.27</v>
      </c>
      <c r="E633" s="23"/>
      <c r="F633" s="23"/>
      <c r="G633" s="23"/>
      <c r="H633" s="21" t="s">
        <v>15</v>
      </c>
      <c r="I633" s="17" t="str">
        <f>IFNA(J633,VLOOKUP(H633,'Merchant Categories'!$A$2:$B$99,2,FALSE))</f>
        <v>NIGHTLIFE - BAR</v>
      </c>
      <c r="J633" s="18" t="str">
        <f>VLOOKUP(C633,'Individual Vendor Categories'!$A$1:$B$99,2,FALSE)</f>
        <v>NIGHTLIFE - BAR</v>
      </c>
      <c r="K633" s="23"/>
      <c r="L633" s="23"/>
      <c r="M633" s="23"/>
    </row>
    <row r="634" hidden="1">
      <c r="A634" s="27">
        <v>45347.0</v>
      </c>
      <c r="B634" s="28">
        <v>45349.0</v>
      </c>
      <c r="C634" s="29" t="s">
        <v>536</v>
      </c>
      <c r="D634" s="30">
        <v>50.0</v>
      </c>
      <c r="E634" s="31"/>
      <c r="F634" s="31"/>
      <c r="G634" s="31"/>
      <c r="H634" s="29" t="s">
        <v>537</v>
      </c>
      <c r="I634" s="17" t="str">
        <f>IFNA(J634,VLOOKUP(H634,'Merchant Categories'!$A$2:$B$99,2,FALSE))</f>
        <v>PARKING</v>
      </c>
      <c r="J634" s="18" t="str">
        <f>VLOOKUP(C634,'Individual Vendor Categories'!$A$1:$B$99,2,FALSE)</f>
        <v>PARKING</v>
      </c>
      <c r="K634" s="31"/>
      <c r="L634" s="31"/>
      <c r="M634" s="31"/>
    </row>
    <row r="635" hidden="1">
      <c r="A635" s="6">
        <v>45347.0</v>
      </c>
      <c r="B635" s="7">
        <v>45347.0</v>
      </c>
      <c r="C635" s="8" t="s">
        <v>13</v>
      </c>
      <c r="D635" s="9">
        <v>-400.0</v>
      </c>
      <c r="E635" s="10"/>
      <c r="F635" s="10"/>
      <c r="G635" s="10"/>
      <c r="H635" s="10"/>
      <c r="I635" s="10"/>
      <c r="J635" s="10"/>
      <c r="K635" s="10"/>
      <c r="L635" s="10"/>
      <c r="M635" s="11"/>
    </row>
    <row r="636" hidden="1">
      <c r="A636" s="12">
        <v>45347.0</v>
      </c>
      <c r="B636" s="33">
        <v>45348.0</v>
      </c>
      <c r="C636" s="14" t="s">
        <v>38</v>
      </c>
      <c r="D636" s="15">
        <v>24.88</v>
      </c>
      <c r="E636" s="16"/>
      <c r="F636" s="16"/>
      <c r="G636" s="16"/>
      <c r="H636" s="14" t="s">
        <v>15</v>
      </c>
      <c r="I636" s="17" t="str">
        <f>IFNA(J636,VLOOKUP(H636,'Merchant Categories'!$A$2:$B$99,2,FALSE))</f>
        <v>EATING OUT</v>
      </c>
      <c r="J636" s="18" t="str">
        <f>VLOOKUP(C636,'Individual Vendor Categories'!$A$1:$B$99,2,FALSE)</f>
        <v>#N/A</v>
      </c>
      <c r="K636" s="16"/>
      <c r="L636" s="16"/>
      <c r="M636" s="16"/>
    </row>
    <row r="637" hidden="1">
      <c r="A637" s="19">
        <v>45346.0</v>
      </c>
      <c r="B637" s="20">
        <v>45345.0</v>
      </c>
      <c r="C637" s="21" t="s">
        <v>538</v>
      </c>
      <c r="D637" s="22">
        <v>16.33</v>
      </c>
      <c r="E637" s="23"/>
      <c r="F637" s="23"/>
      <c r="G637" s="23"/>
      <c r="H637" s="21" t="s">
        <v>24</v>
      </c>
      <c r="I637" s="17" t="str">
        <f>IFNA(J637,VLOOKUP(H637,'Merchant Categories'!$A$2:$B$99,2,FALSE))</f>
        <v>NIGHTLIFE - BAR</v>
      </c>
      <c r="J637" s="18" t="str">
        <f>VLOOKUP(C637,'Individual Vendor Categories'!$A$1:$B$99,2,FALSE)</f>
        <v>NIGHTLIFE - BAR</v>
      </c>
      <c r="K637" s="23"/>
      <c r="L637" s="23"/>
      <c r="M637" s="23"/>
    </row>
    <row r="638" hidden="1">
      <c r="A638" s="19">
        <v>45345.0</v>
      </c>
      <c r="B638" s="20">
        <v>45346.0</v>
      </c>
      <c r="C638" s="21" t="s">
        <v>194</v>
      </c>
      <c r="D638" s="22">
        <v>56.45</v>
      </c>
      <c r="E638" s="23"/>
      <c r="F638" s="23"/>
      <c r="G638" s="23"/>
      <c r="H638" s="21" t="s">
        <v>195</v>
      </c>
      <c r="I638" s="17" t="str">
        <f>IFNA(J638,VLOOKUP(H638,'Merchant Categories'!$A$2:$B$99,2,FALSE))</f>
        <v>TICKETS</v>
      </c>
      <c r="J638" s="18" t="str">
        <f>VLOOKUP(C638,'Individual Vendor Categories'!$A$1:$B$99,2,FALSE)</f>
        <v>#N/A</v>
      </c>
      <c r="K638" s="23"/>
      <c r="L638" s="23"/>
      <c r="M638" s="23"/>
    </row>
    <row r="639" hidden="1">
      <c r="A639" s="27">
        <v>45345.0</v>
      </c>
      <c r="B639" s="28">
        <v>45346.0</v>
      </c>
      <c r="C639" s="29" t="s">
        <v>539</v>
      </c>
      <c r="D639" s="30">
        <v>90.0</v>
      </c>
      <c r="E639" s="31"/>
      <c r="F639" s="31"/>
      <c r="G639" s="31"/>
      <c r="H639" s="29" t="s">
        <v>540</v>
      </c>
      <c r="I639" s="17" t="s">
        <v>315</v>
      </c>
      <c r="J639" s="18" t="str">
        <f>VLOOKUP(C639,'Individual Vendor Categories'!$A$1:$B$99,2,FALSE)</f>
        <v>#N/A</v>
      </c>
      <c r="K639" s="31"/>
      <c r="L639" s="31"/>
      <c r="M639" s="31"/>
    </row>
    <row r="640" hidden="1">
      <c r="A640" s="6">
        <v>45344.0</v>
      </c>
      <c r="B640" s="7">
        <v>45344.0</v>
      </c>
      <c r="C640" s="8" t="s">
        <v>13</v>
      </c>
      <c r="D640" s="9">
        <v>-700.0</v>
      </c>
      <c r="E640" s="10"/>
      <c r="F640" s="10"/>
      <c r="G640" s="10"/>
      <c r="H640" s="10"/>
      <c r="I640" s="10"/>
      <c r="J640" s="10"/>
      <c r="K640" s="10"/>
      <c r="L640" s="10"/>
      <c r="M640" s="11"/>
    </row>
    <row r="641" hidden="1">
      <c r="A641" s="12">
        <v>45344.0</v>
      </c>
      <c r="B641" s="33">
        <v>45345.0</v>
      </c>
      <c r="C641" s="14" t="s">
        <v>541</v>
      </c>
      <c r="D641" s="15">
        <v>20.99</v>
      </c>
      <c r="E641" s="16"/>
      <c r="F641" s="16"/>
      <c r="G641" s="16"/>
      <c r="H641" s="14" t="s">
        <v>542</v>
      </c>
      <c r="I641" s="17" t="s">
        <v>315</v>
      </c>
      <c r="J641" s="18" t="str">
        <f>VLOOKUP(C641,'Individual Vendor Categories'!$A$1:$B$99,2,FALSE)</f>
        <v>#N/A</v>
      </c>
      <c r="K641" s="16"/>
      <c r="L641" s="16"/>
      <c r="M641" s="16"/>
    </row>
    <row r="642" hidden="1">
      <c r="A642" s="19">
        <v>45343.0</v>
      </c>
      <c r="B642" s="20">
        <v>45344.0</v>
      </c>
      <c r="C642" s="21" t="s">
        <v>543</v>
      </c>
      <c r="D642" s="22">
        <v>28.58</v>
      </c>
      <c r="E642" s="23"/>
      <c r="F642" s="23"/>
      <c r="G642" s="23"/>
      <c r="H642" s="21" t="s">
        <v>19</v>
      </c>
      <c r="I642" s="17" t="str">
        <f>IFNA(J642,VLOOKUP(H642,'Merchant Categories'!$A$2:$B$99,2,FALSE))</f>
        <v>EATING OUT</v>
      </c>
      <c r="J642" s="18" t="str">
        <f>VLOOKUP(C642,'Individual Vendor Categories'!$A$1:$B$99,2,FALSE)</f>
        <v>#N/A</v>
      </c>
      <c r="K642" s="23"/>
      <c r="L642" s="23"/>
      <c r="M642" s="23"/>
    </row>
    <row r="643" hidden="1">
      <c r="A643" s="19">
        <v>45343.0</v>
      </c>
      <c r="B643" s="20">
        <v>45343.0</v>
      </c>
      <c r="C643" s="21" t="s">
        <v>453</v>
      </c>
      <c r="D643" s="22">
        <v>217.42</v>
      </c>
      <c r="E643" s="23"/>
      <c r="F643" s="23"/>
      <c r="G643" s="23"/>
      <c r="H643" s="21" t="s">
        <v>24</v>
      </c>
      <c r="I643" s="17" t="str">
        <f>IFNA(J643,VLOOKUP(H643,'Merchant Categories'!$A$2:$B$99,2,FALSE))</f>
        <v>FESTIVALS</v>
      </c>
      <c r="J643" s="18" t="str">
        <f>VLOOKUP(C643,'Individual Vendor Categories'!$A$1:$B$99,2,FALSE)</f>
        <v>FESTIVALS</v>
      </c>
      <c r="K643" s="23"/>
      <c r="L643" s="23"/>
      <c r="M643" s="23"/>
    </row>
    <row r="644" hidden="1">
      <c r="A644" s="19">
        <v>45342.0</v>
      </c>
      <c r="B644" s="20">
        <v>45343.0</v>
      </c>
      <c r="C644" s="21" t="s">
        <v>431</v>
      </c>
      <c r="D644" s="22">
        <v>5.3</v>
      </c>
      <c r="E644" s="23"/>
      <c r="F644" s="23"/>
      <c r="G644" s="23"/>
      <c r="H644" s="21" t="s">
        <v>432</v>
      </c>
      <c r="I644" s="17" t="str">
        <f>IFNA(J644,VLOOKUP(H644,'Merchant Categories'!$A$2:$B$99,2,FALSE))</f>
        <v>CONVENIENCE</v>
      </c>
      <c r="J644" s="18" t="str">
        <f>VLOOKUP(C644,'Individual Vendor Categories'!$A$1:$B$99,2,FALSE)</f>
        <v>#N/A</v>
      </c>
      <c r="K644" s="23"/>
      <c r="L644" s="23"/>
      <c r="M644" s="23"/>
    </row>
    <row r="645" hidden="1">
      <c r="A645" s="19">
        <v>45342.0</v>
      </c>
      <c r="B645" s="20">
        <v>45342.0</v>
      </c>
      <c r="C645" s="21" t="s">
        <v>544</v>
      </c>
      <c r="D645" s="22">
        <v>27.8</v>
      </c>
      <c r="E645" s="23"/>
      <c r="F645" s="23"/>
      <c r="G645" s="23"/>
      <c r="H645" s="21" t="s">
        <v>15</v>
      </c>
      <c r="I645" s="17" t="str">
        <f>IFNA(J645,VLOOKUP(H645,'Merchant Categories'!$A$2:$B$99,2,FALSE))</f>
        <v>EATING OUT</v>
      </c>
      <c r="J645" s="18" t="str">
        <f>VLOOKUP(C645,'Individual Vendor Categories'!$A$1:$B$99,2,FALSE)</f>
        <v>#N/A</v>
      </c>
      <c r="K645" s="23"/>
      <c r="L645" s="23"/>
      <c r="M645" s="23"/>
    </row>
    <row r="646" hidden="1">
      <c r="A646" s="19">
        <v>45342.0</v>
      </c>
      <c r="B646" s="20">
        <v>45343.0</v>
      </c>
      <c r="C646" s="21" t="s">
        <v>545</v>
      </c>
      <c r="D646" s="22">
        <v>10.03</v>
      </c>
      <c r="E646" s="23"/>
      <c r="F646" s="23"/>
      <c r="G646" s="23"/>
      <c r="H646" s="21" t="s">
        <v>28</v>
      </c>
      <c r="I646" s="17" t="str">
        <f>IFNA(J646,VLOOKUP(H646,'Merchant Categories'!$A$2:$B$99,2,FALSE))</f>
        <v>ONLINE SHOPPING</v>
      </c>
      <c r="J646" s="18" t="str">
        <f>VLOOKUP(C646,'Individual Vendor Categories'!$A$1:$B$99,2,FALSE)</f>
        <v>#N/A</v>
      </c>
      <c r="K646" s="23"/>
      <c r="L646" s="23"/>
      <c r="M646" s="23"/>
    </row>
    <row r="647" hidden="1">
      <c r="A647" s="19">
        <v>45342.0</v>
      </c>
      <c r="B647" s="20">
        <v>45343.0</v>
      </c>
      <c r="C647" s="21" t="s">
        <v>546</v>
      </c>
      <c r="D647" s="22">
        <v>21.46</v>
      </c>
      <c r="E647" s="23"/>
      <c r="F647" s="23"/>
      <c r="G647" s="23"/>
      <c r="H647" s="21" t="s">
        <v>28</v>
      </c>
      <c r="I647" s="17" t="str">
        <f>IFNA(J647,VLOOKUP(H647,'Merchant Categories'!$A$2:$B$99,2,FALSE))</f>
        <v>ONLINE SHOPPING</v>
      </c>
      <c r="J647" s="18" t="str">
        <f>VLOOKUP(C647,'Individual Vendor Categories'!$A$1:$B$99,2,FALSE)</f>
        <v>#N/A</v>
      </c>
      <c r="K647" s="23"/>
      <c r="L647" s="23"/>
      <c r="M647" s="23"/>
    </row>
    <row r="648" hidden="1">
      <c r="A648" s="19">
        <v>45341.0</v>
      </c>
      <c r="B648" s="20">
        <v>45342.0</v>
      </c>
      <c r="C648" s="21" t="s">
        <v>547</v>
      </c>
      <c r="D648" s="22">
        <v>84.03</v>
      </c>
      <c r="E648" s="23"/>
      <c r="F648" s="23"/>
      <c r="G648" s="23"/>
      <c r="H648" s="21" t="s">
        <v>28</v>
      </c>
      <c r="I648" s="17" t="str">
        <f>IFNA(J648,VLOOKUP(H648,'Merchant Categories'!$A$2:$B$99,2,FALSE))</f>
        <v>ONLINE SHOPPING</v>
      </c>
      <c r="J648" s="18" t="str">
        <f>VLOOKUP(C648,'Individual Vendor Categories'!$A$1:$B$99,2,FALSE)</f>
        <v>#N/A</v>
      </c>
      <c r="K648" s="23"/>
      <c r="L648" s="23"/>
      <c r="M648" s="23"/>
    </row>
    <row r="649" hidden="1">
      <c r="A649" s="19">
        <v>45341.0</v>
      </c>
      <c r="B649" s="20">
        <v>45342.0</v>
      </c>
      <c r="C649" s="21" t="s">
        <v>548</v>
      </c>
      <c r="D649" s="22">
        <v>37.43</v>
      </c>
      <c r="E649" s="23"/>
      <c r="F649" s="23"/>
      <c r="G649" s="23"/>
      <c r="H649" s="21" t="s">
        <v>28</v>
      </c>
      <c r="I649" s="17" t="str">
        <f>IFNA(J649,VLOOKUP(H649,'Merchant Categories'!$A$2:$B$99,2,FALSE))</f>
        <v>ONLINE SHOPPING</v>
      </c>
      <c r="J649" s="18" t="str">
        <f>VLOOKUP(C649,'Individual Vendor Categories'!$A$1:$B$99,2,FALSE)</f>
        <v>#N/A</v>
      </c>
      <c r="K649" s="23"/>
      <c r="L649" s="23"/>
      <c r="M649" s="23"/>
    </row>
    <row r="650" hidden="1">
      <c r="A650" s="19">
        <v>45341.0</v>
      </c>
      <c r="B650" s="20">
        <v>45342.0</v>
      </c>
      <c r="C650" s="21" t="s">
        <v>549</v>
      </c>
      <c r="D650" s="22">
        <v>41.56</v>
      </c>
      <c r="E650" s="23"/>
      <c r="F650" s="23"/>
      <c r="G650" s="23"/>
      <c r="H650" s="21" t="s">
        <v>28</v>
      </c>
      <c r="I650" s="17" t="str">
        <f>IFNA(J650,VLOOKUP(H650,'Merchant Categories'!$A$2:$B$99,2,FALSE))</f>
        <v>ONLINE SHOPPING</v>
      </c>
      <c r="J650" s="18" t="str">
        <f>VLOOKUP(C650,'Individual Vendor Categories'!$A$1:$B$99,2,FALSE)</f>
        <v>#N/A</v>
      </c>
      <c r="K650" s="23"/>
      <c r="L650" s="23"/>
      <c r="M650" s="23"/>
    </row>
    <row r="651" hidden="1">
      <c r="A651" s="19">
        <v>45341.0</v>
      </c>
      <c r="B651" s="20">
        <v>45342.0</v>
      </c>
      <c r="C651" s="21" t="s">
        <v>550</v>
      </c>
      <c r="D651" s="22">
        <v>15.76</v>
      </c>
      <c r="E651" s="23"/>
      <c r="F651" s="23"/>
      <c r="G651" s="23"/>
      <c r="H651" s="21" t="s">
        <v>28</v>
      </c>
      <c r="I651" s="17" t="str">
        <f>IFNA(J651,VLOOKUP(H651,'Merchant Categories'!$A$2:$B$99,2,FALSE))</f>
        <v>ONLINE SHOPPING</v>
      </c>
      <c r="J651" s="18" t="str">
        <f>VLOOKUP(C651,'Individual Vendor Categories'!$A$1:$B$99,2,FALSE)</f>
        <v>#N/A</v>
      </c>
      <c r="K651" s="23"/>
      <c r="L651" s="23"/>
      <c r="M651" s="23"/>
    </row>
    <row r="652" hidden="1">
      <c r="A652" s="19">
        <v>45340.0</v>
      </c>
      <c r="B652" s="20">
        <v>45341.0</v>
      </c>
      <c r="C652" s="21" t="s">
        <v>551</v>
      </c>
      <c r="D652" s="22">
        <v>84.85</v>
      </c>
      <c r="E652" s="23"/>
      <c r="F652" s="23"/>
      <c r="G652" s="23"/>
      <c r="H652" s="21" t="s">
        <v>40</v>
      </c>
      <c r="I652" s="17" t="str">
        <f>IFNA(J652,VLOOKUP(H652,'Merchant Categories'!$A$2:$B$99,2,FALSE))</f>
        <v>EATING OUT</v>
      </c>
      <c r="J652" s="18" t="str">
        <f>VLOOKUP(C652,'Individual Vendor Categories'!$A$1:$B$99,2,FALSE)</f>
        <v>#N/A</v>
      </c>
      <c r="K652" s="23"/>
      <c r="L652" s="23"/>
      <c r="M652" s="23"/>
    </row>
    <row r="653" hidden="1">
      <c r="A653" s="19">
        <v>45340.0</v>
      </c>
      <c r="B653" s="20">
        <v>45341.0</v>
      </c>
      <c r="C653" s="21" t="s">
        <v>543</v>
      </c>
      <c r="D653" s="22">
        <v>23.72</v>
      </c>
      <c r="E653" s="23"/>
      <c r="F653" s="23"/>
      <c r="G653" s="23"/>
      <c r="H653" s="21" t="s">
        <v>19</v>
      </c>
      <c r="I653" s="17" t="str">
        <f>IFNA(J653,VLOOKUP(H653,'Merchant Categories'!$A$2:$B$99,2,FALSE))</f>
        <v>EATING OUT</v>
      </c>
      <c r="J653" s="18" t="str">
        <f>VLOOKUP(C653,'Individual Vendor Categories'!$A$1:$B$99,2,FALSE)</f>
        <v>#N/A</v>
      </c>
      <c r="K653" s="23"/>
      <c r="L653" s="23"/>
      <c r="M653" s="23"/>
    </row>
    <row r="654" hidden="1">
      <c r="A654" s="19">
        <v>45340.0</v>
      </c>
      <c r="B654" s="20">
        <v>45341.0</v>
      </c>
      <c r="C654" s="21" t="s">
        <v>64</v>
      </c>
      <c r="D654" s="22">
        <v>9.35</v>
      </c>
      <c r="E654" s="23"/>
      <c r="F654" s="23"/>
      <c r="G654" s="23"/>
      <c r="H654" s="21" t="s">
        <v>65</v>
      </c>
      <c r="I654" s="17" t="str">
        <f>IFNA(J654,VLOOKUP(H654,'Merchant Categories'!$A$2:$B$99,2,FALSE))</f>
        <v>GAS</v>
      </c>
      <c r="J654" s="18" t="str">
        <f>VLOOKUP(C654,'Individual Vendor Categories'!$A$1:$B$99,2,FALSE)</f>
        <v>#N/A</v>
      </c>
      <c r="K654" s="23"/>
      <c r="L654" s="23"/>
      <c r="M654" s="23"/>
    </row>
    <row r="655" hidden="1">
      <c r="A655" s="19">
        <v>45339.0</v>
      </c>
      <c r="B655" s="20">
        <v>45341.0</v>
      </c>
      <c r="C655" s="21" t="s">
        <v>390</v>
      </c>
      <c r="D655" s="22">
        <v>71.79</v>
      </c>
      <c r="E655" s="23"/>
      <c r="F655" s="23"/>
      <c r="G655" s="23"/>
      <c r="H655" s="21" t="s">
        <v>391</v>
      </c>
      <c r="I655" s="17" t="str">
        <f>IFNA(J655,VLOOKUP(H655,'Merchant Categories'!$A$2:$B$99,2,FALSE))</f>
        <v>GROCERIES</v>
      </c>
      <c r="J655" s="18" t="str">
        <f>VLOOKUP(C655,'Individual Vendor Categories'!$A$1:$B$99,2,FALSE)</f>
        <v>#N/A</v>
      </c>
      <c r="K655" s="23"/>
      <c r="L655" s="23"/>
      <c r="M655" s="23"/>
    </row>
    <row r="656" hidden="1">
      <c r="A656" s="19">
        <v>45339.0</v>
      </c>
      <c r="B656" s="20">
        <v>45340.0</v>
      </c>
      <c r="C656" s="21" t="s">
        <v>552</v>
      </c>
      <c r="D656" s="22">
        <v>31.95</v>
      </c>
      <c r="E656" s="23"/>
      <c r="F656" s="23"/>
      <c r="G656" s="23"/>
      <c r="H656" s="21" t="s">
        <v>55</v>
      </c>
      <c r="I656" s="17" t="str">
        <f>IFNA(J656,VLOOKUP(H656,'Merchant Categories'!$A$2:$B$99,2,FALSE))</f>
        <v>LIQ</v>
      </c>
      <c r="J656" s="18" t="str">
        <f>VLOOKUP(C656,'Individual Vendor Categories'!$A$1:$B$99,2,FALSE)</f>
        <v>#N/A</v>
      </c>
      <c r="K656" s="23"/>
      <c r="L656" s="23"/>
      <c r="M656" s="23"/>
    </row>
    <row r="657" hidden="1">
      <c r="A657" s="19">
        <v>45339.0</v>
      </c>
      <c r="B657" s="20">
        <v>45340.0</v>
      </c>
      <c r="C657" s="21" t="s">
        <v>180</v>
      </c>
      <c r="D657" s="22">
        <v>49.7</v>
      </c>
      <c r="E657" s="23"/>
      <c r="F657" s="23"/>
      <c r="G657" s="23"/>
      <c r="H657" s="21" t="s">
        <v>181</v>
      </c>
      <c r="I657" s="17" t="str">
        <f>IFNA(J657,VLOOKUP(H657,'Merchant Categories'!$A$2:$B$99,2,FALSE))</f>
        <v>GAS</v>
      </c>
      <c r="J657" s="18" t="str">
        <f>VLOOKUP(C657,'Individual Vendor Categories'!$A$1:$B$99,2,FALSE)</f>
        <v>#N/A</v>
      </c>
      <c r="K657" s="23"/>
      <c r="L657" s="23"/>
      <c r="M657" s="23"/>
    </row>
    <row r="658" hidden="1">
      <c r="A658" s="27">
        <v>45338.0</v>
      </c>
      <c r="B658" s="28">
        <v>45338.0</v>
      </c>
      <c r="C658" s="29" t="s">
        <v>78</v>
      </c>
      <c r="D658" s="30">
        <v>12.99</v>
      </c>
      <c r="E658" s="31"/>
      <c r="F658" s="31"/>
      <c r="G658" s="31"/>
      <c r="H658" s="31"/>
      <c r="I658" s="17" t="str">
        <f>IFNA(J658,VLOOKUP(H658,'Merchant Categories'!$A$2:$B$99,2,FALSE))</f>
        <v>CC FEES + INTEREST</v>
      </c>
      <c r="J658" s="18" t="str">
        <f>VLOOKUP(C658,'Individual Vendor Categories'!$A$1:$B$99,2,FALSE)</f>
        <v>CC FEES + INTEREST</v>
      </c>
      <c r="K658" s="31"/>
      <c r="L658" s="31"/>
      <c r="M658" s="31"/>
    </row>
    <row r="659" hidden="1">
      <c r="A659" s="6">
        <v>45338.0</v>
      </c>
      <c r="B659" s="7">
        <v>45338.0</v>
      </c>
      <c r="C659" s="8" t="s">
        <v>13</v>
      </c>
      <c r="D659" s="9">
        <v>-850.0</v>
      </c>
      <c r="E659" s="10"/>
      <c r="F659" s="10"/>
      <c r="G659" s="10"/>
      <c r="H659" s="10"/>
      <c r="I659" s="10"/>
      <c r="J659" s="10"/>
      <c r="K659" s="10"/>
      <c r="L659" s="10"/>
      <c r="M659" s="11"/>
    </row>
    <row r="660" hidden="1">
      <c r="A660" s="12">
        <v>45337.0</v>
      </c>
      <c r="B660" s="33">
        <v>45338.0</v>
      </c>
      <c r="C660" s="14" t="s">
        <v>514</v>
      </c>
      <c r="D660" s="15">
        <v>2.25</v>
      </c>
      <c r="E660" s="16"/>
      <c r="F660" s="16"/>
      <c r="G660" s="16"/>
      <c r="H660" s="14" t="s">
        <v>40</v>
      </c>
      <c r="I660" s="17" t="str">
        <f>IFNA(J660,VLOOKUP(H660,'Merchant Categories'!$A$2:$B$99,2,FALSE))</f>
        <v>EATING OUT</v>
      </c>
      <c r="J660" s="18" t="str">
        <f>VLOOKUP(C660,'Individual Vendor Categories'!$A$1:$B$99,2,FALSE)</f>
        <v>#N/A</v>
      </c>
      <c r="K660" s="16"/>
      <c r="L660" s="16"/>
      <c r="M660" s="16"/>
    </row>
    <row r="661" hidden="1">
      <c r="A661" s="19">
        <v>45337.0</v>
      </c>
      <c r="B661" s="20">
        <v>45337.0</v>
      </c>
      <c r="C661" s="21" t="s">
        <v>421</v>
      </c>
      <c r="D661" s="22">
        <v>14.41</v>
      </c>
      <c r="E661" s="23"/>
      <c r="F661" s="23"/>
      <c r="G661" s="23"/>
      <c r="H661" s="21" t="s">
        <v>15</v>
      </c>
      <c r="I661" s="17" t="str">
        <f>IFNA(J661,VLOOKUP(H661,'Merchant Categories'!$A$2:$B$99,2,FALSE))</f>
        <v>EATING OUT</v>
      </c>
      <c r="J661" s="18" t="str">
        <f>VLOOKUP(C661,'Individual Vendor Categories'!$A$1:$B$99,2,FALSE)</f>
        <v>#N/A</v>
      </c>
      <c r="K661" s="23"/>
      <c r="L661" s="23"/>
      <c r="M661" s="23"/>
    </row>
    <row r="662" hidden="1">
      <c r="A662" s="19">
        <v>45335.0</v>
      </c>
      <c r="B662" s="20">
        <v>45336.0</v>
      </c>
      <c r="C662" s="21" t="s">
        <v>475</v>
      </c>
      <c r="D662" s="22">
        <v>17.8</v>
      </c>
      <c r="E662" s="23"/>
      <c r="F662" s="23"/>
      <c r="G662" s="23"/>
      <c r="H662" s="21" t="s">
        <v>40</v>
      </c>
      <c r="I662" s="17" t="str">
        <f>IFNA(J662,VLOOKUP(H662,'Merchant Categories'!$A$2:$B$99,2,FALSE))</f>
        <v>EATING OUT</v>
      </c>
      <c r="J662" s="18" t="str">
        <f>VLOOKUP(C662,'Individual Vendor Categories'!$A$1:$B$99,2,FALSE)</f>
        <v>#N/A</v>
      </c>
      <c r="K662" s="23"/>
      <c r="L662" s="23"/>
      <c r="M662" s="23"/>
    </row>
    <row r="663" hidden="1">
      <c r="A663" s="27">
        <v>45335.0</v>
      </c>
      <c r="B663" s="28">
        <v>45335.0</v>
      </c>
      <c r="C663" s="29" t="s">
        <v>121</v>
      </c>
      <c r="D663" s="30">
        <v>6.16</v>
      </c>
      <c r="E663" s="31"/>
      <c r="F663" s="31"/>
      <c r="G663" s="31"/>
      <c r="H663" s="29" t="s">
        <v>40</v>
      </c>
      <c r="I663" s="17" t="str">
        <f>IFNA(J663,VLOOKUP(H663,'Merchant Categories'!$A$2:$B$99,2,FALSE))</f>
        <v>EATING OUT</v>
      </c>
      <c r="J663" s="18" t="str">
        <f>VLOOKUP(C663,'Individual Vendor Categories'!$A$1:$B$99,2,FALSE)</f>
        <v>#N/A</v>
      </c>
      <c r="K663" s="31"/>
      <c r="L663" s="31"/>
      <c r="M663" s="31"/>
    </row>
    <row r="664" hidden="1">
      <c r="A664" s="6">
        <v>45334.0</v>
      </c>
      <c r="B664" s="7">
        <v>45334.0</v>
      </c>
      <c r="C664" s="8" t="s">
        <v>13</v>
      </c>
      <c r="D664" s="9">
        <v>-550.0</v>
      </c>
      <c r="E664" s="10"/>
      <c r="F664" s="10"/>
      <c r="G664" s="10"/>
      <c r="H664" s="10"/>
      <c r="I664" s="10"/>
      <c r="J664" s="10"/>
      <c r="K664" s="10"/>
      <c r="L664" s="10"/>
      <c r="M664" s="11"/>
    </row>
    <row r="665" hidden="1">
      <c r="A665" s="12">
        <v>45334.0</v>
      </c>
      <c r="B665" s="33">
        <v>45335.0</v>
      </c>
      <c r="C665" s="14" t="s">
        <v>553</v>
      </c>
      <c r="D665" s="15">
        <v>8.8</v>
      </c>
      <c r="E665" s="16"/>
      <c r="F665" s="16"/>
      <c r="G665" s="16"/>
      <c r="H665" s="14" t="s">
        <v>28</v>
      </c>
      <c r="I665" s="17" t="str">
        <f>IFNA(J665,VLOOKUP(H665,'Merchant Categories'!$A$2:$B$99,2,FALSE))</f>
        <v>ONLINE SHOPPING</v>
      </c>
      <c r="J665" s="18" t="str">
        <f>VLOOKUP(C665,'Individual Vendor Categories'!$A$1:$B$99,2,FALSE)</f>
        <v>#N/A</v>
      </c>
      <c r="K665" s="16"/>
      <c r="L665" s="16"/>
      <c r="M665" s="16"/>
    </row>
    <row r="666" hidden="1">
      <c r="A666" s="19">
        <v>45333.0</v>
      </c>
      <c r="B666" s="20">
        <v>45333.0</v>
      </c>
      <c r="C666" s="21" t="s">
        <v>554</v>
      </c>
      <c r="D666" s="22">
        <v>243.31</v>
      </c>
      <c r="E666" s="26" t="s">
        <v>555</v>
      </c>
      <c r="F666" s="22">
        <v>0.0</v>
      </c>
      <c r="G666" s="26">
        <v>1.38033</v>
      </c>
      <c r="H666" s="21" t="s">
        <v>527</v>
      </c>
      <c r="I666" s="17" t="s">
        <v>213</v>
      </c>
      <c r="J666" s="18" t="str">
        <f>VLOOKUP(C666,'Individual Vendor Categories'!$A$1:$B$99,2,FALSE)</f>
        <v>#N/A</v>
      </c>
      <c r="K666" s="23"/>
      <c r="L666" s="23"/>
      <c r="M666" s="23"/>
    </row>
    <row r="667" hidden="1">
      <c r="A667" s="19">
        <v>45332.0</v>
      </c>
      <c r="B667" s="20">
        <v>45332.0</v>
      </c>
      <c r="C667" s="21" t="s">
        <v>328</v>
      </c>
      <c r="D667" s="22">
        <v>44.87</v>
      </c>
      <c r="E667" s="23"/>
      <c r="F667" s="23"/>
      <c r="G667" s="23"/>
      <c r="H667" s="21" t="s">
        <v>329</v>
      </c>
      <c r="I667" s="17" t="str">
        <f>IFNA(J667,VLOOKUP(H667,'Merchant Categories'!$A$2:$B$99,2,FALSE))</f>
        <v>TRAVEL</v>
      </c>
      <c r="J667" s="18" t="str">
        <f>VLOOKUP(C667,'Individual Vendor Categories'!$A$1:$B$99,2,FALSE)</f>
        <v>#N/A</v>
      </c>
      <c r="K667" s="23"/>
      <c r="L667" s="23"/>
      <c r="M667" s="23"/>
    </row>
    <row r="668" hidden="1">
      <c r="A668" s="19">
        <v>45332.0</v>
      </c>
      <c r="B668" s="20">
        <v>45332.0</v>
      </c>
      <c r="C668" s="21" t="s">
        <v>263</v>
      </c>
      <c r="D668" s="22">
        <v>46.79</v>
      </c>
      <c r="E668" s="23"/>
      <c r="F668" s="23"/>
      <c r="G668" s="23"/>
      <c r="H668" s="21" t="s">
        <v>264</v>
      </c>
      <c r="I668" s="17" t="str">
        <f>IFNA(J668,VLOOKUP(H668,'Merchant Categories'!$A$2:$B$99,2,FALSE))</f>
        <v>NIGHTLIFE - BAR</v>
      </c>
      <c r="J668" s="18" t="str">
        <f>VLOOKUP(C668,'Individual Vendor Categories'!$A$1:$B$99,2,FALSE)</f>
        <v>#N/A</v>
      </c>
      <c r="K668" s="23"/>
      <c r="L668" s="23"/>
      <c r="M668" s="23"/>
    </row>
    <row r="669" hidden="1">
      <c r="A669" s="19">
        <v>45332.0</v>
      </c>
      <c r="B669" s="20">
        <v>45332.0</v>
      </c>
      <c r="C669" s="21" t="s">
        <v>263</v>
      </c>
      <c r="D669" s="22">
        <v>15.6</v>
      </c>
      <c r="E669" s="23"/>
      <c r="F669" s="23"/>
      <c r="G669" s="23"/>
      <c r="H669" s="21" t="s">
        <v>264</v>
      </c>
      <c r="I669" s="17" t="str">
        <f>IFNA(J669,VLOOKUP(H669,'Merchant Categories'!$A$2:$B$99,2,FALSE))</f>
        <v>NIGHTLIFE - BAR</v>
      </c>
      <c r="J669" s="18" t="str">
        <f>VLOOKUP(C669,'Individual Vendor Categories'!$A$1:$B$99,2,FALSE)</f>
        <v>#N/A</v>
      </c>
      <c r="K669" s="23"/>
      <c r="L669" s="23"/>
      <c r="M669" s="23"/>
    </row>
    <row r="670" hidden="1">
      <c r="A670" s="19">
        <v>45332.0</v>
      </c>
      <c r="B670" s="20">
        <v>45333.0</v>
      </c>
      <c r="C670" s="21" t="s">
        <v>38</v>
      </c>
      <c r="D670" s="22">
        <v>22.69</v>
      </c>
      <c r="E670" s="23"/>
      <c r="F670" s="23"/>
      <c r="G670" s="23"/>
      <c r="H670" s="21" t="s">
        <v>15</v>
      </c>
      <c r="I670" s="17" t="str">
        <f>IFNA(J670,VLOOKUP(H670,'Merchant Categories'!$A$2:$B$99,2,FALSE))</f>
        <v>EATING OUT</v>
      </c>
      <c r="J670" s="18" t="str">
        <f>VLOOKUP(C670,'Individual Vendor Categories'!$A$1:$B$99,2,FALSE)</f>
        <v>#N/A</v>
      </c>
      <c r="K670" s="23"/>
      <c r="L670" s="23"/>
      <c r="M670" s="23"/>
    </row>
    <row r="671" hidden="1">
      <c r="A671" s="19">
        <v>45332.0</v>
      </c>
      <c r="B671" s="20">
        <v>45333.0</v>
      </c>
      <c r="C671" s="21" t="s">
        <v>355</v>
      </c>
      <c r="D671" s="22">
        <v>4.19</v>
      </c>
      <c r="E671" s="23"/>
      <c r="F671" s="23"/>
      <c r="G671" s="23"/>
      <c r="H671" s="21" t="s">
        <v>96</v>
      </c>
      <c r="I671" s="17" t="str">
        <f>IFNA(J671,VLOOKUP(H671,'Merchant Categories'!$A$2:$B$99,2,FALSE))</f>
        <v>SUBSCRIPTIONS</v>
      </c>
      <c r="J671" s="18" t="str">
        <f>VLOOKUP(C671,'Individual Vendor Categories'!$A$1:$B$99,2,FALSE)</f>
        <v>#N/A</v>
      </c>
      <c r="K671" s="23"/>
      <c r="L671" s="23"/>
      <c r="M671" s="23"/>
    </row>
    <row r="672" hidden="1">
      <c r="A672" s="19">
        <v>45332.0</v>
      </c>
      <c r="B672" s="20">
        <v>45332.0</v>
      </c>
      <c r="C672" s="21" t="s">
        <v>556</v>
      </c>
      <c r="D672" s="22">
        <v>20.0</v>
      </c>
      <c r="E672" s="23"/>
      <c r="F672" s="23"/>
      <c r="G672" s="23"/>
      <c r="H672" s="21" t="s">
        <v>43</v>
      </c>
      <c r="I672" s="17" t="str">
        <f>IFNA(J672,VLOOKUP(H672,'Merchant Categories'!$A$2:$B$99,2,FALSE))</f>
        <v>NIGHTLIFE - BAR</v>
      </c>
      <c r="J672" s="18" t="str">
        <f>VLOOKUP(C672,'Individual Vendor Categories'!$A$1:$B$99,2,FALSE)</f>
        <v>NIGHTLIFE - BAR</v>
      </c>
      <c r="K672" s="23"/>
      <c r="L672" s="23"/>
      <c r="M672" s="23"/>
    </row>
    <row r="673" hidden="1">
      <c r="A673" s="19">
        <v>45329.0</v>
      </c>
      <c r="B673" s="25">
        <v>45330.0</v>
      </c>
      <c r="C673" s="21" t="s">
        <v>121</v>
      </c>
      <c r="D673" s="22">
        <v>6.16</v>
      </c>
      <c r="E673" s="23"/>
      <c r="F673" s="23"/>
      <c r="G673" s="23"/>
      <c r="H673" s="21" t="s">
        <v>40</v>
      </c>
      <c r="I673" s="17" t="str">
        <f>IFNA(J673,VLOOKUP(H673,'Merchant Categories'!$A$2:$B$99,2,FALSE))</f>
        <v>EATING OUT</v>
      </c>
      <c r="J673" s="18" t="str">
        <f>VLOOKUP(C673,'Individual Vendor Categories'!$A$1:$B$99,2,FALSE)</f>
        <v>#N/A</v>
      </c>
      <c r="K673" s="23"/>
      <c r="L673" s="23"/>
      <c r="M673" s="23"/>
    </row>
    <row r="674" hidden="1">
      <c r="A674" s="19">
        <v>45328.0</v>
      </c>
      <c r="B674" s="25">
        <v>45328.0</v>
      </c>
      <c r="C674" s="21" t="s">
        <v>108</v>
      </c>
      <c r="D674" s="22">
        <v>45.2</v>
      </c>
      <c r="E674" s="23"/>
      <c r="F674" s="23"/>
      <c r="G674" s="23"/>
      <c r="H674" s="21" t="s">
        <v>109</v>
      </c>
      <c r="I674" s="17" t="str">
        <f>IFNA(J674,VLOOKUP(H674,'Merchant Categories'!$A$2:$B$99,2,FALSE))</f>
        <v>SUBSCRIPTIONS</v>
      </c>
      <c r="J674" s="18" t="str">
        <f>VLOOKUP(C674,'Individual Vendor Categories'!$A$1:$B$99,2,FALSE)</f>
        <v>SUBSCRIPTIONS</v>
      </c>
      <c r="K674" s="23"/>
      <c r="L674" s="23"/>
      <c r="M674" s="23"/>
    </row>
    <row r="675" hidden="1">
      <c r="A675" s="19">
        <v>45328.0</v>
      </c>
      <c r="B675" s="25">
        <v>45329.0</v>
      </c>
      <c r="C675" s="21" t="s">
        <v>557</v>
      </c>
      <c r="D675" s="22">
        <v>62.84</v>
      </c>
      <c r="E675" s="23"/>
      <c r="F675" s="23"/>
      <c r="G675" s="23"/>
      <c r="H675" s="21" t="s">
        <v>28</v>
      </c>
      <c r="I675" s="17" t="str">
        <f>IFNA(J675,VLOOKUP(H675,'Merchant Categories'!$A$2:$B$99,2,FALSE))</f>
        <v>ONLINE SHOPPING</v>
      </c>
      <c r="J675" s="18" t="str">
        <f>VLOOKUP(C675,'Individual Vendor Categories'!$A$1:$B$99,2,FALSE)</f>
        <v>#N/A</v>
      </c>
      <c r="K675" s="23"/>
      <c r="L675" s="23"/>
      <c r="M675" s="23"/>
    </row>
    <row r="676" hidden="1">
      <c r="A676" s="19">
        <v>45327.0</v>
      </c>
      <c r="B676" s="25">
        <v>45329.0</v>
      </c>
      <c r="C676" s="21" t="s">
        <v>390</v>
      </c>
      <c r="D676" s="22">
        <v>55.71</v>
      </c>
      <c r="E676" s="23"/>
      <c r="F676" s="23"/>
      <c r="G676" s="23"/>
      <c r="H676" s="21" t="s">
        <v>391</v>
      </c>
      <c r="I676" s="17" t="str">
        <f>IFNA(J676,VLOOKUP(H676,'Merchant Categories'!$A$2:$B$99,2,FALSE))</f>
        <v>GROCERIES</v>
      </c>
      <c r="J676" s="18" t="str">
        <f>VLOOKUP(C676,'Individual Vendor Categories'!$A$1:$B$99,2,FALSE)</f>
        <v>#N/A</v>
      </c>
      <c r="K676" s="23"/>
      <c r="L676" s="23"/>
      <c r="M676" s="23"/>
    </row>
    <row r="677" hidden="1">
      <c r="A677" s="19">
        <v>45326.0</v>
      </c>
      <c r="B677" s="25">
        <v>45326.0</v>
      </c>
      <c r="C677" s="21" t="s">
        <v>328</v>
      </c>
      <c r="D677" s="22">
        <v>45.79</v>
      </c>
      <c r="E677" s="23"/>
      <c r="F677" s="23"/>
      <c r="G677" s="23"/>
      <c r="H677" s="21" t="s">
        <v>329</v>
      </c>
      <c r="I677" s="17" t="str">
        <f>IFNA(J677,VLOOKUP(H677,'Merchant Categories'!$A$2:$B$99,2,FALSE))</f>
        <v>TRAVEL</v>
      </c>
      <c r="J677" s="18" t="str">
        <f>VLOOKUP(C677,'Individual Vendor Categories'!$A$1:$B$99,2,FALSE)</f>
        <v>#N/A</v>
      </c>
      <c r="K677" s="23"/>
      <c r="L677" s="23"/>
      <c r="M677" s="23"/>
    </row>
    <row r="678" hidden="1">
      <c r="A678" s="19">
        <v>45326.0</v>
      </c>
      <c r="B678" s="25">
        <v>45326.0</v>
      </c>
      <c r="C678" s="21" t="s">
        <v>558</v>
      </c>
      <c r="D678" s="22">
        <v>6.11</v>
      </c>
      <c r="E678" s="23"/>
      <c r="F678" s="23"/>
      <c r="G678" s="23"/>
      <c r="H678" s="21" t="s">
        <v>40</v>
      </c>
      <c r="I678" s="17" t="str">
        <f>IFNA(J678,VLOOKUP(H678,'Merchant Categories'!$A$2:$B$99,2,FALSE))</f>
        <v>EATING OUT</v>
      </c>
      <c r="J678" s="18" t="str">
        <f>VLOOKUP(C678,'Individual Vendor Categories'!$A$1:$B$99,2,FALSE)</f>
        <v>#N/A</v>
      </c>
      <c r="K678" s="23"/>
      <c r="L678" s="23"/>
      <c r="M678" s="23"/>
    </row>
    <row r="679" hidden="1">
      <c r="A679" s="19">
        <v>45326.0</v>
      </c>
      <c r="B679" s="25">
        <v>45327.0</v>
      </c>
      <c r="C679" s="21" t="s">
        <v>56</v>
      </c>
      <c r="D679" s="22">
        <v>11.49</v>
      </c>
      <c r="E679" s="23"/>
      <c r="F679" s="23"/>
      <c r="G679" s="23"/>
      <c r="H679" s="21" t="s">
        <v>57</v>
      </c>
      <c r="I679" s="17" t="str">
        <f>IFNA(J679,VLOOKUP(H679,'Merchant Categories'!$A$2:$B$99,2,FALSE))</f>
        <v>EATING OUT</v>
      </c>
      <c r="J679" s="18" t="str">
        <f>VLOOKUP(C679,'Individual Vendor Categories'!$A$1:$B$99,2,FALSE)</f>
        <v>#N/A</v>
      </c>
      <c r="K679" s="23"/>
      <c r="L679" s="23"/>
      <c r="M679" s="23"/>
    </row>
    <row r="680" hidden="1">
      <c r="A680" s="19">
        <v>45326.0</v>
      </c>
      <c r="B680" s="25">
        <v>45326.0</v>
      </c>
      <c r="C680" s="21" t="s">
        <v>559</v>
      </c>
      <c r="D680" s="22">
        <v>14.12</v>
      </c>
      <c r="E680" s="23"/>
      <c r="F680" s="23"/>
      <c r="G680" s="23"/>
      <c r="H680" s="21" t="s">
        <v>15</v>
      </c>
      <c r="I680" s="17" t="str">
        <f>IFNA(J680,VLOOKUP(H680,'Merchant Categories'!$A$2:$B$99,2,FALSE))</f>
        <v>EATING OUT</v>
      </c>
      <c r="J680" s="18" t="str">
        <f>VLOOKUP(C680,'Individual Vendor Categories'!$A$1:$B$99,2,FALSE)</f>
        <v>#N/A</v>
      </c>
      <c r="K680" s="23"/>
      <c r="L680" s="23"/>
      <c r="M680" s="23"/>
    </row>
    <row r="681" hidden="1">
      <c r="A681" s="19">
        <v>45325.0</v>
      </c>
      <c r="B681" s="25">
        <v>45326.0</v>
      </c>
      <c r="C681" s="21" t="s">
        <v>560</v>
      </c>
      <c r="D681" s="22">
        <v>21.61</v>
      </c>
      <c r="E681" s="23"/>
      <c r="F681" s="23"/>
      <c r="G681" s="23"/>
      <c r="H681" s="21" t="s">
        <v>561</v>
      </c>
      <c r="I681" s="17" t="str">
        <f>IFNA(J681,VLOOKUP(H681,'Merchant Categories'!$A$2:$B$99,2,FALSE))</f>
        <v>MISC</v>
      </c>
      <c r="J681" s="18" t="str">
        <f>VLOOKUP(C681,'Individual Vendor Categories'!$A$1:$B$99,2,FALSE)</f>
        <v>#N/A</v>
      </c>
      <c r="K681" s="23"/>
      <c r="L681" s="23"/>
      <c r="M681" s="23"/>
    </row>
    <row r="682" hidden="1">
      <c r="A682" s="19">
        <v>45325.0</v>
      </c>
      <c r="B682" s="25">
        <v>45326.0</v>
      </c>
      <c r="C682" s="21" t="s">
        <v>562</v>
      </c>
      <c r="D682" s="22">
        <v>29.75</v>
      </c>
      <c r="E682" s="23"/>
      <c r="F682" s="23"/>
      <c r="G682" s="23"/>
      <c r="H682" s="21" t="s">
        <v>55</v>
      </c>
      <c r="I682" s="17" t="str">
        <f>IFNA(J682,VLOOKUP(H682,'Merchant Categories'!$A$2:$B$99,2,FALSE))</f>
        <v>LIQ</v>
      </c>
      <c r="J682" s="18" t="str">
        <f>VLOOKUP(C682,'Individual Vendor Categories'!$A$1:$B$99,2,FALSE)</f>
        <v>#N/A</v>
      </c>
      <c r="K682" s="23"/>
      <c r="L682" s="23"/>
      <c r="M682" s="23"/>
    </row>
    <row r="683" hidden="1">
      <c r="A683" s="19">
        <v>45324.0</v>
      </c>
      <c r="B683" s="25">
        <v>45325.0</v>
      </c>
      <c r="C683" s="21" t="s">
        <v>124</v>
      </c>
      <c r="D683" s="22">
        <v>40.96</v>
      </c>
      <c r="E683" s="23"/>
      <c r="F683" s="23"/>
      <c r="G683" s="23"/>
      <c r="H683" s="21" t="s">
        <v>125</v>
      </c>
      <c r="I683" s="17" t="str">
        <f>IFNA(J683,VLOOKUP(H683,'Merchant Categories'!$A$2:$B$99,2,FALSE))</f>
        <v>GAS</v>
      </c>
      <c r="J683" s="18" t="str">
        <f>VLOOKUP(C683,'Individual Vendor Categories'!$A$1:$B$99,2,FALSE)</f>
        <v>#N/A</v>
      </c>
      <c r="K683" s="23"/>
      <c r="L683" s="23"/>
      <c r="M683" s="23"/>
    </row>
    <row r="684" hidden="1">
      <c r="A684" s="27">
        <v>45324.0</v>
      </c>
      <c r="B684" s="37">
        <v>45324.0</v>
      </c>
      <c r="C684" s="29" t="s">
        <v>563</v>
      </c>
      <c r="D684" s="30">
        <v>88.0</v>
      </c>
      <c r="E684" s="31"/>
      <c r="F684" s="31"/>
      <c r="G684" s="31"/>
      <c r="H684" s="29" t="s">
        <v>288</v>
      </c>
      <c r="I684" s="17" t="str">
        <f>IFNA(J684,VLOOKUP(H684,'Merchant Categories'!$A$2:$B$99,2,FALSE))</f>
        <v>CLOTHES</v>
      </c>
      <c r="J684" s="18" t="str">
        <f>VLOOKUP(C684,'Individual Vendor Categories'!$A$1:$B$99,2,FALSE)</f>
        <v>CLOTHES</v>
      </c>
      <c r="K684" s="31"/>
      <c r="L684" s="31"/>
      <c r="M684" s="31"/>
    </row>
    <row r="685" hidden="1">
      <c r="A685" s="35">
        <v>45324.0</v>
      </c>
      <c r="B685" s="36">
        <v>45324.0</v>
      </c>
      <c r="C685" s="8" t="s">
        <v>13</v>
      </c>
      <c r="D685" s="9">
        <v>-1000.0</v>
      </c>
      <c r="E685" s="10"/>
      <c r="F685" s="10"/>
      <c r="G685" s="10"/>
      <c r="H685" s="10"/>
      <c r="I685" s="10"/>
      <c r="J685" s="10"/>
      <c r="K685" s="10"/>
      <c r="L685" s="10"/>
      <c r="M685" s="11"/>
    </row>
    <row r="686" hidden="1">
      <c r="A686" s="12">
        <v>45323.0</v>
      </c>
      <c r="B686" s="13">
        <v>45324.0</v>
      </c>
      <c r="C686" s="14" t="s">
        <v>564</v>
      </c>
      <c r="D686" s="15">
        <v>16.29</v>
      </c>
      <c r="E686" s="16"/>
      <c r="F686" s="16"/>
      <c r="G686" s="16"/>
      <c r="H686" s="14" t="s">
        <v>94</v>
      </c>
      <c r="I686" s="17" t="s">
        <v>299</v>
      </c>
      <c r="J686" s="18" t="str">
        <f>VLOOKUP(C686,'Individual Vendor Categories'!$A$1:$B$99,2,FALSE)</f>
        <v>#N/A</v>
      </c>
      <c r="K686" s="16"/>
      <c r="L686" s="16"/>
      <c r="M686" s="16"/>
    </row>
    <row r="687" hidden="1">
      <c r="A687" s="19">
        <v>45322.0</v>
      </c>
      <c r="B687" s="20">
        <v>45322.0</v>
      </c>
      <c r="C687" s="21" t="s">
        <v>565</v>
      </c>
      <c r="D687" s="22">
        <v>159.0</v>
      </c>
      <c r="E687" s="23"/>
      <c r="F687" s="23"/>
      <c r="G687" s="23"/>
      <c r="H687" s="21" t="s">
        <v>288</v>
      </c>
      <c r="I687" s="17" t="str">
        <f>IFNA(J687,VLOOKUP(H687,'Merchant Categories'!$A$2:$B$99,2,FALSE))</f>
        <v>TICKETS</v>
      </c>
      <c r="J687" s="18" t="str">
        <f>VLOOKUP(C687,'Individual Vendor Categories'!$A$1:$B$99,2,FALSE)</f>
        <v>TICKETS</v>
      </c>
      <c r="K687" s="23"/>
      <c r="L687" s="23"/>
      <c r="M687" s="23"/>
    </row>
    <row r="688" hidden="1">
      <c r="A688" s="27">
        <v>45321.0</v>
      </c>
      <c r="B688" s="28">
        <v>45322.0</v>
      </c>
      <c r="C688" s="29" t="s">
        <v>566</v>
      </c>
      <c r="D688" s="30">
        <v>8.46</v>
      </c>
      <c r="E688" s="31"/>
      <c r="F688" s="31"/>
      <c r="G688" s="31"/>
      <c r="H688" s="29" t="s">
        <v>40</v>
      </c>
      <c r="I688" s="17" t="str">
        <f>IFNA(J688,VLOOKUP(H688,'Merchant Categories'!$A$2:$B$99,2,FALSE))</f>
        <v>EATING OUT</v>
      </c>
      <c r="J688" s="18" t="str">
        <f>VLOOKUP(C688,'Individual Vendor Categories'!$A$1:$B$99,2,FALSE)</f>
        <v>#N/A</v>
      </c>
      <c r="K688" s="31"/>
      <c r="L688" s="31"/>
      <c r="M688" s="31"/>
    </row>
    <row r="689" hidden="1">
      <c r="A689" s="6">
        <v>45320.0</v>
      </c>
      <c r="B689" s="7">
        <v>45320.0</v>
      </c>
      <c r="C689" s="8" t="s">
        <v>13</v>
      </c>
      <c r="D689" s="9">
        <v>-2000.0</v>
      </c>
      <c r="E689" s="10"/>
      <c r="F689" s="10"/>
      <c r="G689" s="10"/>
      <c r="H689" s="10"/>
      <c r="I689" s="10"/>
      <c r="J689" s="10"/>
      <c r="K689" s="10"/>
      <c r="L689" s="10"/>
      <c r="M689" s="11"/>
    </row>
    <row r="690" hidden="1">
      <c r="A690" s="12">
        <v>45319.0</v>
      </c>
      <c r="B690" s="33">
        <v>45321.0</v>
      </c>
      <c r="C690" s="14" t="s">
        <v>390</v>
      </c>
      <c r="D690" s="15">
        <v>78.11</v>
      </c>
      <c r="E690" s="16"/>
      <c r="F690" s="16"/>
      <c r="G690" s="16"/>
      <c r="H690" s="14" t="s">
        <v>391</v>
      </c>
      <c r="I690" s="17" t="str">
        <f>IFNA(J690,VLOOKUP(H690,'Merchant Categories'!$A$2:$B$99,2,FALSE))</f>
        <v>GROCERIES</v>
      </c>
      <c r="J690" s="18" t="str">
        <f>VLOOKUP(C690,'Individual Vendor Categories'!$A$1:$B$99,2,FALSE)</f>
        <v>#N/A</v>
      </c>
      <c r="K690" s="16"/>
      <c r="L690" s="16"/>
      <c r="M690" s="16"/>
    </row>
    <row r="691" hidden="1">
      <c r="A691" s="19">
        <v>45319.0</v>
      </c>
      <c r="B691" s="20">
        <v>45318.0</v>
      </c>
      <c r="C691" s="21" t="s">
        <v>567</v>
      </c>
      <c r="D691" s="22">
        <v>25.37</v>
      </c>
      <c r="E691" s="23"/>
      <c r="F691" s="23"/>
      <c r="G691" s="23"/>
      <c r="H691" s="21" t="s">
        <v>24</v>
      </c>
      <c r="I691" s="17" t="str">
        <f>IFNA(J691,VLOOKUP(H691,'Merchant Categories'!$A$2:$B$99,2,FALSE))</f>
        <v>NIGHTLIFE - BAR</v>
      </c>
      <c r="J691" s="18" t="str">
        <f>VLOOKUP(C691,'Individual Vendor Categories'!$A$1:$B$99,2,FALSE)</f>
        <v>NIGHTLIFE - BAR</v>
      </c>
      <c r="K691" s="23"/>
      <c r="L691" s="23"/>
      <c r="M691" s="23"/>
    </row>
    <row r="692" hidden="1">
      <c r="A692" s="19">
        <v>45319.0</v>
      </c>
      <c r="B692" s="20">
        <v>45319.0</v>
      </c>
      <c r="C692" s="21" t="s">
        <v>567</v>
      </c>
      <c r="D692" s="22">
        <v>25.37</v>
      </c>
      <c r="E692" s="23"/>
      <c r="F692" s="23"/>
      <c r="G692" s="23"/>
      <c r="H692" s="21" t="s">
        <v>24</v>
      </c>
      <c r="I692" s="17" t="str">
        <f>IFNA(J692,VLOOKUP(H692,'Merchant Categories'!$A$2:$B$99,2,FALSE))</f>
        <v>NIGHTLIFE - BAR</v>
      </c>
      <c r="J692" s="18" t="str">
        <f>VLOOKUP(C692,'Individual Vendor Categories'!$A$1:$B$99,2,FALSE)</f>
        <v>NIGHTLIFE - BAR</v>
      </c>
      <c r="K692" s="23"/>
      <c r="L692" s="23"/>
      <c r="M692" s="23"/>
    </row>
    <row r="693" hidden="1">
      <c r="A693" s="19">
        <v>45317.0</v>
      </c>
      <c r="B693" s="20">
        <v>45318.0</v>
      </c>
      <c r="C693" s="21" t="s">
        <v>568</v>
      </c>
      <c r="D693" s="22">
        <v>30.45</v>
      </c>
      <c r="E693" s="23"/>
      <c r="F693" s="23"/>
      <c r="G693" s="23"/>
      <c r="H693" s="21" t="s">
        <v>28</v>
      </c>
      <c r="I693" s="17" t="str">
        <f>IFNA(J693,VLOOKUP(H693,'Merchant Categories'!$A$2:$B$99,2,FALSE))</f>
        <v>ONLINE SHOPPING</v>
      </c>
      <c r="J693" s="18" t="str">
        <f>VLOOKUP(C693,'Individual Vendor Categories'!$A$1:$B$99,2,FALSE)</f>
        <v>#N/A</v>
      </c>
      <c r="K693" s="23"/>
      <c r="L693" s="23"/>
      <c r="M693" s="23"/>
    </row>
    <row r="694" hidden="1">
      <c r="A694" s="19">
        <v>45316.0</v>
      </c>
      <c r="B694" s="20">
        <v>45317.0</v>
      </c>
      <c r="C694" s="21" t="s">
        <v>475</v>
      </c>
      <c r="D694" s="22">
        <v>17.8</v>
      </c>
      <c r="E694" s="23"/>
      <c r="F694" s="23"/>
      <c r="G694" s="23"/>
      <c r="H694" s="21" t="s">
        <v>40</v>
      </c>
      <c r="I694" s="17" t="str">
        <f>IFNA(J694,VLOOKUP(H694,'Merchant Categories'!$A$2:$B$99,2,FALSE))</f>
        <v>EATING OUT</v>
      </c>
      <c r="J694" s="18" t="str">
        <f>VLOOKUP(C694,'Individual Vendor Categories'!$A$1:$B$99,2,FALSE)</f>
        <v>#N/A</v>
      </c>
      <c r="K694" s="23"/>
      <c r="L694" s="23"/>
      <c r="M694" s="23"/>
    </row>
    <row r="695" hidden="1">
      <c r="A695" s="19">
        <v>45316.0</v>
      </c>
      <c r="B695" s="20">
        <v>45317.0</v>
      </c>
      <c r="C695" s="21" t="s">
        <v>431</v>
      </c>
      <c r="D695" s="22">
        <v>5.07</v>
      </c>
      <c r="E695" s="23"/>
      <c r="F695" s="23"/>
      <c r="G695" s="23"/>
      <c r="H695" s="21" t="s">
        <v>432</v>
      </c>
      <c r="I695" s="17" t="str">
        <f>IFNA(J695,VLOOKUP(H695,'Merchant Categories'!$A$2:$B$99,2,FALSE))</f>
        <v>CONVENIENCE</v>
      </c>
      <c r="J695" s="18" t="str">
        <f>VLOOKUP(C695,'Individual Vendor Categories'!$A$1:$B$99,2,FALSE)</f>
        <v>#N/A</v>
      </c>
      <c r="K695" s="23"/>
      <c r="L695" s="23"/>
      <c r="M695" s="23"/>
    </row>
    <row r="696" hidden="1">
      <c r="A696" s="19">
        <v>45316.0</v>
      </c>
      <c r="B696" s="20">
        <v>45317.0</v>
      </c>
      <c r="C696" s="21" t="s">
        <v>505</v>
      </c>
      <c r="D696" s="22">
        <v>504.0</v>
      </c>
      <c r="E696" s="23"/>
      <c r="F696" s="23"/>
      <c r="G696" s="23"/>
      <c r="H696" s="21" t="s">
        <v>195</v>
      </c>
      <c r="I696" s="17" t="str">
        <f>IFNA(J696,VLOOKUP(H696,'Merchant Categories'!$A$2:$B$99,2,FALSE))</f>
        <v>TICKETS</v>
      </c>
      <c r="J696" s="18" t="str">
        <f>VLOOKUP(C696,'Individual Vendor Categories'!$A$1:$B$99,2,FALSE)</f>
        <v>#N/A</v>
      </c>
      <c r="K696" s="23"/>
      <c r="L696" s="23"/>
      <c r="M696" s="23"/>
    </row>
    <row r="697" hidden="1">
      <c r="A697" s="19">
        <v>45316.0</v>
      </c>
      <c r="B697" s="20">
        <v>45317.0</v>
      </c>
      <c r="C697" s="21" t="s">
        <v>121</v>
      </c>
      <c r="D697" s="22">
        <v>5.82</v>
      </c>
      <c r="E697" s="23"/>
      <c r="F697" s="23"/>
      <c r="G697" s="23"/>
      <c r="H697" s="21" t="s">
        <v>40</v>
      </c>
      <c r="I697" s="17" t="str">
        <f>IFNA(J697,VLOOKUP(H697,'Merchant Categories'!$A$2:$B$99,2,FALSE))</f>
        <v>EATING OUT</v>
      </c>
      <c r="J697" s="18" t="str">
        <f>VLOOKUP(C697,'Individual Vendor Categories'!$A$1:$B$99,2,FALSE)</f>
        <v>#N/A</v>
      </c>
      <c r="K697" s="23"/>
      <c r="L697" s="23"/>
      <c r="M697" s="23"/>
    </row>
    <row r="698" hidden="1">
      <c r="A698" s="19">
        <v>45316.0</v>
      </c>
      <c r="B698" s="20">
        <v>45317.0</v>
      </c>
      <c r="C698" s="21" t="s">
        <v>29</v>
      </c>
      <c r="D698" s="22">
        <v>14.68</v>
      </c>
      <c r="E698" s="23"/>
      <c r="F698" s="23"/>
      <c r="G698" s="23"/>
      <c r="H698" s="21" t="s">
        <v>30</v>
      </c>
      <c r="I698" s="17" t="str">
        <f>IFNA(J698,VLOOKUP(H698,'Merchant Categories'!$A$2:$B$99,2,FALSE))</f>
        <v>SUBSCRIPTIONS</v>
      </c>
      <c r="J698" s="18" t="str">
        <f>VLOOKUP(C698,'Individual Vendor Categories'!$A$1:$B$99,2,FALSE)</f>
        <v>#N/A</v>
      </c>
      <c r="K698" s="23"/>
      <c r="L698" s="23"/>
      <c r="M698" s="23"/>
    </row>
    <row r="699" hidden="1">
      <c r="A699" s="19">
        <v>45312.0</v>
      </c>
      <c r="B699" s="20">
        <v>45314.0</v>
      </c>
      <c r="C699" s="21" t="s">
        <v>124</v>
      </c>
      <c r="D699" s="22">
        <v>36.8</v>
      </c>
      <c r="E699" s="23"/>
      <c r="F699" s="23"/>
      <c r="G699" s="23"/>
      <c r="H699" s="21" t="s">
        <v>125</v>
      </c>
      <c r="I699" s="17" t="str">
        <f>IFNA(J699,VLOOKUP(H699,'Merchant Categories'!$A$2:$B$99,2,FALSE))</f>
        <v>GAS</v>
      </c>
      <c r="J699" s="18" t="str">
        <f>VLOOKUP(C699,'Individual Vendor Categories'!$A$1:$B$99,2,FALSE)</f>
        <v>#N/A</v>
      </c>
      <c r="K699" s="23"/>
      <c r="L699" s="23"/>
      <c r="M699" s="23"/>
    </row>
    <row r="700" hidden="1">
      <c r="A700" s="19">
        <v>45311.0</v>
      </c>
      <c r="B700" s="20">
        <v>45311.0</v>
      </c>
      <c r="C700" s="21" t="s">
        <v>328</v>
      </c>
      <c r="D700" s="22">
        <v>9.2</v>
      </c>
      <c r="E700" s="23"/>
      <c r="F700" s="23"/>
      <c r="G700" s="23"/>
      <c r="H700" s="21" t="s">
        <v>329</v>
      </c>
      <c r="I700" s="17" t="str">
        <f>IFNA(J700,VLOOKUP(H700,'Merchant Categories'!$A$2:$B$99,2,FALSE))</f>
        <v>TRAVEL</v>
      </c>
      <c r="J700" s="18" t="str">
        <f>VLOOKUP(C700,'Individual Vendor Categories'!$A$1:$B$99,2,FALSE)</f>
        <v>#N/A</v>
      </c>
      <c r="K700" s="23"/>
      <c r="L700" s="23"/>
      <c r="M700" s="23"/>
    </row>
    <row r="701" hidden="1">
      <c r="A701" s="19">
        <v>45311.0</v>
      </c>
      <c r="B701" s="20">
        <v>45311.0</v>
      </c>
      <c r="C701" s="21" t="s">
        <v>328</v>
      </c>
      <c r="D701" s="22">
        <v>1.4</v>
      </c>
      <c r="E701" s="23"/>
      <c r="F701" s="23"/>
      <c r="G701" s="23"/>
      <c r="H701" s="21" t="s">
        <v>329</v>
      </c>
      <c r="I701" s="17" t="str">
        <f>IFNA(J701,VLOOKUP(H701,'Merchant Categories'!$A$2:$B$99,2,FALSE))</f>
        <v>TRAVEL</v>
      </c>
      <c r="J701" s="18" t="str">
        <f>VLOOKUP(C701,'Individual Vendor Categories'!$A$1:$B$99,2,FALSE)</f>
        <v>#N/A</v>
      </c>
      <c r="K701" s="23"/>
      <c r="L701" s="23"/>
      <c r="M701" s="23"/>
    </row>
    <row r="702" hidden="1">
      <c r="A702" s="19">
        <v>45311.0</v>
      </c>
      <c r="B702" s="20">
        <v>45311.0</v>
      </c>
      <c r="C702" s="21" t="s">
        <v>328</v>
      </c>
      <c r="D702" s="22">
        <v>9.28</v>
      </c>
      <c r="E702" s="23"/>
      <c r="F702" s="23"/>
      <c r="G702" s="23"/>
      <c r="H702" s="21" t="s">
        <v>329</v>
      </c>
      <c r="I702" s="17" t="str">
        <f>IFNA(J702,VLOOKUP(H702,'Merchant Categories'!$A$2:$B$99,2,FALSE))</f>
        <v>TRAVEL</v>
      </c>
      <c r="J702" s="18" t="str">
        <f>VLOOKUP(C702,'Individual Vendor Categories'!$A$1:$B$99,2,FALSE)</f>
        <v>#N/A</v>
      </c>
      <c r="K702" s="23"/>
      <c r="L702" s="23"/>
      <c r="M702" s="23"/>
    </row>
    <row r="703" hidden="1">
      <c r="A703" s="19">
        <v>45311.0</v>
      </c>
      <c r="B703" s="20">
        <v>45311.0</v>
      </c>
      <c r="C703" s="21" t="s">
        <v>328</v>
      </c>
      <c r="D703" s="22">
        <v>9.9</v>
      </c>
      <c r="E703" s="23"/>
      <c r="F703" s="23"/>
      <c r="G703" s="23"/>
      <c r="H703" s="21" t="s">
        <v>329</v>
      </c>
      <c r="I703" s="17" t="str">
        <f>IFNA(J703,VLOOKUP(H703,'Merchant Categories'!$A$2:$B$99,2,FALSE))</f>
        <v>TRAVEL</v>
      </c>
      <c r="J703" s="18" t="str">
        <f>VLOOKUP(C703,'Individual Vendor Categories'!$A$1:$B$99,2,FALSE)</f>
        <v>#N/A</v>
      </c>
      <c r="K703" s="23"/>
      <c r="L703" s="23"/>
      <c r="M703" s="23"/>
    </row>
    <row r="704" hidden="1">
      <c r="A704" s="19">
        <v>45311.0</v>
      </c>
      <c r="B704" s="20">
        <v>45311.0</v>
      </c>
      <c r="C704" s="21" t="s">
        <v>328</v>
      </c>
      <c r="D704" s="22">
        <v>12.71</v>
      </c>
      <c r="E704" s="23"/>
      <c r="F704" s="23"/>
      <c r="G704" s="23"/>
      <c r="H704" s="21" t="s">
        <v>329</v>
      </c>
      <c r="I704" s="17" t="str">
        <f>IFNA(J704,VLOOKUP(H704,'Merchant Categories'!$A$2:$B$99,2,FALSE))</f>
        <v>TRAVEL</v>
      </c>
      <c r="J704" s="18" t="str">
        <f>VLOOKUP(C704,'Individual Vendor Categories'!$A$1:$B$99,2,FALSE)</f>
        <v>#N/A</v>
      </c>
      <c r="K704" s="23"/>
      <c r="L704" s="23"/>
      <c r="M704" s="23"/>
    </row>
    <row r="705" hidden="1">
      <c r="A705" s="19">
        <v>45311.0</v>
      </c>
      <c r="B705" s="20">
        <v>45310.0</v>
      </c>
      <c r="C705" s="21" t="s">
        <v>569</v>
      </c>
      <c r="D705" s="22">
        <v>97.3</v>
      </c>
      <c r="E705" s="23"/>
      <c r="F705" s="23"/>
      <c r="G705" s="23"/>
      <c r="H705" s="21" t="s">
        <v>15</v>
      </c>
      <c r="I705" s="17" t="str">
        <f>IFNA(J705,VLOOKUP(H705,'Merchant Categories'!$A$2:$B$99,2,FALSE))</f>
        <v>EATING OUT</v>
      </c>
      <c r="J705" s="18" t="str">
        <f>VLOOKUP(C705,'Individual Vendor Categories'!$A$1:$B$99,2,FALSE)</f>
        <v>#N/A</v>
      </c>
      <c r="K705" s="23"/>
      <c r="L705" s="23"/>
      <c r="M705" s="23"/>
    </row>
    <row r="706" hidden="1">
      <c r="A706" s="19">
        <v>45310.0</v>
      </c>
      <c r="B706" s="20">
        <v>45311.0</v>
      </c>
      <c r="C706" s="21" t="s">
        <v>328</v>
      </c>
      <c r="D706" s="22">
        <v>11.2</v>
      </c>
      <c r="E706" s="23"/>
      <c r="F706" s="23"/>
      <c r="G706" s="23"/>
      <c r="H706" s="21" t="s">
        <v>329</v>
      </c>
      <c r="I706" s="17" t="str">
        <f>IFNA(J706,VLOOKUP(H706,'Merchant Categories'!$A$2:$B$99,2,FALSE))</f>
        <v>TRAVEL</v>
      </c>
      <c r="J706" s="18" t="str">
        <f>VLOOKUP(C706,'Individual Vendor Categories'!$A$1:$B$99,2,FALSE)</f>
        <v>#N/A</v>
      </c>
      <c r="K706" s="23"/>
      <c r="L706" s="23"/>
      <c r="M706" s="23"/>
    </row>
    <row r="707" hidden="1">
      <c r="A707" s="19">
        <v>45310.0</v>
      </c>
      <c r="B707" s="20">
        <v>45311.0</v>
      </c>
      <c r="C707" s="21" t="s">
        <v>570</v>
      </c>
      <c r="D707" s="22">
        <v>35.2</v>
      </c>
      <c r="E707" s="23"/>
      <c r="F707" s="23"/>
      <c r="G707" s="23"/>
      <c r="H707" s="21" t="s">
        <v>55</v>
      </c>
      <c r="I707" s="17" t="str">
        <f>IFNA(J707,VLOOKUP(H707,'Merchant Categories'!$A$2:$B$99,2,FALSE))</f>
        <v>LIQ</v>
      </c>
      <c r="J707" s="18" t="str">
        <f>VLOOKUP(C707,'Individual Vendor Categories'!$A$1:$B$99,2,FALSE)</f>
        <v>#N/A</v>
      </c>
      <c r="K707" s="23"/>
      <c r="L707" s="23"/>
      <c r="M707" s="23"/>
    </row>
    <row r="708" hidden="1">
      <c r="A708" s="19">
        <v>45310.0</v>
      </c>
      <c r="B708" s="20">
        <v>45311.0</v>
      </c>
      <c r="C708" s="21" t="s">
        <v>571</v>
      </c>
      <c r="D708" s="22">
        <v>56.49</v>
      </c>
      <c r="E708" s="23"/>
      <c r="F708" s="23"/>
      <c r="G708" s="23"/>
      <c r="H708" s="21" t="s">
        <v>28</v>
      </c>
      <c r="I708" s="17" t="str">
        <f>IFNA(J708,VLOOKUP(H708,'Merchant Categories'!$A$2:$B$99,2,FALSE))</f>
        <v>ONLINE SHOPPING</v>
      </c>
      <c r="J708" s="18" t="str">
        <f>VLOOKUP(C708,'Individual Vendor Categories'!$A$1:$B$99,2,FALSE)</f>
        <v>#N/A</v>
      </c>
      <c r="K708" s="23"/>
      <c r="L708" s="23"/>
      <c r="M708" s="23"/>
    </row>
    <row r="709" hidden="1">
      <c r="A709" s="19">
        <v>45310.0</v>
      </c>
      <c r="B709" s="20">
        <v>45311.0</v>
      </c>
      <c r="C709" s="21" t="s">
        <v>572</v>
      </c>
      <c r="D709" s="22">
        <v>33.89</v>
      </c>
      <c r="E709" s="23"/>
      <c r="F709" s="23"/>
      <c r="G709" s="23"/>
      <c r="H709" s="21" t="s">
        <v>28</v>
      </c>
      <c r="I709" s="17" t="str">
        <f>IFNA(J709,VLOOKUP(H709,'Merchant Categories'!$A$2:$B$99,2,FALSE))</f>
        <v>ONLINE SHOPPING</v>
      </c>
      <c r="J709" s="18" t="str">
        <f>VLOOKUP(C709,'Individual Vendor Categories'!$A$1:$B$99,2,FALSE)</f>
        <v>#N/A</v>
      </c>
      <c r="K709" s="23"/>
      <c r="L709" s="23"/>
      <c r="M709" s="23"/>
    </row>
    <row r="710" hidden="1">
      <c r="A710" s="19">
        <v>45309.0</v>
      </c>
      <c r="B710" s="20">
        <v>45310.0</v>
      </c>
      <c r="C710" s="21" t="s">
        <v>573</v>
      </c>
      <c r="D710" s="22">
        <v>101.69</v>
      </c>
      <c r="E710" s="23"/>
      <c r="F710" s="23"/>
      <c r="G710" s="23"/>
      <c r="H710" s="21" t="s">
        <v>28</v>
      </c>
      <c r="I710" s="17" t="str">
        <f>IFNA(J710,VLOOKUP(H710,'Merchant Categories'!$A$2:$B$99,2,FALSE))</f>
        <v>ONLINE SHOPPING</v>
      </c>
      <c r="J710" s="18" t="str">
        <f>VLOOKUP(C710,'Individual Vendor Categories'!$A$1:$B$99,2,FALSE)</f>
        <v>#N/A</v>
      </c>
      <c r="K710" s="23"/>
      <c r="L710" s="23"/>
      <c r="M710" s="23"/>
    </row>
    <row r="711" hidden="1">
      <c r="A711" s="19">
        <v>45309.0</v>
      </c>
      <c r="B711" s="20">
        <v>45309.0</v>
      </c>
      <c r="C711" s="21" t="s">
        <v>574</v>
      </c>
      <c r="D711" s="22">
        <v>33.9</v>
      </c>
      <c r="E711" s="23"/>
      <c r="F711" s="23"/>
      <c r="G711" s="23"/>
      <c r="H711" s="21" t="s">
        <v>417</v>
      </c>
      <c r="I711" s="17" t="str">
        <f>IFNA(J711,VLOOKUP(H711,'Merchant Categories'!$A$2:$B$99,2,FALSE))</f>
        <v>TICKETS</v>
      </c>
      <c r="J711" s="18" t="str">
        <f>VLOOKUP(C711,'Individual Vendor Categories'!$A$1:$B$99,2,FALSE)</f>
        <v>#N/A</v>
      </c>
      <c r="K711" s="23"/>
      <c r="L711" s="23"/>
      <c r="M711" s="23"/>
    </row>
    <row r="712" hidden="1">
      <c r="A712" s="19">
        <v>45308.0</v>
      </c>
      <c r="B712" s="20">
        <v>45309.0</v>
      </c>
      <c r="C712" s="21" t="s">
        <v>475</v>
      </c>
      <c r="D712" s="22">
        <v>15.26</v>
      </c>
      <c r="E712" s="23"/>
      <c r="F712" s="23"/>
      <c r="G712" s="23"/>
      <c r="H712" s="21" t="s">
        <v>40</v>
      </c>
      <c r="I712" s="17" t="str">
        <f>IFNA(J712,VLOOKUP(H712,'Merchant Categories'!$A$2:$B$99,2,FALSE))</f>
        <v>EATING OUT</v>
      </c>
      <c r="J712" s="18" t="str">
        <f>VLOOKUP(C712,'Individual Vendor Categories'!$A$1:$B$99,2,FALSE)</f>
        <v>#N/A</v>
      </c>
      <c r="K712" s="23"/>
      <c r="L712" s="23"/>
      <c r="M712" s="23"/>
    </row>
    <row r="713" hidden="1">
      <c r="A713" s="19">
        <v>45308.0</v>
      </c>
      <c r="B713" s="20">
        <v>45310.0</v>
      </c>
      <c r="C713" s="21" t="s">
        <v>462</v>
      </c>
      <c r="D713" s="22">
        <v>30.0</v>
      </c>
      <c r="E713" s="23"/>
      <c r="F713" s="23"/>
      <c r="G713" s="23"/>
      <c r="H713" s="21" t="s">
        <v>463</v>
      </c>
      <c r="I713" s="17" t="str">
        <f>IFNA(J713,VLOOKUP(H713,'Merchant Categories'!$A$2:$B$99,2,FALSE))</f>
        <v>TRAVEL</v>
      </c>
      <c r="J713" s="18" t="str">
        <f>VLOOKUP(C713,'Individual Vendor Categories'!$A$1:$B$99,2,FALSE)</f>
        <v>#N/A</v>
      </c>
      <c r="K713" s="23"/>
      <c r="L713" s="23"/>
      <c r="M713" s="23"/>
    </row>
    <row r="714" hidden="1">
      <c r="A714" s="19">
        <v>45308.0</v>
      </c>
      <c r="B714" s="20">
        <v>45308.0</v>
      </c>
      <c r="C714" s="21" t="s">
        <v>575</v>
      </c>
      <c r="D714" s="22">
        <v>112.44</v>
      </c>
      <c r="E714" s="23"/>
      <c r="F714" s="23"/>
      <c r="G714" s="23"/>
      <c r="H714" s="21" t="s">
        <v>576</v>
      </c>
      <c r="I714" s="17" t="str">
        <f>IFNA(J714,VLOOKUP(H714,'Merchant Categories'!$A$2:$B$99,2,FALSE))</f>
        <v>CLOTHES</v>
      </c>
      <c r="J714" s="18" t="str">
        <f>VLOOKUP(C714,'Individual Vendor Categories'!$A$1:$B$99,2,FALSE)</f>
        <v>#N/A</v>
      </c>
      <c r="K714" s="23"/>
      <c r="L714" s="23"/>
      <c r="M714" s="23"/>
    </row>
    <row r="715" hidden="1">
      <c r="A715" s="19">
        <v>45308.0</v>
      </c>
      <c r="B715" s="20">
        <v>45309.0</v>
      </c>
      <c r="C715" s="21" t="s">
        <v>194</v>
      </c>
      <c r="D715" s="22">
        <v>106.5</v>
      </c>
      <c r="E715" s="23"/>
      <c r="F715" s="23"/>
      <c r="G715" s="23"/>
      <c r="H715" s="21" t="s">
        <v>195</v>
      </c>
      <c r="I715" s="17" t="str">
        <f>IFNA(J715,VLOOKUP(H715,'Merchant Categories'!$A$2:$B$99,2,FALSE))</f>
        <v>TICKETS</v>
      </c>
      <c r="J715" s="18" t="str">
        <f>VLOOKUP(C715,'Individual Vendor Categories'!$A$1:$B$99,2,FALSE)</f>
        <v>#N/A</v>
      </c>
      <c r="K715" s="23"/>
      <c r="L715" s="23"/>
      <c r="M715" s="23"/>
    </row>
    <row r="716" hidden="1">
      <c r="A716" s="19">
        <v>45308.0</v>
      </c>
      <c r="B716" s="20">
        <v>45309.0</v>
      </c>
      <c r="C716" s="21" t="s">
        <v>121</v>
      </c>
      <c r="D716" s="22">
        <v>5.03</v>
      </c>
      <c r="E716" s="23"/>
      <c r="F716" s="23"/>
      <c r="G716" s="23"/>
      <c r="H716" s="21" t="s">
        <v>40</v>
      </c>
      <c r="I716" s="17" t="str">
        <f>IFNA(J716,VLOOKUP(H716,'Merchant Categories'!$A$2:$B$99,2,FALSE))</f>
        <v>EATING OUT</v>
      </c>
      <c r="J716" s="18" t="str">
        <f>VLOOKUP(C716,'Individual Vendor Categories'!$A$1:$B$99,2,FALSE)</f>
        <v>#N/A</v>
      </c>
      <c r="K716" s="23"/>
      <c r="L716" s="23"/>
      <c r="M716" s="23"/>
    </row>
    <row r="717" hidden="1">
      <c r="A717" s="19">
        <v>45308.0</v>
      </c>
      <c r="B717" s="20">
        <v>45309.0</v>
      </c>
      <c r="C717" s="21" t="s">
        <v>577</v>
      </c>
      <c r="D717" s="22">
        <v>9.59</v>
      </c>
      <c r="E717" s="23"/>
      <c r="F717" s="23"/>
      <c r="G717" s="23"/>
      <c r="H717" s="21" t="s">
        <v>240</v>
      </c>
      <c r="I717" s="17" t="str">
        <f>IFNA(J717,VLOOKUP(H717,'Merchant Categories'!$A$2:$B$99,2,FALSE))</f>
        <v>CONVENIENCE</v>
      </c>
      <c r="J717" s="18" t="str">
        <f>VLOOKUP(C717,'Individual Vendor Categories'!$A$1:$B$99,2,FALSE)</f>
        <v>#N/A</v>
      </c>
      <c r="K717" s="23"/>
      <c r="L717" s="23"/>
      <c r="M717" s="23"/>
    </row>
    <row r="718" hidden="1">
      <c r="A718" s="19">
        <v>45307.0</v>
      </c>
      <c r="B718" s="20">
        <v>45307.0</v>
      </c>
      <c r="C718" s="21" t="s">
        <v>78</v>
      </c>
      <c r="D718" s="22">
        <v>12.99</v>
      </c>
      <c r="E718" s="23"/>
      <c r="F718" s="23"/>
      <c r="G718" s="23"/>
      <c r="H718" s="23"/>
      <c r="I718" s="17" t="str">
        <f>IFNA(J718,VLOOKUP(H718,'Merchant Categories'!$A$2:$B$99,2,FALSE))</f>
        <v>CC FEES + INTEREST</v>
      </c>
      <c r="J718" s="18" t="str">
        <f>VLOOKUP(C718,'Individual Vendor Categories'!$A$1:$B$99,2,FALSE)</f>
        <v>CC FEES + INTEREST</v>
      </c>
      <c r="K718" s="23"/>
      <c r="L718" s="23"/>
      <c r="M718" s="23"/>
    </row>
    <row r="719" hidden="1">
      <c r="A719" s="19">
        <v>45306.0</v>
      </c>
      <c r="B719" s="20">
        <v>45307.0</v>
      </c>
      <c r="C719" s="21" t="s">
        <v>578</v>
      </c>
      <c r="D719" s="22">
        <v>13.39</v>
      </c>
      <c r="E719" s="23"/>
      <c r="F719" s="23"/>
      <c r="G719" s="23"/>
      <c r="H719" s="21" t="s">
        <v>40</v>
      </c>
      <c r="I719" s="17" t="str">
        <f>IFNA(J719,VLOOKUP(H719,'Merchant Categories'!$A$2:$B$99,2,FALSE))</f>
        <v>EATING OUT</v>
      </c>
      <c r="J719" s="18" t="str">
        <f>VLOOKUP(C719,'Individual Vendor Categories'!$A$1:$B$99,2,FALSE)</f>
        <v>#N/A</v>
      </c>
      <c r="K719" s="23"/>
      <c r="L719" s="23"/>
      <c r="M719" s="23"/>
    </row>
    <row r="720" hidden="1">
      <c r="A720" s="19">
        <v>45306.0</v>
      </c>
      <c r="B720" s="20">
        <v>45307.0</v>
      </c>
      <c r="C720" s="21" t="s">
        <v>579</v>
      </c>
      <c r="D720" s="22">
        <v>738.0</v>
      </c>
      <c r="E720" s="23"/>
      <c r="F720" s="23"/>
      <c r="G720" s="23"/>
      <c r="H720" s="21" t="s">
        <v>580</v>
      </c>
      <c r="I720" s="17" t="str">
        <f>IFNA(J720,VLOOKUP(H720,'Merchant Categories'!$A$2:$B$99,2,FALSE))</f>
        <v>TICKETS</v>
      </c>
      <c r="J720" s="18" t="str">
        <f>VLOOKUP(C720,'Individual Vendor Categories'!$A$1:$B$99,2,FALSE)</f>
        <v>#N/A</v>
      </c>
      <c r="K720" s="23"/>
      <c r="L720" s="23"/>
      <c r="M720" s="23"/>
    </row>
    <row r="721" hidden="1">
      <c r="A721" s="19">
        <v>45306.0</v>
      </c>
      <c r="B721" s="20">
        <v>45307.0</v>
      </c>
      <c r="C721" s="21" t="s">
        <v>581</v>
      </c>
      <c r="D721" s="22">
        <v>1298.0</v>
      </c>
      <c r="E721" s="23"/>
      <c r="F721" s="23"/>
      <c r="G721" s="23"/>
      <c r="H721" s="21" t="s">
        <v>582</v>
      </c>
      <c r="I721" s="17" t="s">
        <v>456</v>
      </c>
      <c r="J721" s="18" t="str">
        <f>VLOOKUP(C721,'Individual Vendor Categories'!$A$1:$B$99,2,FALSE)</f>
        <v>#N/A</v>
      </c>
      <c r="K721" s="23"/>
      <c r="L721" s="23"/>
      <c r="M721" s="23"/>
    </row>
    <row r="722" hidden="1">
      <c r="A722" s="19">
        <v>45306.0</v>
      </c>
      <c r="B722" s="20">
        <v>45306.0</v>
      </c>
      <c r="C722" s="21" t="s">
        <v>583</v>
      </c>
      <c r="D722" s="22">
        <v>14.99</v>
      </c>
      <c r="E722" s="23"/>
      <c r="F722" s="23"/>
      <c r="G722" s="23"/>
      <c r="H722" s="21" t="s">
        <v>99</v>
      </c>
      <c r="I722" s="17" t="str">
        <f>IFNA(J722,VLOOKUP(H722,'Merchant Categories'!$A$2:$B$99,2,FALSE))</f>
        <v>ONLINE SHOPPING</v>
      </c>
      <c r="J722" s="18" t="str">
        <f>VLOOKUP(C722,'Individual Vendor Categories'!$A$1:$B$99,2,FALSE)</f>
        <v>#N/A</v>
      </c>
      <c r="K722" s="23"/>
      <c r="L722" s="23"/>
      <c r="M722" s="23"/>
    </row>
    <row r="723" hidden="1">
      <c r="A723" s="19">
        <v>45306.0</v>
      </c>
      <c r="B723" s="20">
        <v>45306.0</v>
      </c>
      <c r="C723" s="21" t="s">
        <v>584</v>
      </c>
      <c r="D723" s="22">
        <v>13.15</v>
      </c>
      <c r="E723" s="23"/>
      <c r="F723" s="23"/>
      <c r="G723" s="23"/>
      <c r="H723" s="21" t="s">
        <v>99</v>
      </c>
      <c r="I723" s="17" t="str">
        <f>IFNA(J723,VLOOKUP(H723,'Merchant Categories'!$A$2:$B$99,2,FALSE))</f>
        <v>ONLINE SHOPPING</v>
      </c>
      <c r="J723" s="18" t="str">
        <f>VLOOKUP(C723,'Individual Vendor Categories'!$A$1:$B$99,2,FALSE)</f>
        <v>#N/A</v>
      </c>
      <c r="K723" s="23"/>
      <c r="L723" s="23"/>
      <c r="M723" s="23"/>
    </row>
    <row r="724" hidden="1">
      <c r="A724" s="19">
        <v>45306.0</v>
      </c>
      <c r="B724" s="20">
        <v>45306.0</v>
      </c>
      <c r="C724" s="21" t="s">
        <v>585</v>
      </c>
      <c r="D724" s="22">
        <v>16.94</v>
      </c>
      <c r="E724" s="23"/>
      <c r="F724" s="23"/>
      <c r="G724" s="23"/>
      <c r="H724" s="21" t="s">
        <v>28</v>
      </c>
      <c r="I724" s="17" t="str">
        <f>IFNA(J724,VLOOKUP(H724,'Merchant Categories'!$A$2:$B$99,2,FALSE))</f>
        <v>ONLINE SHOPPING</v>
      </c>
      <c r="J724" s="18" t="str">
        <f>VLOOKUP(C724,'Individual Vendor Categories'!$A$1:$B$99,2,FALSE)</f>
        <v>#N/A</v>
      </c>
      <c r="K724" s="23"/>
      <c r="L724" s="23"/>
      <c r="M724" s="23"/>
    </row>
    <row r="725" hidden="1">
      <c r="A725" s="19">
        <v>45306.0</v>
      </c>
      <c r="B725" s="20">
        <v>45306.0</v>
      </c>
      <c r="C725" s="21" t="s">
        <v>586</v>
      </c>
      <c r="D725" s="22">
        <v>20.33</v>
      </c>
      <c r="E725" s="23"/>
      <c r="F725" s="23"/>
      <c r="G725" s="23"/>
      <c r="H725" s="21" t="s">
        <v>28</v>
      </c>
      <c r="I725" s="17" t="str">
        <f>IFNA(J725,VLOOKUP(H725,'Merchant Categories'!$A$2:$B$99,2,FALSE))</f>
        <v>ONLINE SHOPPING</v>
      </c>
      <c r="J725" s="18" t="str">
        <f>VLOOKUP(C725,'Individual Vendor Categories'!$A$1:$B$99,2,FALSE)</f>
        <v>#N/A</v>
      </c>
      <c r="K725" s="23"/>
      <c r="L725" s="23"/>
      <c r="M725" s="23"/>
    </row>
    <row r="726" hidden="1">
      <c r="A726" s="19">
        <v>45306.0</v>
      </c>
      <c r="B726" s="20">
        <v>45307.0</v>
      </c>
      <c r="C726" s="21" t="s">
        <v>29</v>
      </c>
      <c r="D726" s="22">
        <v>29.93</v>
      </c>
      <c r="E726" s="23"/>
      <c r="F726" s="23"/>
      <c r="G726" s="23"/>
      <c r="H726" s="21" t="s">
        <v>30</v>
      </c>
      <c r="I726" s="17" t="str">
        <f>IFNA(J726,VLOOKUP(H726,'Merchant Categories'!$A$2:$B$99,2,FALSE))</f>
        <v>SUBSCRIPTIONS</v>
      </c>
      <c r="J726" s="18" t="str">
        <f>VLOOKUP(C726,'Individual Vendor Categories'!$A$1:$B$99,2,FALSE)</f>
        <v>#N/A</v>
      </c>
      <c r="K726" s="23"/>
      <c r="L726" s="23"/>
      <c r="M726" s="23"/>
    </row>
    <row r="727" hidden="1">
      <c r="A727" s="19">
        <v>45304.0</v>
      </c>
      <c r="B727" s="20">
        <v>45305.0</v>
      </c>
      <c r="C727" s="21" t="s">
        <v>587</v>
      </c>
      <c r="D727" s="22">
        <v>10.16</v>
      </c>
      <c r="E727" s="23"/>
      <c r="F727" s="23"/>
      <c r="G727" s="23"/>
      <c r="H727" s="21" t="s">
        <v>588</v>
      </c>
      <c r="I727" s="17" t="str">
        <f>IFNA(J727,VLOOKUP(H727,'Merchant Categories'!$A$2:$B$99,2,FALSE))</f>
        <v>CONVENIENCE</v>
      </c>
      <c r="J727" s="18" t="str">
        <f>VLOOKUP(C727,'Individual Vendor Categories'!$A$1:$B$99,2,FALSE)</f>
        <v>#N/A</v>
      </c>
      <c r="K727" s="23"/>
      <c r="L727" s="23"/>
      <c r="M727" s="23"/>
    </row>
    <row r="728" hidden="1">
      <c r="A728" s="19">
        <v>45304.0</v>
      </c>
      <c r="B728" s="20">
        <v>45305.0</v>
      </c>
      <c r="C728" s="21" t="s">
        <v>29</v>
      </c>
      <c r="D728" s="22">
        <v>15.81</v>
      </c>
      <c r="E728" s="23"/>
      <c r="F728" s="23"/>
      <c r="G728" s="23"/>
      <c r="H728" s="21" t="s">
        <v>30</v>
      </c>
      <c r="I728" s="17" t="str">
        <f>IFNA(J728,VLOOKUP(H728,'Merchant Categories'!$A$2:$B$99,2,FALSE))</f>
        <v>SUBSCRIPTIONS</v>
      </c>
      <c r="J728" s="18" t="str">
        <f>VLOOKUP(C728,'Individual Vendor Categories'!$A$1:$B$99,2,FALSE)</f>
        <v>#N/A</v>
      </c>
      <c r="K728" s="23"/>
      <c r="L728" s="23"/>
      <c r="M728" s="23"/>
    </row>
    <row r="729" hidden="1">
      <c r="A729" s="19">
        <v>45304.0</v>
      </c>
      <c r="B729" s="20">
        <v>45305.0</v>
      </c>
      <c r="C729" s="21" t="s">
        <v>180</v>
      </c>
      <c r="D729" s="22">
        <v>23.37</v>
      </c>
      <c r="E729" s="23"/>
      <c r="F729" s="23"/>
      <c r="G729" s="23"/>
      <c r="H729" s="21" t="s">
        <v>181</v>
      </c>
      <c r="I729" s="17" t="str">
        <f>IFNA(J729,VLOOKUP(H729,'Merchant Categories'!$A$2:$B$99,2,FALSE))</f>
        <v>GAS</v>
      </c>
      <c r="J729" s="18" t="str">
        <f>VLOOKUP(C729,'Individual Vendor Categories'!$A$1:$B$99,2,FALSE)</f>
        <v>#N/A</v>
      </c>
      <c r="K729" s="23"/>
      <c r="L729" s="23"/>
      <c r="M729" s="23"/>
    </row>
    <row r="730" hidden="1">
      <c r="A730" s="19">
        <v>45302.0</v>
      </c>
      <c r="B730" s="20">
        <v>45303.0</v>
      </c>
      <c r="C730" s="21" t="s">
        <v>475</v>
      </c>
      <c r="D730" s="22">
        <v>17.8</v>
      </c>
      <c r="E730" s="23"/>
      <c r="F730" s="23"/>
      <c r="G730" s="23"/>
      <c r="H730" s="21" t="s">
        <v>40</v>
      </c>
      <c r="I730" s="17" t="str">
        <f>IFNA(J730,VLOOKUP(H730,'Merchant Categories'!$A$2:$B$99,2,FALSE))</f>
        <v>EATING OUT</v>
      </c>
      <c r="J730" s="18" t="str">
        <f>VLOOKUP(C730,'Individual Vendor Categories'!$A$1:$B$99,2,FALSE)</f>
        <v>#N/A</v>
      </c>
      <c r="K730" s="23"/>
      <c r="L730" s="23"/>
      <c r="M730" s="23"/>
    </row>
    <row r="731" hidden="1">
      <c r="A731" s="19">
        <v>45302.0</v>
      </c>
      <c r="B731" s="20">
        <v>45303.0</v>
      </c>
      <c r="C731" s="21" t="s">
        <v>121</v>
      </c>
      <c r="D731" s="22">
        <v>6.61</v>
      </c>
      <c r="E731" s="23"/>
      <c r="F731" s="23"/>
      <c r="G731" s="23"/>
      <c r="H731" s="21" t="s">
        <v>40</v>
      </c>
      <c r="I731" s="17" t="str">
        <f>IFNA(J731,VLOOKUP(H731,'Merchant Categories'!$A$2:$B$99,2,FALSE))</f>
        <v>EATING OUT</v>
      </c>
      <c r="J731" s="18" t="str">
        <f>VLOOKUP(C731,'Individual Vendor Categories'!$A$1:$B$99,2,FALSE)</f>
        <v>#N/A</v>
      </c>
      <c r="K731" s="23"/>
      <c r="L731" s="23"/>
      <c r="M731" s="23"/>
    </row>
    <row r="732" hidden="1">
      <c r="A732" s="19">
        <v>45302.0</v>
      </c>
      <c r="B732" s="20">
        <v>45303.0</v>
      </c>
      <c r="C732" s="21" t="s">
        <v>431</v>
      </c>
      <c r="D732" s="22">
        <v>4.85</v>
      </c>
      <c r="E732" s="23"/>
      <c r="F732" s="23"/>
      <c r="G732" s="23"/>
      <c r="H732" s="21" t="s">
        <v>432</v>
      </c>
      <c r="I732" s="17" t="str">
        <f>IFNA(J732,VLOOKUP(H732,'Merchant Categories'!$A$2:$B$99,2,FALSE))</f>
        <v>CONVENIENCE</v>
      </c>
      <c r="J732" s="18" t="str">
        <f>VLOOKUP(C732,'Individual Vendor Categories'!$A$1:$B$99,2,FALSE)</f>
        <v>#N/A</v>
      </c>
      <c r="K732" s="23"/>
      <c r="L732" s="23"/>
      <c r="M732" s="23"/>
    </row>
    <row r="733" hidden="1">
      <c r="A733" s="19">
        <v>45301.0</v>
      </c>
      <c r="B733" s="20">
        <v>45302.0</v>
      </c>
      <c r="C733" s="21" t="s">
        <v>124</v>
      </c>
      <c r="D733" s="22">
        <v>52.57</v>
      </c>
      <c r="E733" s="23"/>
      <c r="F733" s="23"/>
      <c r="G733" s="23"/>
      <c r="H733" s="21" t="s">
        <v>125</v>
      </c>
      <c r="I733" s="17" t="str">
        <f>IFNA(J733,VLOOKUP(H733,'Merchant Categories'!$A$2:$B$99,2,FALSE))</f>
        <v>GAS</v>
      </c>
      <c r="J733" s="18" t="str">
        <f>VLOOKUP(C733,'Individual Vendor Categories'!$A$1:$B$99,2,FALSE)</f>
        <v>#N/A</v>
      </c>
      <c r="K733" s="23"/>
      <c r="L733" s="23"/>
      <c r="M733" s="23"/>
    </row>
    <row r="734" hidden="1">
      <c r="A734" s="19">
        <v>45301.0</v>
      </c>
      <c r="B734" s="20">
        <v>45303.0</v>
      </c>
      <c r="C734" s="21" t="s">
        <v>390</v>
      </c>
      <c r="D734" s="22">
        <v>51.33</v>
      </c>
      <c r="E734" s="23"/>
      <c r="F734" s="23"/>
      <c r="G734" s="23"/>
      <c r="H734" s="21" t="s">
        <v>391</v>
      </c>
      <c r="I734" s="17" t="str">
        <f>IFNA(J734,VLOOKUP(H734,'Merchant Categories'!$A$2:$B$99,2,FALSE))</f>
        <v>GROCERIES</v>
      </c>
      <c r="J734" s="18" t="str">
        <f>VLOOKUP(C734,'Individual Vendor Categories'!$A$1:$B$99,2,FALSE)</f>
        <v>#N/A</v>
      </c>
      <c r="K734" s="23"/>
      <c r="L734" s="23"/>
      <c r="M734" s="23"/>
    </row>
    <row r="735" hidden="1">
      <c r="A735" s="19">
        <v>45301.0</v>
      </c>
      <c r="B735" s="20">
        <v>45301.0</v>
      </c>
      <c r="C735" s="21" t="s">
        <v>589</v>
      </c>
      <c r="D735" s="22">
        <v>153.86</v>
      </c>
      <c r="E735" s="26" t="s">
        <v>590</v>
      </c>
      <c r="F735" s="22">
        <v>0.0</v>
      </c>
      <c r="G735" s="26">
        <v>1.37535</v>
      </c>
      <c r="H735" s="21" t="s">
        <v>591</v>
      </c>
      <c r="I735" s="17" t="str">
        <f>IFNA(J735,VLOOKUP(H735,'Merchant Categories'!$A$2:$B$99,2,FALSE))</f>
        <v>FEES</v>
      </c>
      <c r="J735" s="18" t="str">
        <f>VLOOKUP(C735,'Individual Vendor Categories'!$A$1:$B$99,2,FALSE)</f>
        <v>#N/A</v>
      </c>
      <c r="K735" s="23"/>
      <c r="L735" s="23"/>
      <c r="M735" s="23"/>
    </row>
    <row r="736" hidden="1">
      <c r="A736" s="19">
        <v>45301.0</v>
      </c>
      <c r="B736" s="20">
        <v>45302.0</v>
      </c>
      <c r="C736" s="21" t="s">
        <v>355</v>
      </c>
      <c r="D736" s="22">
        <v>4.19</v>
      </c>
      <c r="E736" s="23"/>
      <c r="F736" s="23"/>
      <c r="G736" s="23"/>
      <c r="H736" s="21" t="s">
        <v>96</v>
      </c>
      <c r="I736" s="17" t="str">
        <f>IFNA(J736,VLOOKUP(H736,'Merchant Categories'!$A$2:$B$99,2,FALSE))</f>
        <v>SUBSCRIPTIONS</v>
      </c>
      <c r="J736" s="18" t="str">
        <f>VLOOKUP(C736,'Individual Vendor Categories'!$A$1:$B$99,2,FALSE)</f>
        <v>#N/A</v>
      </c>
      <c r="K736" s="23"/>
      <c r="L736" s="23"/>
      <c r="M736" s="23"/>
    </row>
    <row r="737" hidden="1">
      <c r="A737" s="19">
        <v>45300.0</v>
      </c>
      <c r="B737" s="20">
        <v>45301.0</v>
      </c>
      <c r="C737" s="21" t="s">
        <v>592</v>
      </c>
      <c r="D737" s="22">
        <v>135.59</v>
      </c>
      <c r="E737" s="23"/>
      <c r="F737" s="23"/>
      <c r="G737" s="23"/>
      <c r="H737" s="21" t="s">
        <v>593</v>
      </c>
      <c r="I737" s="17" t="str">
        <f>IFNA(J737,VLOOKUP(H737,'Merchant Categories'!$A$2:$B$99,2,FALSE))</f>
        <v>CLOTHES</v>
      </c>
      <c r="J737" s="18" t="str">
        <f>VLOOKUP(C737,'Individual Vendor Categories'!$A$1:$B$99,2,FALSE)</f>
        <v>#N/A</v>
      </c>
      <c r="K737" s="23"/>
      <c r="L737" s="23"/>
      <c r="M737" s="23"/>
    </row>
    <row r="738" hidden="1">
      <c r="A738" s="19">
        <v>45300.0</v>
      </c>
      <c r="B738" s="20">
        <v>45302.0</v>
      </c>
      <c r="C738" s="21" t="s">
        <v>594</v>
      </c>
      <c r="D738" s="22">
        <v>56.39</v>
      </c>
      <c r="E738" s="23"/>
      <c r="F738" s="23"/>
      <c r="G738" s="23"/>
      <c r="H738" s="21" t="s">
        <v>595</v>
      </c>
      <c r="I738" s="17" t="str">
        <f>IFNA(J738,VLOOKUP(H738,'Merchant Categories'!$A$2:$B$99,2,FALSE))</f>
        <v>CLOTHES</v>
      </c>
      <c r="J738" s="18" t="str">
        <f>VLOOKUP(C738,'Individual Vendor Categories'!$A$1:$B$99,2,FALSE)</f>
        <v>CLOTHES</v>
      </c>
      <c r="K738" s="23"/>
      <c r="L738" s="23"/>
      <c r="M738" s="23"/>
    </row>
    <row r="739" hidden="1">
      <c r="A739" s="19">
        <v>45299.0</v>
      </c>
      <c r="B739" s="25">
        <v>45300.0</v>
      </c>
      <c r="C739" s="21" t="s">
        <v>596</v>
      </c>
      <c r="D739" s="22">
        <v>61.84</v>
      </c>
      <c r="E739" s="26" t="s">
        <v>597</v>
      </c>
      <c r="F739" s="22">
        <v>0.0</v>
      </c>
      <c r="G739" s="26">
        <v>1.37422</v>
      </c>
      <c r="H739" s="21" t="s">
        <v>60</v>
      </c>
      <c r="I739" s="17" t="str">
        <f>IFNA(J739,VLOOKUP(H739,'Merchant Categories'!$A$2:$B$99,2,FALSE))</f>
        <v>SUBSCRIPTIONS</v>
      </c>
      <c r="J739" s="18" t="str">
        <f>VLOOKUP(C739,'Individual Vendor Categories'!$A$1:$B$99,2,FALSE)</f>
        <v>SUBSCRIPTIONS</v>
      </c>
      <c r="K739" s="23"/>
      <c r="L739" s="23"/>
      <c r="M739" s="23"/>
    </row>
    <row r="740" hidden="1">
      <c r="A740" s="19">
        <v>45299.0</v>
      </c>
      <c r="B740" s="25">
        <v>45300.0</v>
      </c>
      <c r="C740" s="21" t="s">
        <v>598</v>
      </c>
      <c r="D740" s="22">
        <v>9.01</v>
      </c>
      <c r="E740" s="23"/>
      <c r="F740" s="23"/>
      <c r="G740" s="23"/>
      <c r="H740" s="21" t="s">
        <v>28</v>
      </c>
      <c r="I740" s="17" t="str">
        <f>IFNA(J740,VLOOKUP(H740,'Merchant Categories'!$A$2:$B$99,2,FALSE))</f>
        <v>ONLINE SHOPPING</v>
      </c>
      <c r="J740" s="18" t="str">
        <f>VLOOKUP(C740,'Individual Vendor Categories'!$A$1:$B$99,2,FALSE)</f>
        <v>#N/A</v>
      </c>
      <c r="K740" s="23"/>
      <c r="L740" s="23"/>
      <c r="M740" s="23"/>
    </row>
    <row r="741" hidden="1">
      <c r="A741" s="19">
        <v>45298.0</v>
      </c>
      <c r="B741" s="25">
        <v>45299.0</v>
      </c>
      <c r="C741" s="21" t="s">
        <v>587</v>
      </c>
      <c r="D741" s="22">
        <v>13.63</v>
      </c>
      <c r="E741" s="23"/>
      <c r="F741" s="23"/>
      <c r="G741" s="23"/>
      <c r="H741" s="21" t="s">
        <v>588</v>
      </c>
      <c r="I741" s="17" t="str">
        <f>IFNA(J741,VLOOKUP(H741,'Merchant Categories'!$A$2:$B$99,2,FALSE))</f>
        <v>CONVENIENCE</v>
      </c>
      <c r="J741" s="18" t="str">
        <f>VLOOKUP(C741,'Individual Vendor Categories'!$A$1:$B$99,2,FALSE)</f>
        <v>#N/A</v>
      </c>
      <c r="K741" s="23"/>
      <c r="L741" s="23"/>
      <c r="M741" s="23"/>
    </row>
    <row r="742" hidden="1">
      <c r="A742" s="19">
        <v>45298.0</v>
      </c>
      <c r="B742" s="25">
        <v>45298.0</v>
      </c>
      <c r="C742" s="21" t="s">
        <v>599</v>
      </c>
      <c r="D742" s="22">
        <v>11.28</v>
      </c>
      <c r="E742" s="23"/>
      <c r="F742" s="23"/>
      <c r="G742" s="23"/>
      <c r="H742" s="21" t="s">
        <v>40</v>
      </c>
      <c r="I742" s="17" t="str">
        <f>IFNA(J742,VLOOKUP(H742,'Merchant Categories'!$A$2:$B$99,2,FALSE))</f>
        <v>EATING OUT</v>
      </c>
      <c r="J742" s="18" t="str">
        <f>VLOOKUP(C742,'Individual Vendor Categories'!$A$1:$B$99,2,FALSE)</f>
        <v>#N/A</v>
      </c>
      <c r="K742" s="23"/>
      <c r="L742" s="23"/>
      <c r="M742" s="23"/>
    </row>
    <row r="743" hidden="1">
      <c r="A743" s="19">
        <v>45298.0</v>
      </c>
      <c r="B743" s="25">
        <v>45298.0</v>
      </c>
      <c r="C743" s="21" t="s">
        <v>46</v>
      </c>
      <c r="D743" s="22">
        <v>19.49</v>
      </c>
      <c r="E743" s="23"/>
      <c r="F743" s="23"/>
      <c r="G743" s="23"/>
      <c r="H743" s="21" t="s">
        <v>15</v>
      </c>
      <c r="I743" s="17" t="str">
        <f>IFNA(J743,VLOOKUP(H743,'Merchant Categories'!$A$2:$B$99,2,FALSE))</f>
        <v>EATING OUT</v>
      </c>
      <c r="J743" s="18" t="str">
        <f>VLOOKUP(C743,'Individual Vendor Categories'!$A$1:$B$99,2,FALSE)</f>
        <v>#N/A</v>
      </c>
      <c r="K743" s="23"/>
      <c r="L743" s="23"/>
      <c r="M743" s="23"/>
    </row>
    <row r="744" hidden="1">
      <c r="A744" s="27">
        <v>45297.0</v>
      </c>
      <c r="B744" s="37">
        <v>45297.0</v>
      </c>
      <c r="C744" s="29" t="s">
        <v>108</v>
      </c>
      <c r="D744" s="30">
        <v>45.2</v>
      </c>
      <c r="E744" s="31"/>
      <c r="F744" s="31"/>
      <c r="G744" s="31"/>
      <c r="H744" s="29" t="s">
        <v>109</v>
      </c>
      <c r="I744" s="17" t="str">
        <f>IFNA(J744,VLOOKUP(H744,'Merchant Categories'!$A$2:$B$99,2,FALSE))</f>
        <v>SUBSCRIPTIONS</v>
      </c>
      <c r="J744" s="18" t="str">
        <f>VLOOKUP(C744,'Individual Vendor Categories'!$A$1:$B$99,2,FALSE)</f>
        <v>SUBSCRIPTIONS</v>
      </c>
      <c r="K744" s="31"/>
      <c r="L744" s="31"/>
      <c r="M744" s="31"/>
    </row>
    <row r="745" hidden="1">
      <c r="A745" s="35">
        <v>45296.0</v>
      </c>
      <c r="B745" s="36">
        <v>45296.0</v>
      </c>
      <c r="C745" s="8" t="s">
        <v>13</v>
      </c>
      <c r="D745" s="9">
        <v>-1231.71</v>
      </c>
      <c r="E745" s="10"/>
      <c r="F745" s="10"/>
      <c r="G745" s="10"/>
      <c r="H745" s="10"/>
      <c r="I745" s="10"/>
      <c r="J745" s="10"/>
      <c r="K745" s="10"/>
      <c r="L745" s="10"/>
      <c r="M745" s="11"/>
    </row>
    <row r="746" hidden="1">
      <c r="A746" s="12">
        <v>45296.0</v>
      </c>
      <c r="B746" s="13">
        <v>45297.0</v>
      </c>
      <c r="C746" s="14" t="s">
        <v>29</v>
      </c>
      <c r="D746" s="15">
        <v>31.62</v>
      </c>
      <c r="E746" s="16"/>
      <c r="F746" s="16"/>
      <c r="G746" s="16"/>
      <c r="H746" s="14" t="s">
        <v>30</v>
      </c>
      <c r="I746" s="17" t="str">
        <f>IFNA(J746,VLOOKUP(H746,'Merchant Categories'!$A$2:$B$99,2,FALSE))</f>
        <v>SUBSCRIPTIONS</v>
      </c>
      <c r="J746" s="18" t="str">
        <f>VLOOKUP(C746,'Individual Vendor Categories'!$A$1:$B$99,2,FALSE)</f>
        <v>#N/A</v>
      </c>
      <c r="K746" s="16"/>
      <c r="L746" s="16"/>
      <c r="M746" s="16"/>
    </row>
    <row r="747" hidden="1">
      <c r="A747" s="19">
        <v>45295.0</v>
      </c>
      <c r="B747" s="25">
        <v>45297.0</v>
      </c>
      <c r="C747" s="21" t="s">
        <v>390</v>
      </c>
      <c r="D747" s="22">
        <v>19.07</v>
      </c>
      <c r="E747" s="23"/>
      <c r="F747" s="23"/>
      <c r="G747" s="23"/>
      <c r="H747" s="21" t="s">
        <v>391</v>
      </c>
      <c r="I747" s="17" t="str">
        <f>IFNA(J747,VLOOKUP(H747,'Merchant Categories'!$A$2:$B$99,2,FALSE))</f>
        <v>GROCERIES</v>
      </c>
      <c r="J747" s="18" t="str">
        <f>VLOOKUP(C747,'Individual Vendor Categories'!$A$1:$B$99,2,FALSE)</f>
        <v>#N/A</v>
      </c>
      <c r="K747" s="23"/>
      <c r="L747" s="23"/>
      <c r="M747" s="23"/>
    </row>
    <row r="748" hidden="1">
      <c r="A748" s="19">
        <v>45295.0</v>
      </c>
      <c r="B748" s="25">
        <v>45295.0</v>
      </c>
      <c r="C748" s="21" t="s">
        <v>600</v>
      </c>
      <c r="D748" s="22">
        <v>20.31</v>
      </c>
      <c r="E748" s="23"/>
      <c r="F748" s="23"/>
      <c r="G748" s="23"/>
      <c r="H748" s="21" t="s">
        <v>99</v>
      </c>
      <c r="I748" s="17" t="str">
        <f>IFNA(J748,VLOOKUP(H748,'Merchant Categories'!$A$2:$B$99,2,FALSE))</f>
        <v>ONLINE SHOPPING</v>
      </c>
      <c r="J748" s="18" t="str">
        <f>VLOOKUP(C748,'Individual Vendor Categories'!$A$1:$B$99,2,FALSE)</f>
        <v>#N/A</v>
      </c>
      <c r="K748" s="23"/>
      <c r="L748" s="23"/>
      <c r="M748" s="23"/>
    </row>
    <row r="749" hidden="1">
      <c r="A749" s="19">
        <v>45295.0</v>
      </c>
      <c r="B749" s="25">
        <v>45295.0</v>
      </c>
      <c r="C749" s="21" t="s">
        <v>601</v>
      </c>
      <c r="D749" s="22">
        <v>30.45</v>
      </c>
      <c r="E749" s="23"/>
      <c r="F749" s="23"/>
      <c r="G749" s="23"/>
      <c r="H749" s="21" t="s">
        <v>28</v>
      </c>
      <c r="I749" s="17" t="str">
        <f>IFNA(J749,VLOOKUP(H749,'Merchant Categories'!$A$2:$B$99,2,FALSE))</f>
        <v>ONLINE SHOPPING</v>
      </c>
      <c r="J749" s="18" t="str">
        <f>VLOOKUP(C749,'Individual Vendor Categories'!$A$1:$B$99,2,FALSE)</f>
        <v>#N/A</v>
      </c>
      <c r="K749" s="23"/>
      <c r="L749" s="23"/>
      <c r="M749" s="23"/>
    </row>
    <row r="750" hidden="1">
      <c r="A750" s="19">
        <v>45294.0</v>
      </c>
      <c r="B750" s="25">
        <v>45294.0</v>
      </c>
      <c r="C750" s="21" t="s">
        <v>602</v>
      </c>
      <c r="D750" s="22">
        <v>10.14</v>
      </c>
      <c r="E750" s="23"/>
      <c r="F750" s="23"/>
      <c r="G750" s="23"/>
      <c r="H750" s="21" t="s">
        <v>99</v>
      </c>
      <c r="I750" s="17" t="str">
        <f>IFNA(J750,VLOOKUP(H750,'Merchant Categories'!$A$2:$B$99,2,FALSE))</f>
        <v>ONLINE SHOPPING</v>
      </c>
      <c r="J750" s="18" t="str">
        <f>VLOOKUP(C750,'Individual Vendor Categories'!$A$1:$B$99,2,FALSE)</f>
        <v>#N/A</v>
      </c>
      <c r="K750" s="23"/>
      <c r="L750" s="23"/>
      <c r="M750" s="23"/>
    </row>
    <row r="751" hidden="1">
      <c r="A751" s="19">
        <v>45294.0</v>
      </c>
      <c r="B751" s="25">
        <v>45294.0</v>
      </c>
      <c r="C751" s="21" t="s">
        <v>603</v>
      </c>
      <c r="D751" s="22">
        <v>10.15</v>
      </c>
      <c r="E751" s="23"/>
      <c r="F751" s="23"/>
      <c r="G751" s="23"/>
      <c r="H751" s="21" t="s">
        <v>28</v>
      </c>
      <c r="I751" s="17" t="str">
        <f>IFNA(J751,VLOOKUP(H751,'Merchant Categories'!$A$2:$B$99,2,FALSE))</f>
        <v>ONLINE SHOPPING</v>
      </c>
      <c r="J751" s="18" t="str">
        <f>VLOOKUP(C751,'Individual Vendor Categories'!$A$1:$B$99,2,FALSE)</f>
        <v>#N/A</v>
      </c>
      <c r="K751" s="23"/>
      <c r="L751" s="23"/>
      <c r="M751" s="23"/>
    </row>
    <row r="752" hidden="1">
      <c r="A752" s="19">
        <v>45294.0</v>
      </c>
      <c r="B752" s="25">
        <v>45294.0</v>
      </c>
      <c r="C752" s="21" t="s">
        <v>604</v>
      </c>
      <c r="D752" s="22">
        <v>14.68</v>
      </c>
      <c r="E752" s="23"/>
      <c r="F752" s="23"/>
      <c r="G752" s="23"/>
      <c r="H752" s="21" t="s">
        <v>28</v>
      </c>
      <c r="I752" s="17" t="str">
        <f>IFNA(J752,VLOOKUP(H752,'Merchant Categories'!$A$2:$B$99,2,FALSE))</f>
        <v>ONLINE SHOPPING</v>
      </c>
      <c r="J752" s="18" t="str">
        <f>VLOOKUP(C752,'Individual Vendor Categories'!$A$1:$B$99,2,FALSE)</f>
        <v>#N/A</v>
      </c>
      <c r="K752" s="23"/>
      <c r="L752" s="23"/>
      <c r="M752" s="23"/>
    </row>
    <row r="753" hidden="1">
      <c r="A753" s="19">
        <v>45293.0</v>
      </c>
      <c r="B753" s="25">
        <v>45294.0</v>
      </c>
      <c r="C753" s="21" t="s">
        <v>605</v>
      </c>
      <c r="D753" s="22">
        <v>31.58</v>
      </c>
      <c r="E753" s="23"/>
      <c r="F753" s="23"/>
      <c r="G753" s="23"/>
      <c r="H753" s="21" t="s">
        <v>28</v>
      </c>
      <c r="I753" s="17" t="str">
        <f>IFNA(J753,VLOOKUP(H753,'Merchant Categories'!$A$2:$B$99,2,FALSE))</f>
        <v>ONLINE SHOPPING</v>
      </c>
      <c r="J753" s="18" t="str">
        <f>VLOOKUP(C753,'Individual Vendor Categories'!$A$1:$B$99,2,FALSE)</f>
        <v>#N/A</v>
      </c>
      <c r="K753" s="23"/>
      <c r="L753" s="23"/>
      <c r="M753" s="23"/>
    </row>
    <row r="754">
      <c r="A754" s="50"/>
      <c r="I754" s="51"/>
    </row>
    <row r="755">
      <c r="A755" s="50"/>
      <c r="I755" s="51"/>
    </row>
    <row r="756">
      <c r="A756" s="50"/>
      <c r="I756" s="51"/>
    </row>
    <row r="757">
      <c r="A757" s="50"/>
      <c r="D757" s="52">
        <f>SUM(D3:D91)</f>
        <v>-682.48</v>
      </c>
      <c r="I757" s="51"/>
    </row>
    <row r="758">
      <c r="A758" s="50"/>
      <c r="I758" s="51"/>
    </row>
    <row r="759">
      <c r="A759" s="50"/>
      <c r="I759" s="51"/>
    </row>
    <row r="760">
      <c r="A760" s="50"/>
      <c r="I760" s="51"/>
    </row>
    <row r="761">
      <c r="A761" s="50"/>
      <c r="I761" s="51"/>
    </row>
    <row r="762">
      <c r="A762" s="50"/>
      <c r="I762" s="51"/>
    </row>
    <row r="763">
      <c r="A763" s="50"/>
      <c r="I763" s="51"/>
    </row>
    <row r="764">
      <c r="A764" s="50"/>
      <c r="I764" s="51"/>
    </row>
    <row r="765">
      <c r="A765" s="50"/>
      <c r="I765" s="51"/>
    </row>
    <row r="766">
      <c r="A766" s="50"/>
      <c r="I766" s="51"/>
    </row>
    <row r="767">
      <c r="A767" s="50"/>
      <c r="I767" s="51"/>
    </row>
    <row r="768">
      <c r="A768" s="50"/>
      <c r="I768" s="51"/>
    </row>
    <row r="769">
      <c r="A769" s="50"/>
      <c r="I769" s="51"/>
    </row>
    <row r="770">
      <c r="A770" s="50"/>
      <c r="I770" s="51"/>
    </row>
    <row r="771">
      <c r="A771" s="50"/>
      <c r="I771" s="51"/>
    </row>
    <row r="772">
      <c r="A772" s="50"/>
      <c r="I772" s="51"/>
    </row>
    <row r="773">
      <c r="A773" s="50"/>
      <c r="I773" s="51"/>
    </row>
    <row r="774">
      <c r="A774" s="50"/>
      <c r="I774" s="51"/>
    </row>
    <row r="775">
      <c r="A775" s="50"/>
      <c r="I775" s="51"/>
    </row>
    <row r="776">
      <c r="A776" s="50"/>
      <c r="I776" s="51"/>
    </row>
    <row r="777">
      <c r="A777" s="50"/>
      <c r="I777" s="51"/>
    </row>
    <row r="778">
      <c r="A778" s="50"/>
      <c r="I778" s="51"/>
    </row>
    <row r="779">
      <c r="A779" s="50"/>
      <c r="I779" s="51"/>
    </row>
    <row r="780">
      <c r="A780" s="50"/>
      <c r="I780" s="51"/>
    </row>
    <row r="781">
      <c r="A781" s="50"/>
      <c r="I781" s="51"/>
    </row>
    <row r="782">
      <c r="A782" s="50"/>
      <c r="I782" s="51"/>
    </row>
    <row r="783">
      <c r="A783" s="50"/>
      <c r="I783" s="51"/>
    </row>
    <row r="784">
      <c r="A784" s="50"/>
      <c r="I784" s="51"/>
    </row>
    <row r="785">
      <c r="A785" s="50"/>
      <c r="I785" s="51"/>
    </row>
    <row r="786">
      <c r="A786" s="50"/>
      <c r="I786" s="51"/>
    </row>
    <row r="787">
      <c r="A787" s="50"/>
      <c r="I787" s="51"/>
    </row>
    <row r="788">
      <c r="A788" s="50"/>
      <c r="I788" s="51"/>
    </row>
    <row r="789">
      <c r="A789" s="50"/>
      <c r="I789" s="51"/>
    </row>
    <row r="790">
      <c r="A790" s="50"/>
      <c r="I790" s="51"/>
    </row>
    <row r="791">
      <c r="A791" s="50"/>
      <c r="I791" s="51"/>
    </row>
    <row r="792">
      <c r="A792" s="50"/>
      <c r="I792" s="51"/>
    </row>
    <row r="793">
      <c r="A793" s="50"/>
      <c r="I793" s="51"/>
    </row>
    <row r="794">
      <c r="A794" s="50"/>
      <c r="I794" s="51"/>
    </row>
    <row r="795">
      <c r="A795" s="50"/>
      <c r="I795" s="51"/>
    </row>
    <row r="796">
      <c r="A796" s="50"/>
      <c r="I796" s="51"/>
    </row>
    <row r="797">
      <c r="A797" s="50"/>
      <c r="I797" s="51"/>
    </row>
    <row r="798">
      <c r="A798" s="50"/>
      <c r="I798" s="51"/>
    </row>
    <row r="799">
      <c r="A799" s="50"/>
      <c r="I799" s="51"/>
    </row>
    <row r="800">
      <c r="A800" s="50"/>
      <c r="I800" s="51"/>
    </row>
    <row r="801">
      <c r="A801" s="50"/>
      <c r="I801" s="51"/>
    </row>
    <row r="802">
      <c r="A802" s="50"/>
      <c r="I802" s="51"/>
    </row>
    <row r="803">
      <c r="A803" s="50"/>
      <c r="I803" s="51"/>
    </row>
    <row r="804">
      <c r="A804" s="50"/>
      <c r="I804" s="51"/>
    </row>
    <row r="805">
      <c r="A805" s="50"/>
      <c r="I805" s="51"/>
    </row>
    <row r="806">
      <c r="A806" s="50"/>
      <c r="I806" s="51"/>
    </row>
    <row r="807">
      <c r="A807" s="50"/>
      <c r="I807" s="51"/>
    </row>
    <row r="808">
      <c r="A808" s="50"/>
      <c r="I808" s="51"/>
    </row>
    <row r="809">
      <c r="A809" s="50"/>
      <c r="I809" s="51"/>
    </row>
    <row r="810">
      <c r="A810" s="50"/>
      <c r="I810" s="51"/>
    </row>
    <row r="811">
      <c r="A811" s="50"/>
      <c r="I811" s="51"/>
    </row>
    <row r="812">
      <c r="A812" s="50"/>
      <c r="I812" s="51"/>
    </row>
    <row r="813">
      <c r="A813" s="50"/>
      <c r="I813" s="51"/>
    </row>
    <row r="814">
      <c r="A814" s="50"/>
      <c r="I814" s="51"/>
    </row>
    <row r="815">
      <c r="A815" s="50"/>
      <c r="I815" s="51"/>
    </row>
    <row r="816">
      <c r="A816" s="50"/>
      <c r="I816" s="51"/>
    </row>
    <row r="817">
      <c r="A817" s="50"/>
      <c r="I817" s="51"/>
    </row>
    <row r="818">
      <c r="A818" s="50"/>
      <c r="I818" s="51"/>
    </row>
    <row r="819">
      <c r="A819" s="50"/>
      <c r="I819" s="51"/>
    </row>
    <row r="820">
      <c r="A820" s="50"/>
      <c r="I820" s="51"/>
    </row>
    <row r="821">
      <c r="A821" s="50"/>
      <c r="I821" s="51"/>
    </row>
    <row r="822">
      <c r="A822" s="50"/>
      <c r="I822" s="51"/>
    </row>
    <row r="823">
      <c r="A823" s="50"/>
      <c r="I823" s="51"/>
    </row>
    <row r="824">
      <c r="A824" s="50"/>
      <c r="I824" s="51"/>
    </row>
    <row r="825">
      <c r="A825" s="50"/>
      <c r="I825" s="51"/>
    </row>
    <row r="826">
      <c r="A826" s="50"/>
      <c r="I826" s="51"/>
    </row>
    <row r="827">
      <c r="A827" s="50"/>
      <c r="I827" s="51"/>
    </row>
    <row r="828">
      <c r="A828" s="50"/>
      <c r="I828" s="51"/>
    </row>
    <row r="829">
      <c r="A829" s="50"/>
      <c r="I829" s="51"/>
    </row>
    <row r="830">
      <c r="A830" s="50"/>
      <c r="I830" s="51"/>
    </row>
    <row r="831">
      <c r="A831" s="50"/>
      <c r="I831" s="51"/>
    </row>
    <row r="832">
      <c r="A832" s="50"/>
      <c r="I832" s="51"/>
    </row>
    <row r="833">
      <c r="A833" s="50"/>
      <c r="I833" s="51"/>
    </row>
    <row r="834">
      <c r="A834" s="50"/>
      <c r="I834" s="51"/>
    </row>
    <row r="835">
      <c r="A835" s="50"/>
      <c r="I835" s="51"/>
    </row>
    <row r="836">
      <c r="A836" s="50"/>
      <c r="I836" s="51"/>
    </row>
    <row r="837">
      <c r="A837" s="50"/>
      <c r="I837" s="51"/>
    </row>
    <row r="838">
      <c r="A838" s="50"/>
      <c r="I838" s="51"/>
    </row>
    <row r="839">
      <c r="A839" s="50"/>
      <c r="I839" s="51"/>
    </row>
    <row r="840">
      <c r="A840" s="50"/>
      <c r="I840" s="51"/>
    </row>
    <row r="841">
      <c r="A841" s="50"/>
      <c r="I841" s="51"/>
    </row>
    <row r="842">
      <c r="A842" s="50"/>
      <c r="I842" s="51"/>
    </row>
    <row r="843">
      <c r="A843" s="50"/>
      <c r="I843" s="51"/>
    </row>
    <row r="844">
      <c r="A844" s="50"/>
      <c r="I844" s="51"/>
    </row>
    <row r="845">
      <c r="A845" s="50"/>
      <c r="I845" s="51"/>
    </row>
    <row r="846">
      <c r="A846" s="50"/>
      <c r="I846" s="51"/>
    </row>
    <row r="847">
      <c r="A847" s="50"/>
      <c r="I847" s="51"/>
    </row>
    <row r="848">
      <c r="A848" s="50"/>
      <c r="I848" s="51"/>
    </row>
    <row r="849">
      <c r="A849" s="50"/>
      <c r="I849" s="51"/>
    </row>
    <row r="850">
      <c r="A850" s="50"/>
      <c r="I850" s="51"/>
    </row>
    <row r="851">
      <c r="A851" s="50"/>
      <c r="I851" s="51"/>
    </row>
    <row r="852">
      <c r="A852" s="50"/>
      <c r="I852" s="51"/>
    </row>
    <row r="853">
      <c r="A853" s="50"/>
      <c r="I853" s="51"/>
    </row>
    <row r="854">
      <c r="A854" s="50"/>
      <c r="I854" s="51"/>
    </row>
    <row r="855">
      <c r="A855" s="50"/>
      <c r="I855" s="51"/>
    </row>
    <row r="856">
      <c r="A856" s="50"/>
      <c r="I856" s="51"/>
    </row>
    <row r="857">
      <c r="A857" s="50"/>
      <c r="I857" s="51"/>
    </row>
    <row r="858">
      <c r="A858" s="50"/>
      <c r="I858" s="51"/>
    </row>
    <row r="859">
      <c r="A859" s="50"/>
      <c r="I859" s="51"/>
    </row>
    <row r="860">
      <c r="A860" s="50"/>
      <c r="I860" s="51"/>
    </row>
    <row r="861">
      <c r="A861" s="50"/>
      <c r="I861" s="51"/>
    </row>
    <row r="862">
      <c r="A862" s="50"/>
      <c r="I862" s="51"/>
    </row>
    <row r="863">
      <c r="A863" s="50"/>
      <c r="I863" s="51"/>
    </row>
    <row r="864">
      <c r="A864" s="50"/>
      <c r="I864" s="51"/>
    </row>
    <row r="865">
      <c r="A865" s="50"/>
      <c r="I865" s="51"/>
    </row>
    <row r="866">
      <c r="A866" s="50"/>
      <c r="I866" s="51"/>
    </row>
    <row r="867">
      <c r="A867" s="50"/>
      <c r="I867" s="51"/>
    </row>
    <row r="868">
      <c r="A868" s="50"/>
      <c r="I868" s="51"/>
    </row>
    <row r="869">
      <c r="A869" s="50"/>
      <c r="I869" s="51"/>
    </row>
    <row r="870">
      <c r="A870" s="50"/>
      <c r="I870" s="51"/>
    </row>
    <row r="871">
      <c r="A871" s="50"/>
      <c r="I871" s="51"/>
    </row>
    <row r="872">
      <c r="A872" s="50"/>
      <c r="I872" s="51"/>
    </row>
    <row r="873">
      <c r="A873" s="50"/>
      <c r="I873" s="51"/>
    </row>
    <row r="874">
      <c r="A874" s="50"/>
      <c r="I874" s="51"/>
    </row>
    <row r="875">
      <c r="A875" s="50"/>
      <c r="I875" s="51"/>
    </row>
    <row r="876">
      <c r="A876" s="50"/>
      <c r="I876" s="51"/>
    </row>
    <row r="877">
      <c r="A877" s="50"/>
      <c r="I877" s="51"/>
    </row>
    <row r="878">
      <c r="A878" s="50"/>
      <c r="I878" s="51"/>
    </row>
    <row r="879">
      <c r="A879" s="50"/>
      <c r="I879" s="51"/>
    </row>
    <row r="880">
      <c r="A880" s="50"/>
      <c r="I880" s="51"/>
    </row>
    <row r="881">
      <c r="A881" s="50"/>
      <c r="I881" s="51"/>
    </row>
    <row r="882">
      <c r="A882" s="50"/>
      <c r="I882" s="51"/>
    </row>
    <row r="883">
      <c r="A883" s="50"/>
      <c r="I883" s="51"/>
    </row>
    <row r="884">
      <c r="A884" s="50"/>
      <c r="I884" s="51"/>
    </row>
    <row r="885">
      <c r="A885" s="50"/>
      <c r="I885" s="51"/>
    </row>
    <row r="886">
      <c r="A886" s="50"/>
      <c r="I886" s="51"/>
    </row>
    <row r="887">
      <c r="A887" s="50"/>
      <c r="I887" s="51"/>
    </row>
    <row r="888">
      <c r="A888" s="50"/>
      <c r="I888" s="51"/>
    </row>
    <row r="889">
      <c r="A889" s="50"/>
      <c r="I889" s="51"/>
    </row>
    <row r="890">
      <c r="A890" s="50"/>
      <c r="I890" s="51"/>
    </row>
    <row r="891">
      <c r="A891" s="50"/>
      <c r="I891" s="51"/>
    </row>
    <row r="892">
      <c r="A892" s="50"/>
      <c r="I892" s="51"/>
    </row>
    <row r="893">
      <c r="A893" s="50"/>
      <c r="I893" s="51"/>
    </row>
    <row r="894">
      <c r="A894" s="50"/>
      <c r="I894" s="51"/>
    </row>
    <row r="895">
      <c r="A895" s="50"/>
      <c r="I895" s="51"/>
    </row>
    <row r="896">
      <c r="A896" s="50"/>
      <c r="I896" s="51"/>
    </row>
    <row r="897">
      <c r="A897" s="50"/>
      <c r="I897" s="51"/>
    </row>
    <row r="898">
      <c r="A898" s="50"/>
      <c r="I898" s="51"/>
    </row>
    <row r="899">
      <c r="A899" s="50"/>
      <c r="I899" s="51"/>
    </row>
    <row r="900">
      <c r="A900" s="50"/>
      <c r="I900" s="51"/>
    </row>
    <row r="901">
      <c r="A901" s="50"/>
      <c r="I901" s="51"/>
    </row>
    <row r="902">
      <c r="A902" s="50"/>
      <c r="I902" s="51"/>
    </row>
    <row r="903">
      <c r="A903" s="50"/>
      <c r="I903" s="51"/>
    </row>
    <row r="904">
      <c r="A904" s="50"/>
      <c r="I904" s="51"/>
    </row>
    <row r="905">
      <c r="A905" s="50"/>
      <c r="I905" s="51"/>
    </row>
    <row r="906">
      <c r="A906" s="50"/>
      <c r="I906" s="51"/>
    </row>
    <row r="907">
      <c r="A907" s="50"/>
      <c r="I907" s="51"/>
    </row>
    <row r="908">
      <c r="A908" s="50"/>
      <c r="I908" s="51"/>
    </row>
    <row r="909">
      <c r="A909" s="50"/>
      <c r="I909" s="51"/>
    </row>
    <row r="910">
      <c r="A910" s="50"/>
      <c r="I910" s="51"/>
    </row>
    <row r="911">
      <c r="A911" s="50"/>
      <c r="I911" s="51"/>
    </row>
    <row r="912">
      <c r="A912" s="50"/>
      <c r="I912" s="51"/>
    </row>
    <row r="913">
      <c r="A913" s="50"/>
      <c r="I913" s="51"/>
    </row>
    <row r="914">
      <c r="A914" s="50"/>
      <c r="I914" s="51"/>
    </row>
    <row r="915">
      <c r="A915" s="50"/>
      <c r="I915" s="51"/>
    </row>
    <row r="916">
      <c r="A916" s="50"/>
      <c r="I916" s="51"/>
    </row>
    <row r="917">
      <c r="A917" s="50"/>
      <c r="I917" s="51"/>
    </row>
    <row r="918">
      <c r="A918" s="50"/>
      <c r="I918" s="51"/>
    </row>
    <row r="919">
      <c r="A919" s="50"/>
      <c r="I919" s="51"/>
    </row>
    <row r="920">
      <c r="A920" s="50"/>
      <c r="I920" s="51"/>
    </row>
    <row r="921">
      <c r="A921" s="50"/>
      <c r="I921" s="51"/>
    </row>
    <row r="922">
      <c r="A922" s="50"/>
      <c r="I922" s="51"/>
    </row>
    <row r="923">
      <c r="A923" s="50"/>
      <c r="I923" s="51"/>
    </row>
    <row r="924">
      <c r="A924" s="50"/>
      <c r="I924" s="51"/>
    </row>
    <row r="925">
      <c r="A925" s="50"/>
      <c r="I925" s="51"/>
    </row>
    <row r="926">
      <c r="A926" s="50"/>
      <c r="I926" s="51"/>
    </row>
    <row r="927">
      <c r="A927" s="50"/>
      <c r="I927" s="51"/>
    </row>
    <row r="928">
      <c r="A928" s="50"/>
      <c r="I928" s="51"/>
    </row>
    <row r="929">
      <c r="A929" s="50"/>
      <c r="I929" s="51"/>
    </row>
    <row r="930">
      <c r="A930" s="50"/>
      <c r="I930" s="51"/>
    </row>
    <row r="931">
      <c r="A931" s="50"/>
      <c r="I931" s="51"/>
    </row>
    <row r="932">
      <c r="A932" s="50"/>
      <c r="I932" s="51"/>
    </row>
    <row r="933">
      <c r="A933" s="50"/>
      <c r="I933" s="51"/>
    </row>
    <row r="934">
      <c r="A934" s="50"/>
      <c r="I934" s="51"/>
    </row>
    <row r="935">
      <c r="A935" s="50"/>
      <c r="I935" s="51"/>
    </row>
    <row r="936">
      <c r="A936" s="50"/>
      <c r="I936" s="51"/>
    </row>
    <row r="937">
      <c r="A937" s="50"/>
      <c r="I937" s="51"/>
    </row>
    <row r="938">
      <c r="A938" s="50"/>
      <c r="I938" s="51"/>
    </row>
    <row r="939">
      <c r="A939" s="50"/>
      <c r="I939" s="51"/>
    </row>
    <row r="940">
      <c r="A940" s="50"/>
      <c r="I940" s="51"/>
    </row>
    <row r="941">
      <c r="A941" s="50"/>
      <c r="I941" s="51"/>
    </row>
    <row r="942">
      <c r="A942" s="50"/>
      <c r="I942" s="51"/>
    </row>
    <row r="943">
      <c r="A943" s="50"/>
      <c r="I943" s="51"/>
    </row>
    <row r="944">
      <c r="A944" s="50"/>
      <c r="I944" s="51"/>
    </row>
    <row r="945">
      <c r="A945" s="50"/>
      <c r="I945" s="51"/>
    </row>
    <row r="946">
      <c r="A946" s="50"/>
      <c r="I946" s="51"/>
    </row>
    <row r="947">
      <c r="A947" s="50"/>
      <c r="I947" s="51"/>
    </row>
    <row r="948">
      <c r="A948" s="50"/>
      <c r="I948" s="51"/>
    </row>
    <row r="949">
      <c r="A949" s="50"/>
      <c r="I949" s="51"/>
    </row>
    <row r="950">
      <c r="A950" s="50"/>
      <c r="I950" s="51"/>
    </row>
    <row r="951">
      <c r="A951" s="50"/>
      <c r="I951" s="51"/>
    </row>
    <row r="952">
      <c r="A952" s="50"/>
      <c r="I952" s="51"/>
    </row>
    <row r="953">
      <c r="A953" s="50"/>
      <c r="I953" s="51"/>
    </row>
    <row r="954">
      <c r="A954" s="50"/>
      <c r="I954" s="51"/>
    </row>
    <row r="955">
      <c r="A955" s="50"/>
      <c r="I955" s="51"/>
    </row>
    <row r="956">
      <c r="A956" s="50"/>
      <c r="I956" s="51"/>
    </row>
    <row r="957">
      <c r="A957" s="50"/>
      <c r="I957" s="51"/>
    </row>
    <row r="958">
      <c r="A958" s="50"/>
      <c r="I958" s="51"/>
    </row>
    <row r="959">
      <c r="A959" s="50"/>
      <c r="I959" s="51"/>
    </row>
    <row r="960">
      <c r="A960" s="50"/>
      <c r="I960" s="51"/>
    </row>
    <row r="961">
      <c r="A961" s="50"/>
      <c r="I961" s="51"/>
    </row>
    <row r="962">
      <c r="A962" s="50"/>
      <c r="I962" s="51"/>
    </row>
    <row r="963">
      <c r="A963" s="50"/>
      <c r="I963" s="51"/>
    </row>
    <row r="964">
      <c r="A964" s="50"/>
      <c r="I964" s="51"/>
    </row>
    <row r="965">
      <c r="A965" s="50"/>
      <c r="I965" s="51"/>
    </row>
    <row r="966">
      <c r="A966" s="50"/>
      <c r="I966" s="51"/>
    </row>
    <row r="967">
      <c r="A967" s="50"/>
      <c r="I967" s="51"/>
    </row>
    <row r="968">
      <c r="A968" s="50"/>
      <c r="I968" s="51"/>
    </row>
    <row r="969">
      <c r="A969" s="50"/>
      <c r="I969" s="51"/>
    </row>
    <row r="970">
      <c r="A970" s="50"/>
      <c r="I970" s="51"/>
    </row>
    <row r="971">
      <c r="A971" s="50"/>
      <c r="I971" s="51"/>
    </row>
    <row r="972">
      <c r="A972" s="50"/>
      <c r="I972" s="51"/>
    </row>
    <row r="973">
      <c r="A973" s="50"/>
      <c r="I973" s="51"/>
    </row>
    <row r="974">
      <c r="A974" s="50"/>
      <c r="I974" s="51"/>
    </row>
    <row r="975">
      <c r="A975" s="50"/>
      <c r="I975" s="51"/>
    </row>
    <row r="976">
      <c r="A976" s="50"/>
      <c r="I976" s="51"/>
    </row>
    <row r="977">
      <c r="A977" s="50"/>
      <c r="I977" s="51"/>
    </row>
    <row r="978">
      <c r="A978" s="50"/>
      <c r="I978" s="51"/>
    </row>
    <row r="979">
      <c r="A979" s="50"/>
      <c r="I979" s="51"/>
    </row>
    <row r="980">
      <c r="A980" s="50"/>
      <c r="I980" s="51"/>
    </row>
    <row r="981">
      <c r="A981" s="50"/>
      <c r="I981" s="51"/>
    </row>
    <row r="982">
      <c r="A982" s="50"/>
      <c r="I982" s="51"/>
    </row>
    <row r="983">
      <c r="A983" s="50"/>
      <c r="I983" s="51"/>
    </row>
    <row r="984">
      <c r="A984" s="50"/>
      <c r="I984" s="51"/>
    </row>
    <row r="985">
      <c r="A985" s="50"/>
      <c r="I985" s="51"/>
    </row>
    <row r="986">
      <c r="A986" s="50"/>
      <c r="I986" s="51"/>
    </row>
    <row r="987">
      <c r="A987" s="50"/>
      <c r="I987" s="51"/>
    </row>
    <row r="988">
      <c r="A988" s="50"/>
      <c r="I988" s="51"/>
    </row>
    <row r="989">
      <c r="A989" s="50"/>
      <c r="I989" s="51"/>
    </row>
    <row r="990">
      <c r="A990" s="50"/>
      <c r="I990" s="51"/>
    </row>
    <row r="991">
      <c r="A991" s="50"/>
      <c r="I991" s="51"/>
    </row>
    <row r="992">
      <c r="A992" s="50"/>
      <c r="I992" s="51"/>
    </row>
    <row r="993">
      <c r="A993" s="50"/>
      <c r="I993" s="51"/>
    </row>
    <row r="994">
      <c r="A994" s="50"/>
      <c r="I994" s="51"/>
    </row>
    <row r="995">
      <c r="A995" s="50"/>
      <c r="I995" s="51"/>
    </row>
    <row r="996">
      <c r="A996" s="50"/>
      <c r="I996" s="51"/>
    </row>
    <row r="997">
      <c r="A997" s="50"/>
      <c r="I997" s="51"/>
    </row>
    <row r="998">
      <c r="A998" s="50"/>
      <c r="I998" s="51"/>
    </row>
  </sheetData>
  <autoFilter ref="$A$1:$M$753">
    <filterColumn colId="2">
      <filters>
        <filter val="STANLEY* STANLEY1913 L SEATTLE"/>
        <filter val="TAZA EXPRESS 001 MISSISSAUGA"/>
        <filter val="BLACK MARKET UNDERGRO TORONTO"/>
        <filter val="FEDEX83312057 MISSISSAUGA"/>
        <filter val="HAIR OF THE DOG 00-0803 TORONTO"/>
        <filter val="AMZN MKTP CA*TK4YC30F0 WWW.AMAZON.CA"/>
        <filter val="BANGKOKSPOONDELUXE 001 DUNDAS"/>
        <filter val="572 - FRONTIER PROVI CALGARY"/>
        <filter val="AMZN MKTP CA*R69GY6RS2 WWW.AMAZON.CA"/>
        <filter val="ESSO CIRCLE K 0302 OAKVILLE"/>
        <filter val="SP JD SPORTS VANCOUVER"/>
        <filter val="SHOPPERS DRUG MART #132 TORONTO"/>
        <filter val="TU BOLETA BOGOTA D.C."/>
        <filter val="MAIN BAR Toronto"/>
        <filter val="AMAZON.CA*JU45X72D3 AMAZON.CA"/>
        <filter val="SP NUPHY ELMHURST"/>
        <filter val="PRESTO FARE/5F35N37VR8 TORONTO"/>
        <filter val="PRESTO FARE/55D5D7VHDJ TORONTO"/>
        <filter val="AMAZON.CA*DZ8JF1ZY3 AMAZON.CA"/>
        <filter val="AMAZON.CA*FC24X7Z83 AMAZON.CA"/>
        <filter val="DOORDASHQUESADABURR DOWNTOWN TORONT"/>
        <filter val="ADELAIDE HALL Toronto"/>
        <filter val="TCKTWEB*MASSOFTHEFERME 800-965-4827"/>
        <filter val="HEIRLOOM T3 MISSISSAUGA MISSISSAUGA"/>
        <filter val="Air Canada Pay with Points"/>
        <filter val="DOORDASHDAVESHOTCHI DOWNTOWN TORONT"/>
        <filter val="CLUTCH VAPE 001 TORONTO"/>
        <filter val="EDGEMONT ATHLETIC 41158 CALGARY"/>
        <filter val="BURNING RUBBER TIRE AND Oakville"/>
        <filter val="1832-TOR FRONT PAGE N MISSISSAUGA"/>
        <filter val="RABBA #155 Q4 TORONTO"/>
        <filter val="AMAZON.CA*NK6UU5333 AMAZON.CA"/>
        <filter val="WHITECAPS FC VANCOUVER"/>
        <filter val="NEO COFFEE BAR Toronto"/>
        <filter val="RUDY RESTO TORONTO"/>
        <filter val="EB *DESIGNTO LAUNCH PA TORONTO"/>
        <filter val="DOLLARAMA # 666 TORONTO"/>
        <filter val="AMAZON.CA*RY4E52SY0 AMAZON.CA"/>
        <filter val="PRESTO FARE/55MJKMPL7G TORONTO"/>
        <filter val="HASTY MARKET 268 TORONTO"/>
        <filter val="ALDO 1417 NIAGARA ON THE"/>
        <filter val="CITGO F &amp; S FUEL &amp; FOOD DETROIT"/>
        <filter val="MEK ROBOTICS LLC WOODBURY"/>
        <filter val="BURGERLAB ADELAIDE Toronto"/>
        <filter val="GOOGLE *GOOGLE STORAGE G.CO/HELPPAY#"/>
        <filter val="POPEYES SUPPLEMENTS O OAKVILLE"/>
        <filter val="SOC ELECTRONICS 001 ABBOTSFORD"/>
        <filter val="RETAILORS SPORTS INC TORONTO"/>
        <filter val="ADOBO FRES* FRESHBURRI RICHMOND"/>
        <filter val="THE CHOPPED LEAF CL033 BURLINGTON"/>
        <filter val="AMZN MKTP CA*RI47E2540 WWW.AMAZON.CA"/>
        <filter val="DOORDASHMALEKELSHAW DOWNTOWN TORONT"/>
        <filter val="AMSTERDAM BREWHOUSE TORONTO"/>
        <filter val="SCADDABUSH FRONT ST/SC TORONTO"/>
        <filter val="SHELL C02064 ETOBICOKE"/>
        <filter val="STARBUCKS COFFEE #70 TORONTO"/>
        <filter val="OLLY FRESCO'S TORONTO TORONTO"/>
        <filter val="AMZN MKTP CA*RH7SR5VF1 WWW.AMAZON.CA"/>
        <filter val="NOBLE PIE PIZZA 001 CALGARY"/>
        <filter val="SHELL SERVICE STATION 5 MACOMB"/>
        <filter val="PATAGONIA VENTURA"/>
        <filter val="AIRALO SINGAPORE"/>
        <filter val="AMAZON.CA*R821T4XC0 AMAZON.CA"/>
        <filter val="KING SLICE TORONTO"/>
        <filter val="FACTOR TORONTO"/>
        <filter val="SHELL C21831 OAKVILLE"/>
        <filter val="A&amp;W 4438 211356615 TORONTO"/>
        <filter val="GRUPO HACIENDA SAS MEDELLIN"/>
        <filter val="COCA-COLA COLISEUM CO TORONTO"/>
        <filter val="DOORDASHSHAWARMAKIN DOWNTOWN TORONT"/>
        <filter val="ALDO 1415 GEORGETOWN"/>
        <filter val="DOORDASHWAVESCOFFEE DOWNTOWN TORONT"/>
        <filter val="RABBA FINE FOODS #171 TORONTO"/>
        <filter val="HAKKA BOYZ EXPRESS 001 TORONTO"/>
        <filter val="THAI EXPRESS 210338929 TORONTO"/>
        <filter val="TCKTWEB*MARAUDADEUCEZ 800-965-4827"/>
        <filter val="GROSSMAN'S TAVERN 21202 TORONTO"/>
        <filter val="LIQUOR TOWN CALGARY CALGARY"/>
        <filter val="AMZN MKTP CA*924G43663 WWW.AMAZON.CA"/>
        <filter val="THE OPERA HOUSE Toronto"/>
        <filter val="WINNERS 483 TORONTO"/>
        <filter val="S.BLENDSBARBERSHOP 001 OAKVILLE"/>
        <filter val="LS ROSSO COFFEE ROASTE CALGARY"/>
        <filter val="OLDIES CONCESSIONS INC. ST. GEORGE"/>
        <filter val="MATARI COFFEE CO 001 MISSISSAUGA"/>
        <filter val="PG CLUCKS 001 TORONTO"/>
        <filter val="AMZN MKTP CA*RF5P83A62 WWW.AMAZON.CA"/>
        <filter val="LOCAL ADELAIDE Toronto"/>
        <filter val="DOORDASHSHAWARMAPAL DOWNTOWN TORONT"/>
        <filter val="AMAZON.CA*ZM4B72XP3 AMAZON.CA"/>
        <filter val="THE DOCKS DRIVING RANGE TORONTO"/>
        <filter val="AMZN MKTP CA*TK8R95O22 WWW.AMAZON.CA"/>
        <filter val="TWO BROTHERS SHAWARMA 0 TORONTO"/>
        <filter val="EB *LAST PLANET 12 YEA TORONTO"/>
        <filter val="TST-BAR POET TORONTO"/>
        <filter val="THE AXIS CLUB Toronto"/>
        <filter val="ISABELLES 2.0 TORONTO"/>
        <filter val="METROLINX - GO TRANSIT TORONTO"/>
        <filter val="UNIDAD ADM ESP MIGRACIO BOGOTA D.C."/>
        <filter val="AMZN MKTP CA*ZT6JE47P2 WWW.AMAZON.CA"/>
        <filter val="WAYNE S BAGELS 001 CALGARY"/>
        <filter val="ALT VAPE 002 CALGARY"/>
        <filter val="AMZN MKTP CA*RM7CB65U2 WWW.AMAZON.CA"/>
        <filter val="ROB'S PUPUSAS Toronto"/>
        <filter val="LCBO/RAO #0511 TORONTO TORONTO"/>
        <filter val="PRESTO FARE/55H2FHRW5S TORONTO"/>
        <filter val="AMZN MKTP CA*RY1GF13O0 WWW.AMAZON.CA"/>
        <filter val="7 ELEVEN STORE #33259 TORONTO"/>
        <filter val="UBER TRIP HTTPS://HELP.UB"/>
        <filter val="RADIATEYYC.COM CALGARY"/>
        <filter val="PAYPAL *DARKSIDE 6045063818"/>
        <filter val="GO TRANSIT - COMPLIANCE TORONTO"/>
        <filter val="WEEDS CAFE 00-080314237 CALGARY"/>
        <filter val="180 SMOKE ON QUEENS QUA TORONTO"/>
        <filter val="PARAMOUNT FINE FOODS 00 TORONTO"/>
        <filter val="BOARDWALK FRIES BURGERS MISSISSAUGA"/>
        <filter val="Z-TECA MEXICAN EATERY TORONTO"/>
        <filter val="AIRBNB * HM4Z5X553Y LONDON"/>
        <filter val="AMZN MKTP CA*RU1PG68V2 WWW.AMAZON.CA"/>
        <filter val="PETRO CANADA10556 MISSISSAUGA"/>
        <filter val="SHAKE SHACK 00-08042677 TORONTO"/>
        <filter val="TROPICO SONORO MEDELLIN"/>
        <filter val="ONLINE BOOKING - EFUN/ TORONTO"/>
        <filter val="180 SMOKE VAPE SHOP 180 TORONTO"/>
        <filter val="SHAWARMA PALACE CARRING CALGARY"/>
        <filter val="GRAND BIZZARE 001 TORONTO"/>
        <filter val="AIRCANADA WINNIPEG"/>
        <filter val="LCBO/RAO #693 TORONTO TORONTO"/>
        <filter val="AMZN MKTP CA*LZ7FJ1F03 WWW.AMAZON.CA"/>
        <filter val="AMZN MKTP CA*RB9SN13X2 WWW.AMAZON.CA"/>
        <filter val="DICE.FM LOS ANGELES"/>
        <filter val="FLEETS COFFEE Toronto"/>
        <filter val="H&amp;H SACHET \ 6SPICE RAC WHITBY"/>
        <filter val="TACOS LOCOS AS 4 MCO 15 ORLANDO"/>
        <filter val="AMAZON.CA*RW3KL7WC1 AMAZON.CA"/>
        <filter val="WALMART.CA MISSISSAUGA"/>
        <filter val="THENORTHCOP MEMBERSHIP OAKVILLE"/>
        <filter val="ISABELLE'S TORONTO ENTE Toronto"/>
        <filter val="AMAZON.CA*MA4RQ3AS3 AMAZON.CA"/>
        <filter val="DELTA TORONTO SFC F&amp;B TORONTO"/>
        <filter val="MIAMI ARP CHICKEN GRILL MIAMI"/>
        <filter val="ABURI SUSHI TORONTO Toronto"/>
        <filter val="ACE NORTH HILL CALGARY"/>
        <filter val="SHELL C04590 LONDON"/>
        <filter val="VAPE HUT ROYAL OAK"/>
        <filter val="ELECTRIC ISLAND 2024 Toronto"/>
        <filter val="CAFE HUBERT SAINT-JEAN Toronto"/>
        <filter val="PRESTO FARE/55G59NXM2X TORONTO"/>
        <filter val="BOOSTER JUICE # 445 MIS MISSISSAUGA"/>
        <filter val="STEAM WHISTLE KITCHEN &amp; Toronto"/>
        <filter val="CABANA POOL BAR TORONTO"/>
        <filter val="OAKVILLE PARKING OAKVILLE"/>
        <filter val="PETRO CANADA35106 OAKVILLE"/>
        <filter val="PAYPAL *MAGICMAWBWN 13570802731"/>
        <filter val="CANADIAN TIRE #326 CALGARY"/>
        <filter val="AMZN MKTP CA*V63U65DT3 WWW.AMAZON.CA"/>
        <filter val="AMZN MKTP CA*CP8GU3203 WWW.AMAZON.CA"/>
        <filter val="UNO MUSTACHIO 001 TORONTO"/>
        <filter val="PRESTO FARE/5F61BCX9B2 TORONTO"/>
        <filter val="TCKTWEB*HAMDI 800-965-4827"/>
        <filter val="AMZN MKTP CA*R06N30TJ1 WWW.AMAZON.CA"/>
        <filter val="LUCKY CLOVER SPORTS PUB TORONTO"/>
        <filter val="AMZN MKTP CA*RS1ZS4LY1 WWW.AMAZON.CA"/>
        <filter val="PRESTO MOBL TORONTO"/>
        <filter val="SHELL C81519 CALGARY"/>
        <filter val="AMZN MKTP CA*RS2LK7BK2 WWW.AMAZON.CA"/>
        <filter val="PETRO CANADA35192 HAMILTON"/>
        <filter val="BEANFIELD TECHNOLOGIES TORONTO"/>
        <filter val="AMZN MKTP CA*RW6KU1N12 WWW.AMAZON.CA"/>
        <filter val="G C BURGER MISSISSAUGA"/>
        <filter val="STUBHUB CANADA LTD. TORONTO"/>
        <filter val="AMAZON.CA*R88VR6XW0 AMAZON.CA"/>
        <filter val="AMZN MKTP CA*RW8PM7BK0 WWW.AMAZON.CA"/>
        <filter val="PG CLUCKS Toronto"/>
        <filter val="VAPE STADIUM 001 CALGARY"/>
        <filter val="STANDARD TIME TORONTO"/>
        <filter val="DPRTMNT TORONTO"/>
        <filter val="SCOOPED 2 SCOOPED 2 TORONTO"/>
        <filter val="INS MARKET # 5209 TORONTO"/>
        <filter val="AMAZON.CA*Z80J09OY1 AMAZON.CA"/>
        <filter val="LAHORI FLAME 001 MISSISSAUGA"/>
        <filter val="SOFTMOC 8464 WHITBY"/>
        <filter val="MCDONALD S #9567 CALGARY"/>
        <filter val="LCBO/RAO #018 TORONTO TORONTO"/>
        <filter val="SP BONANZA SATRANGI CA MISSISSAUGA"/>
        <filter val="PIZZERIA BADIALI Toronto"/>
        <filter val="AMAZON.CA*ZT3EX8JH1 AMAZON.CA"/>
        <filter val="DOLLARAMA # 213 TORONTO"/>
        <filter val="AMZN MKTP CA*R86E03P22 WWW.AMAZON.CA"/>
        <filter val="2163125 ONTARIO INC 411 TORONTO"/>
        <filter val="AMZN MKTP CA*FM9E266E3 WWW.AMAZON.CA"/>
        <filter val="DEEZERNORTHAMERICA PARIS"/>
        <filter val="CANADIAN TIRE #412 BURLINGTON"/>
        <filter val="STITCH IT #272 OAKVILLE"/>
        <filter val="ESSO CIRCLE K 0302 TORONTO"/>
        <filter val="GEORGIA TECH ONLINE ORD ATLANTA"/>
        <filter val="THE DOG &amp; BEAR TORONTO"/>
        <filter val="MAVERICK'S DONUTS, ELLE Edmonton"/>
        <filter val="VAPE HUT INC 00-0804158 OAKVILLE"/>
        <filter val="7 ELEVEN STORE #25349 CALGARY"/>
        <filter val="AMZN MKTP CA*GS19E9DL3 WWW.AMAZON.CA"/>
        <filter val="MAMACITA'S 001 TORONTO"/>
        <filter val="AMAZON.CA*RK6HZ4ZM1 AMAZON.CA"/>
        <filter val="LCBO/RAO #758 TORONTO TORONTO"/>
        <filter val="CHIPOTLE ONLINE HALIFAX"/>
        <filter val="TEMU.COM VICTORIA"/>
        <filter val="SHAWARMA PALACE - MONTG CALGARY"/>
        <filter val="AMZN MKTP CA*U41YV2ZN3 WWW.AMAZON.CA"/>
        <filter val="REBEL TORONTO COMPLEX TORONTO"/>
        <filter val="GC BURGER 212773982 MISSISSAUGA"/>
        <filter val="AMZN MKTP CA*2I1K87XC3 WWW.AMAZON.CA"/>
        <filter val="CDN TIRE STORE 00394300 TORONTO"/>
        <filter val="NAWAB'S LEGENDARY BBQ 0 MISSISSAUGA"/>
        <filter val="TCKTWEB*PARTYNEXTDOOR 800-965-4827"/>
        <filter val="LCBO/RAO #0486 OAKVILLE OAKVILLE"/>
        <filter val="SHAMBHALA MUSIC FESTIVA Salmo"/>
        <filter val="SP ANDERSON .PAAK SH NEW YORK"/>
        <filter val="FLAVOUREMPORIUM 001 CALGARY"/>
        <filter val="PIZZAIOLO TORONTO TORONTO"/>
        <filter val="DOORDASHFRESHBURRIT DOWNTOWN TORONT"/>
        <filter val="CITY OF CALGARY City of CALGARY"/>
        <filter val="SOUTH STREET BURGER/LA TORONTO"/>
        <filter val="WET COFFEE Oakville"/>
        <filter val="DNR PRODUCTIONS EVENTS TORONTO"/>
        <filter val="PRESTO FARE/5F2695K7DQ TORONTO"/>
        <filter val="ALMANSOUR 212070116 OAKVILLE"/>
        <filter val="OPENAI *CHATGPT SUBSCR SAN FRANCISCO"/>
        <filter val="DUKES ST. LAWRENCE MARK TORONTO"/>
        <filter val="DENNY'S 03-082 CALGARY CALGARY"/>
        <filter val="DUBLIN CALLING TORONTO Toronto"/>
        <filter val="NEW BALANCE OAKVILLE OAKVILLE"/>
        <filter val="AMZN MKTP CA*RM1X902R2 WWW.AMAZON.CA"/>
        <filter val="SP NAKEE &amp; CO. HAMTRAMCK"/>
        <filter val="AMZN MKTP CA*R89DE03B1 WWW.AMAZON.CA"/>
        <filter val="SAFEWAY #8844 CALGARY CALGARY"/>
        <filter val="WestJet VOYZANT Markham"/>
        <filter val="MOS MOS COFFEE 21145494 TORONTO"/>
        <filter val="EDO # 152 CALGARY CALGARY"/>
        <filter val="DAVES HOT CHICKEN 21255 BURLINGTON"/>
        <filter val="CHIPOTLE 1776 TORONTO"/>
        <filter val="GERMAN DONER KEBAB GERM TORONTO"/>
        <filter val="DENG'SDUMPLING 001 CALGARY"/>
        <filter val="CAFE PERGAMINO MEDELLIN"/>
        <filter val="WESTJET AIRLINES 340020 CALGARY"/>
        <filter val="AMAZON.CA*SD85S5I83 AMAZON.CA"/>
        <filter val="RESTAURANTE BAR MEDELLI MEDELLIN"/>
        <filter val="TICKETMASTER CANADA TORONTO"/>
        <filter val="SHOPPERS DRUG MART #141 TORONTO"/>
        <filter val="SP JACKBOX GAMES CHICAGO"/>
        <filter val="PIZZERIA MORETTI TORONT TORONTO"/>
        <filter val="AMAZON.CA PRIME MEMBER AMAZON.CA/PRI"/>
        <filter val="PETRO CANADA65013 OAKVILLE"/>
        <filter val="OAKVILLE FRESH BURRITO OAKVILLE"/>
        <filter val="WINNERS 244 CALGARY"/>
        <filter val="AMZN MKTP CA*RT6G17871 WWW.AMAZON.CA"/>
        <filter val="AMZN MKTP CA*OW1XB9IM3 WWW.AMAZON.CA"/>
        <filter val="SERENGETI SHACK BBQ CUR AIRDRIE"/>
        <filter val="SP PRIME REWIND TORONTO"/>
        <filter val="SHELL C81547 CRANBROOK"/>
        <filter val="BUYMYTRIP.COM CALGARY"/>
        <filter val="AMZN MKTP CA*RM7CE1VJ2 WWW.AMAZON.CA"/>
        <filter val="DOORDASHROSSOCOFFEE DOWNTOWN TORONT"/>
        <filter val="MUTABAK KARAK 001 MISSISSAUGA"/>
        <filter val="UNIQLO CANADA INC. TORONTO"/>
        <filter val="AMZN MKTP CA*TK0IH5O92 WWW.AMAZON.CA"/>
        <filter val="KING TAPS KING TAPS TORONTO"/>
        <filter val="AMZN MKTP CA*RT1DY0GE0 WWW.AMAZON.CA"/>
        <filter val="PRESTO FARE/5F8N7JJPVW TORONTO"/>
        <filter val="LITTLE BASKET 00-080432 TORONTO"/>
        <filter val="CN TOWER FOOD &amp; BEVER TORONTO"/>
        <filter val="DOLLARAMA #1226 TORONTO"/>
        <filter val="AROMA ESPRESSO BAR TORO TORONTO"/>
        <filter val="VINTAGE DEPOT Toronto"/>
        <filter val="DROGUERIA PASTEUR LA 1 MEDELLIN"/>
        <filter val="AMZN MKTP CA*RT01467N2 WWW.AMAZON.CA"/>
        <filter val="LCBO/RAO #391 EAST GWIL EAST GWILLIMB"/>
        <filter val="JIN BAR 001 CALGARY"/>
        <filter val="AMZN MKTP CA*ZT9C89AO1 WWW.AMAZON.CA"/>
        <filter val="AMZN MKTP CA*RI61M2QQ1 WWW.AMAZON.CA"/>
        <filter val="AMZN MKTP CA*R185914G2 WWW.AMAZON.CA"/>
        <filter val="SUBWAY 22247 BURLINGTON"/>
        <filter val="LA PREP CALGARY CALGARY"/>
        <filter val="7-ELEVEN STORE #38265 CALGARY"/>
        <filter val="FAR EAST BISTRO Salmo"/>
        <filter val="NEW BLACK DOG SAS MEDELLIN"/>
        <filter val="AMZN MKTP CA WWW.AMAZON.CA"/>
        <filter val="CALIFORNIAPIZZAKITCHE EDMONTON"/>
        <filter val="KARACHI ROLL CORNER 213 MISSISSAUGA"/>
        <filter val="AIRBNB * HMWSCTHWR2 LONDON"/>
        <filter val="REXALL PHARMACY #0851 T TORONTO"/>
        <filter val="AMAZON.CA*TK3EI5XK0 AMAZON.CA"/>
        <filter val="UCAN VAPE 001 TORONTO"/>
        <filter val="BASS COAST FESTIVAL KELOWNA"/>
        <filter val="BAMBI'S Toronto"/>
        <filter val="JUSTFLY 800-717-5015"/>
        <filter val="RATED ULTRA LOUNGE Calgary"/>
        <filter val="THE HOME DEPOT #7073 EAST YORK"/>
        <filter val="CLAWED BY JENNA Toronto"/>
        <filter val="ALLSAINTS USA LIMITED TORONTO"/>
        <filter val="GOOGLE *GOOGLE ONE G.CO/HELPPAY#"/>
        <filter val="CURSOR, AI POWERED IDE NEW YORK"/>
        <filter val="LOADING BAY Toronto"/>
        <filter val="CANADIAN TIRE GAS BAR # WATERDOWN"/>
        <filter val="GALAXY KARAOKE 001 CALGARY"/>
        <filter val="BIG TROUBLE 210064459 TORONTO"/>
        <filter val="AMZN MKTP CA*R726D26L1 WWW.AMAZON.CA"/>
        <filter val="SNEAKY DEE'S RESTAURA TORONTO"/>
        <filter val="SOBEYS GLEN ABBEY #777 OAKVILLE"/>
        <filter val="TST-PAI NORTHERN THAI TORONTO"/>
        <filter val="TCKTWEB*LINEUPINFOATEL 800-965-4827"/>
        <filter val="PARAMOUNT RESTAURANT 00 BURLINGTON"/>
        <filter val="BOLLYWOOD UNLIMITED 00- MISSISSAUGA"/>
        <filter val="AMZN MKTP CA*RI3OB0VI1 WWW.AMAZON.CA"/>
        <filter val="SHOPPERS DRUG MART 325 CALGARY"/>
        <filter val="A&amp;W #4830 MISSISSAUGA MISSISSAUGA"/>
        <filter val="AMZN MKTP CA*278125IV3 WWW.AMAZON.CA"/>
        <filter val="WestJet SKYROUTE TRAVEL Scarborough"/>
        <filter val="A&amp;W 4874 212785051 TORONTO"/>
        <filter val="THE KITCHEN TABLE TORONTO"/>
        <filter val="2275043 ONTARIO INC 520 TORONTO"/>
        <filter val="MIAMI AIRP CORONA BAR M MIAMI"/>
        <filter val="AMAZON.CA*R60XO1WL0 AMAZON.CA"/>
        <filter val="AMZN MKTP CA*R81M02EO2 WWW.AMAZON.CA"/>
        <filter val="MARCELLOS MARKET AND DE TORONTO"/>
        <filter val="THAI ISLAND RESTAURANT TORONTO"/>
        <filter val="MTO DRIVETEST D77 OAKVI OAKVILLE"/>
        <filter val="MEMBERSHIP FEE INSTALLMENT"/>
        <filter val="DOORDASHMCDONALDS DOWNTOWN TORONT"/>
        <filter val="LONDON DRUGS 31 CALGARY"/>
        <filter val="MELT N DIP 001 MISSISSAUGA"/>
        <filter val="BOLLI IMPORTS INC Calgary"/>
        <filter val="AMZN MKTP CA*RW81G5BA0 WWW.AMAZON.CA"/>
        <filter val="AMZN MKTP CA*RM4J89222 WWW.AMAZON.CA"/>
        <filter val="AMZN MKTP CA*R77SH9WM1 WWW.AMAZON.CA"/>
        <filter val="PRESTO DUNDAS STN TORONTO"/>
        <filter val="IKEA BURLINGTON BURLINGTON"/>
        <filter val="AMZN MKTP CA*RW4431HD0 WWW.AMAZON.CA"/>
        <filter val="PI CO. Ontario"/>
        <filter val="PRESTO FARE/5576L9XMSV TORONTO"/>
        <filter val="SHELL C81499 BURLINGTON"/>
        <filter val="PRESTO FARE/5F91F59S22 TORONTO"/>
        <filter val="AMZN MKTP CA*8U8IL0U63 WWW.AMAZON.CA"/>
        <filter val="PRESTO FARE/55P56MNV9V TORONTO"/>
        <filter val="TWILIGHT CAFE 001 TORONTO"/>
        <filter val="A&amp;W #4580 APPLEBY LINE BURLINGTON"/>
        <filter val="HISTORY TORONTO"/>
        <filter val="CITI COMMUNITY CALGARY"/>
        <filter val="PRESTO FARE/557M87TZ9N TORONTO"/>
        <filter val="SZECHUAN EXPRESS 212956 TORONTO"/>
        <filter val="TICKETS - WWW.MLSE.COM TORONTO"/>
        <filter val="WL *VUE*TESTING EXAM BLOOMINGTON"/>
        <filter val="SULTAN'S MEDITERRANEAN TORONTO"/>
        <filter val="PRIME VAPE COMPANY 2122 MISSISSAUGA"/>
        <filter val="THE OLD YORK TAVERN 212 TORONTO"/>
        <filter val="EXILE 001 TORONTO"/>
        <filter val="PROHIBITION LOUNGE CALGARY"/>
        <filter val="WAL-MART 3011 3011 CALGARY"/>
        <filter val="SENIORE'S PIZZA CALGARY"/>
        <filter val="LONGO'S # 24 TORONTO TORONTO"/>
        <filter val="PRESTO FARE/55LHGP8PXF TORONTO"/>
        <filter val="PETRO CANADA00996 OAKVILLE"/>
        <filter val="BAR POET Toronto"/>
        <filter val="STORE #37806 CALGARY"/>
        <filter val="INTEREST"/>
        <filter val="BLACK MARKET TORONTO"/>
        <filter val="GOFNDME* IN DEAR MEMOR WHITBY"/>
        <filter val="PANAGO #173 BREMNER BLV TORONTO"/>
        <filter val="MCDONALD'S #29130 OAKVILLE"/>
        <filter val="VALUE BUDS APPLEBY C BURLINGTON"/>
        <filter val="ARUCCMYCREDSMESCERTIF CALGARY"/>
        <filter val="LEGENDS MUSIC LLC Toronto"/>
        <filter val="TICKETMASTER CANADA HOS TORONTO"/>
        <filter val="LURE LOUNGE 00-08033510 CALGARY"/>
        <filter val="PRESTO FARE/55M092N9MC TORONTO"/>
        <filter val="TST-KAMA CALGARY"/>
        <filter val="AMZN MKTP CA*RS4M44FS0 WWW.AMAZON.CA"/>
        <filter val="WOOFDAWG HOTDOG // FRAN Toronto"/>
        <filter val="SAINT JOHNS TAVERN Toronto"/>
        <filter val="CVS/PHARMACY #10969 000 MIAMI BEACH"/>
        <filter val="BRANDMEPRO 211012176 OAKVILLE"/>
        <filter val="HK FOOD STATION Toronto"/>
        <filter val="SUBWAY 14408 CALEDON"/>
        <filter val="AMAZON.CA*V52P57ZS3 AMAZON.CA"/>
        <filter val="CABEZA GRANDE 00-080402 CALGARY"/>
        <filter val="SUCRE PATISSERIE &amp; CAFE Calgary"/>
        <filter val="RADIATEYYC Calgary"/>
        <filter val="SHAH'S HALAL FOOD 001 TORONTO"/>
        <filter val="BUBBLE HUT CAFE 001 CRANBROOK"/>
        <filter val="SP TOP DAWG APPAREL CARSON"/>
        <filter val="DOORDASHAW DOWNTOWN TORONT"/>
        <filter val="ICE CREAMONOLOGY 001 TORONTO"/>
        <filter val="BYBLOS TORONTO"/>
        <filter val="AIRBNB * HMES8KSEJN LONDON"/>
        <filter val="LCBO/RAO #656 TORONTO TORONTO"/>
        <filter val="DOORDASHWOTHAI DOWNTOWN TORONT"/>
        <filter val="MCDONALD'S #21454 OAKVILLE"/>
        <filter val="AMZN MKTP CA*6318N9SK3 WWW.AMAZON.CA"/>
        <filter val="AMZN MKTP CA*RA3UN60T0 WWW.AMAZON.CA"/>
        <filter val="AMZN MKTP CA*TK8Z77CP1 WWW.AMAZON.CA"/>
        <filter val="AMZN MKTP CA*2H4LC1ZD3 WWW.AMAZON.CA"/>
        <filter val="APPLE.COM/BILL TORONTO"/>
        <filter val="LCBO/RAO #677 TORONTO TORONTO"/>
        <filter val="PEARSON PARKING T3 TORONTO"/>
        <filter val="LCBO/RAO #0398 ETOBICOK ETOBICOKE"/>
        <filter val="DR STEPHEN M PHELAN OAKVILLE"/>
        <filter val="AMZN MKTP CA*RM1IA6HH2 WWW.AMAZON.CA"/>
        <filter val="BIKE SHARE TORONTO PARK TORONTO"/>
        <filter val="POPEYES #12735 ETOBICOKE"/>
        <filter val="DOORDASHJERUSALEMSH DOWNTOWN TORONT"/>
      </filters>
    </filterColumn>
    <filterColumn colId="0">
      <customFilters>
        <customFilter val="9*"/>
      </custom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3" t="s">
        <v>606</v>
      </c>
    </row>
    <row r="2">
      <c r="A2" s="53" t="s">
        <v>607</v>
      </c>
    </row>
    <row r="3">
      <c r="A3" s="21"/>
    </row>
    <row r="5">
      <c r="A5" s="53" t="s">
        <v>608</v>
      </c>
    </row>
    <row r="6">
      <c r="A6" s="53" t="s">
        <v>609</v>
      </c>
    </row>
    <row r="7">
      <c r="A7" s="53" t="s">
        <v>610</v>
      </c>
      <c r="G7" s="52">
        <f>SUM(F8:F92)</f>
        <v>2267.52</v>
      </c>
    </row>
    <row r="8">
      <c r="F8" s="15">
        <v>27.8</v>
      </c>
    </row>
    <row r="9">
      <c r="A9" s="54" t="s">
        <v>611</v>
      </c>
      <c r="B9" s="55">
        <v>2024.0</v>
      </c>
      <c r="C9" s="56">
        <f>B9-1</f>
        <v>2023</v>
      </c>
      <c r="F9" s="22">
        <v>51.5</v>
      </c>
    </row>
    <row r="10">
      <c r="C10" s="54"/>
      <c r="F10" s="22">
        <v>56.0</v>
      </c>
    </row>
    <row r="11">
      <c r="A11" s="54">
        <v>1.0</v>
      </c>
      <c r="B11" s="56">
        <f>SUMIFS(AMEX!D:D, AMEX!A:A, "&gt;="&amp;DATE(B$9, A11, 1), AMEX!A:A, "&lt;"&amp;DATE(B$9, A11+1, 1))
</f>
        <v>1388.9</v>
      </c>
      <c r="C11" s="56">
        <f>SUMIFS(AMEX!E:E, AMEX!B:B, "&gt;="&amp;DATE(C$9, B11, 1), AMEX!B:B, "&lt;"&amp;DATE(C$9, B11+1, 1))
</f>
        <v>0</v>
      </c>
      <c r="F11" s="22">
        <v>2.25</v>
      </c>
    </row>
    <row r="12">
      <c r="A12" s="54">
        <v>2.0</v>
      </c>
      <c r="B12" s="56">
        <f>SUMIFS(AMEX!D:D, AMEX!A:A, "&gt;="&amp;DATE(B$9, A12, 1), AMEX!A:A, "&lt;"&amp;DATE(B$9, A12+1, 1))
</f>
        <v>-1193.01</v>
      </c>
      <c r="C12" s="56">
        <f>SUMIFS(AMEX!E:E, AMEX!B:B, "&gt;="&amp;DATE(C$9, B12, 1), AMEX!B:B, "&lt;"&amp;DATE(C$9, B12+1, 1))
</f>
        <v>0</v>
      </c>
      <c r="F12" s="22">
        <v>60.31</v>
      </c>
    </row>
    <row r="13">
      <c r="A13" s="54">
        <v>3.0</v>
      </c>
      <c r="B13" s="56">
        <f>SUMIFS(AMEX!D:D, AMEX!A:A, "&gt;="&amp;DATE(B$9, A13, 1), AMEX!A:A, "&lt;"&amp;DATE(B$9, A13+1, 1))
</f>
        <v>2481.24</v>
      </c>
      <c r="C13" s="56">
        <f>SUMIFS(AMEX!E:E, AMEX!B:B, "&gt;="&amp;DATE(C$9, B13, 1), AMEX!B:B, "&lt;"&amp;DATE(C$9, B13+1, 1))
</f>
        <v>0</v>
      </c>
      <c r="F13" s="22">
        <v>23.99</v>
      </c>
    </row>
    <row r="14">
      <c r="A14" s="54">
        <v>4.0</v>
      </c>
      <c r="B14" s="56">
        <f>SUMIFS(AMEX!D:D, AMEX!A:A, "&gt;="&amp;DATE(B$9, A14, 1), AMEX!A:A, "&lt;"&amp;DATE(B$9, A14+1, 1))
</f>
        <v>-2378.64</v>
      </c>
      <c r="C14" s="56">
        <f>SUMIFS(AMEX!E:E, AMEX!B:B, "&gt;="&amp;DATE(C$9, B14, 1), AMEX!B:B, "&lt;"&amp;DATE(C$9, B14+1, 1))
</f>
        <v>0</v>
      </c>
      <c r="F14" s="22">
        <v>22.36</v>
      </c>
    </row>
    <row r="15">
      <c r="A15" s="54">
        <v>5.0</v>
      </c>
      <c r="B15" s="56">
        <f>SUMIFS(AMEX!D:D, AMEX!A:A, "&gt;="&amp;DATE(B$9, A15, 1), AMEX!A:A, "&lt;"&amp;DATE(B$9, A15+1, 1))
</f>
        <v>2424.62</v>
      </c>
      <c r="C15" s="56">
        <f>SUMIFS(AMEX!E:E, AMEX!B:B, "&gt;="&amp;DATE(C$9, B15, 1), AMEX!B:B, "&lt;"&amp;DATE(C$9, B15+1, 1))
</f>
        <v>0</v>
      </c>
      <c r="F15" s="22">
        <v>25.84</v>
      </c>
    </row>
    <row r="16">
      <c r="A16" s="54">
        <v>6.0</v>
      </c>
      <c r="B16" s="56">
        <f>SUMIFS(AMEX!D:D, AMEX!A:A, "&gt;="&amp;DATE(B$9, A16, 1), AMEX!A:A, "&lt;"&amp;DATE(B$9, A16+1, 1))
</f>
        <v>1341.11</v>
      </c>
      <c r="C16" s="56">
        <f>SUMIFS(AMEX!E:E, AMEX!B:B, "&gt;="&amp;DATE(C$9, B16, 1), AMEX!B:B, "&lt;"&amp;DATE(C$9, B16+1, 1))
</f>
        <v>0</v>
      </c>
      <c r="F16" s="22">
        <v>16.94</v>
      </c>
    </row>
    <row r="17">
      <c r="A17" s="54">
        <v>7.0</v>
      </c>
      <c r="B17" s="56">
        <f>SUMIFS(AMEX!D:D, AMEX!A:A, "&gt;="&amp;DATE(B$9, A17, 1), AMEX!A:A, "&lt;"&amp;DATE(B$9, A17+1, 1))
</f>
        <v>-268.21</v>
      </c>
      <c r="C17" s="56">
        <f>SUMIFS(AMEX!E:E, AMEX!B:B, "&gt;="&amp;DATE(C$9, B17, 1), AMEX!B:B, "&lt;"&amp;DATE(C$9, B17+1, 1))
</f>
        <v>0</v>
      </c>
      <c r="F17" s="22">
        <v>62.68</v>
      </c>
    </row>
    <row r="18">
      <c r="A18" s="54">
        <v>8.0</v>
      </c>
      <c r="B18" s="56">
        <f>SUMIFS(AMEX!D:D, AMEX!A:A, "&gt;="&amp;DATE(B$9, A18, 1), AMEX!A:A, "&lt;"&amp;DATE(B$9, A18+1, 1))
</f>
        <v>1844.32</v>
      </c>
      <c r="C18" s="56">
        <f>SUMIFS(AMEX!E:E, AMEX!B:B, "&gt;="&amp;DATE(C$9, B18, 1), AMEX!B:B, "&lt;"&amp;DATE(C$9, B18+1, 1))
</f>
        <v>0</v>
      </c>
      <c r="F18" s="22">
        <v>7.4</v>
      </c>
    </row>
    <row r="19">
      <c r="A19" s="54">
        <v>9.0</v>
      </c>
      <c r="B19" s="56">
        <f>SUMIFS(AMEX!D:D, AMEX!A:A, "&gt;="&amp;DATE(B$9, A19, 1), AMEX!A:A, "&lt;"&amp;DATE(B$9, A19+1, 1))
</f>
        <v>-2442.48</v>
      </c>
      <c r="C19" s="56">
        <f>SUMIFS(AMEX!E:E, AMEX!B:B, "&gt;="&amp;DATE(C$9, B19, 1), AMEX!B:B, "&lt;"&amp;DATE(C$9, B19+1, 1))
</f>
        <v>0</v>
      </c>
      <c r="F19" s="22">
        <v>4.4</v>
      </c>
    </row>
    <row r="20">
      <c r="A20" s="54">
        <v>10.0</v>
      </c>
      <c r="B20" s="56">
        <f>SUMIFS(AMEX!D:D, AMEX!A:A, "&gt;="&amp;DATE(B$9, A20, 1), AMEX!A:A, "&lt;"&amp;DATE(B$9, A20+1, 1))
</f>
        <v>0</v>
      </c>
      <c r="C20" s="56">
        <f>SUMIFS(AMEX!E:E, AMEX!B:B, "&gt;="&amp;DATE(C$9, B20, 1), AMEX!B:B, "&lt;"&amp;DATE(C$9, B20+1, 1))
</f>
        <v>0</v>
      </c>
      <c r="F20" s="22">
        <v>119.35</v>
      </c>
    </row>
    <row r="21">
      <c r="A21" s="54">
        <v>11.0</v>
      </c>
      <c r="B21" s="56">
        <f>SUMIFS(AMEX!D:D, AMEX!A:A, "&gt;="&amp;DATE(B$9, A21, 1), AMEX!A:A, "&lt;"&amp;DATE(B$9, A21+1, 1))
</f>
        <v>0</v>
      </c>
      <c r="C21" s="56">
        <f>SUMIFS(AMEX!E:E, AMEX!B:B, "&gt;="&amp;DATE(C$9, B21, 1), AMEX!B:B, "&lt;"&amp;DATE(C$9, B21+1, 1))
</f>
        <v>0</v>
      </c>
      <c r="F21" s="22">
        <v>23.94</v>
      </c>
    </row>
    <row r="22">
      <c r="A22" s="54">
        <v>12.0</v>
      </c>
      <c r="B22" s="56">
        <f>SUMIFS(AMEX!D:D, AMEX!A:A, "&gt;="&amp;DATE(B$9, A22, 1), AMEX!A:A, "&lt;"&amp;DATE(B$9, A22+1, 1))
</f>
        <v>0</v>
      </c>
      <c r="C22" s="56">
        <f>SUMIFS(AMEX!E:E, AMEX!B:B, "&gt;="&amp;DATE(C$9, B22, 1), AMEX!B:B, "&lt;"&amp;DATE(C$9, B22+1, 1))
</f>
        <v>0</v>
      </c>
      <c r="F22" s="22">
        <v>2.54</v>
      </c>
    </row>
    <row r="23">
      <c r="F23" s="22">
        <v>59.66</v>
      </c>
    </row>
    <row r="24">
      <c r="F24" s="30">
        <v>5.88</v>
      </c>
    </row>
    <row r="25">
      <c r="F25" s="15">
        <v>35.26</v>
      </c>
    </row>
    <row r="26">
      <c r="F26" s="22">
        <v>42.24</v>
      </c>
    </row>
    <row r="27">
      <c r="F27" s="22">
        <v>18.29</v>
      </c>
    </row>
    <row r="28">
      <c r="F28" s="22">
        <v>12.41</v>
      </c>
    </row>
    <row r="29">
      <c r="F29" s="22">
        <v>23.94</v>
      </c>
    </row>
    <row r="30">
      <c r="F30" s="22">
        <v>15.31</v>
      </c>
    </row>
    <row r="31">
      <c r="F31" s="22">
        <v>18.68</v>
      </c>
    </row>
    <row r="32">
      <c r="F32" s="22">
        <v>20.74</v>
      </c>
    </row>
    <row r="33">
      <c r="F33" s="22">
        <v>1.04</v>
      </c>
    </row>
    <row r="34">
      <c r="F34" s="22">
        <v>31.64</v>
      </c>
    </row>
    <row r="35">
      <c r="F35" s="22">
        <v>3.94</v>
      </c>
    </row>
    <row r="36">
      <c r="F36" s="22">
        <v>9.75</v>
      </c>
    </row>
    <row r="37">
      <c r="F37" s="22">
        <v>4.19</v>
      </c>
    </row>
    <row r="38">
      <c r="F38" s="22">
        <v>31.47</v>
      </c>
    </row>
    <row r="39">
      <c r="F39" s="22">
        <v>18.05</v>
      </c>
    </row>
    <row r="40">
      <c r="F40" s="22">
        <v>28.0</v>
      </c>
    </row>
    <row r="41">
      <c r="F41" s="22">
        <v>25.33</v>
      </c>
    </row>
    <row r="42">
      <c r="F42" s="22">
        <v>9.34</v>
      </c>
    </row>
    <row r="43">
      <c r="F43" s="22">
        <v>48.56</v>
      </c>
    </row>
    <row r="44">
      <c r="F44" s="22">
        <v>116.39</v>
      </c>
    </row>
    <row r="45">
      <c r="F45" s="22">
        <v>4.99</v>
      </c>
    </row>
    <row r="46">
      <c r="F46" s="22">
        <v>57.75</v>
      </c>
    </row>
    <row r="47">
      <c r="F47" s="22">
        <v>18.87</v>
      </c>
    </row>
    <row r="48">
      <c r="F48" s="22">
        <v>26.31</v>
      </c>
    </row>
    <row r="49">
      <c r="F49" s="22">
        <v>1.05</v>
      </c>
    </row>
    <row r="50">
      <c r="F50" s="22">
        <v>12.99</v>
      </c>
    </row>
    <row r="51">
      <c r="F51" s="22">
        <v>90.38</v>
      </c>
    </row>
    <row r="52">
      <c r="F52" s="22">
        <v>20.49</v>
      </c>
    </row>
    <row r="53">
      <c r="F53" s="22">
        <v>3.1</v>
      </c>
    </row>
    <row r="54">
      <c r="F54" s="22">
        <v>13.55</v>
      </c>
    </row>
    <row r="55">
      <c r="F55" s="30">
        <v>12.3</v>
      </c>
    </row>
    <row r="56">
      <c r="F56" s="15">
        <v>31.5</v>
      </c>
    </row>
    <row r="57">
      <c r="F57" s="22">
        <v>7.54</v>
      </c>
    </row>
    <row r="58">
      <c r="F58" s="22">
        <v>16.79</v>
      </c>
    </row>
    <row r="59">
      <c r="F59" s="22">
        <v>27.9</v>
      </c>
    </row>
    <row r="60">
      <c r="F60" s="22">
        <v>12.51</v>
      </c>
    </row>
    <row r="61">
      <c r="F61" s="22">
        <v>4.19</v>
      </c>
    </row>
    <row r="62">
      <c r="F62" s="22">
        <v>36.79</v>
      </c>
    </row>
    <row r="63">
      <c r="F63" s="22">
        <v>66.66</v>
      </c>
    </row>
    <row r="64">
      <c r="F64" s="30">
        <v>54.58</v>
      </c>
    </row>
    <row r="65">
      <c r="F65" s="15">
        <v>41.19</v>
      </c>
    </row>
    <row r="66">
      <c r="F66" s="22">
        <v>73.44</v>
      </c>
    </row>
    <row r="67">
      <c r="F67" s="22">
        <v>45.21</v>
      </c>
    </row>
    <row r="68">
      <c r="F68" s="22">
        <v>11.07</v>
      </c>
    </row>
    <row r="69">
      <c r="F69" s="22">
        <v>37.91</v>
      </c>
    </row>
    <row r="70">
      <c r="F70" s="22">
        <v>67.35</v>
      </c>
    </row>
    <row r="71">
      <c r="F71" s="22">
        <v>30.65</v>
      </c>
    </row>
    <row r="72">
      <c r="F72" s="22">
        <v>45.2</v>
      </c>
    </row>
    <row r="73">
      <c r="F73" s="22">
        <v>7.43</v>
      </c>
    </row>
    <row r="74">
      <c r="F74" s="22">
        <v>7.28</v>
      </c>
    </row>
    <row r="75">
      <c r="F75" s="22">
        <v>24.44</v>
      </c>
    </row>
    <row r="76">
      <c r="F76" s="22">
        <v>5.33</v>
      </c>
    </row>
    <row r="77">
      <c r="F77" s="22">
        <v>3.7</v>
      </c>
    </row>
    <row r="78">
      <c r="F78" s="22">
        <v>3.99</v>
      </c>
    </row>
    <row r="79">
      <c r="F79" s="22">
        <v>22.59</v>
      </c>
    </row>
    <row r="80">
      <c r="F80" s="22">
        <v>18.59</v>
      </c>
    </row>
    <row r="81">
      <c r="F81" s="22">
        <v>6.27</v>
      </c>
    </row>
    <row r="82">
      <c r="F82" s="22">
        <v>6.76</v>
      </c>
    </row>
    <row r="83">
      <c r="F83" s="22">
        <v>38.53</v>
      </c>
    </row>
    <row r="84">
      <c r="F84" s="30">
        <v>47.68</v>
      </c>
    </row>
    <row r="85">
      <c r="F85" s="15">
        <v>24.44</v>
      </c>
    </row>
    <row r="86">
      <c r="F86" s="22">
        <v>6.71</v>
      </c>
    </row>
    <row r="87">
      <c r="F87" s="22">
        <v>10.0</v>
      </c>
    </row>
    <row r="88">
      <c r="F88" s="22">
        <v>22.48</v>
      </c>
    </row>
    <row r="89">
      <c r="F89" s="22">
        <v>1.7</v>
      </c>
    </row>
    <row r="90">
      <c r="F90" s="22">
        <v>9.59</v>
      </c>
    </row>
    <row r="91">
      <c r="F91" s="22">
        <v>11.29</v>
      </c>
    </row>
    <row r="92">
      <c r="F92" s="22">
        <v>29.05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</cols>
  <sheetData>
    <row r="1">
      <c r="A1" s="54" t="s">
        <v>612</v>
      </c>
      <c r="B1" s="54" t="s">
        <v>613</v>
      </c>
      <c r="C1" s="53" t="s">
        <v>614</v>
      </c>
    </row>
    <row r="2">
      <c r="A2" s="14" t="s">
        <v>15</v>
      </c>
      <c r="B2" s="54" t="s">
        <v>299</v>
      </c>
    </row>
    <row r="3">
      <c r="A3" s="21" t="s">
        <v>40</v>
      </c>
      <c r="B3" s="53" t="s">
        <v>299</v>
      </c>
    </row>
    <row r="4">
      <c r="A4" s="21" t="s">
        <v>19</v>
      </c>
      <c r="B4" s="53" t="s">
        <v>299</v>
      </c>
    </row>
    <row r="5">
      <c r="A5" s="21" t="s">
        <v>26</v>
      </c>
      <c r="B5" s="53" t="s">
        <v>299</v>
      </c>
      <c r="C5" s="53" t="s">
        <v>615</v>
      </c>
    </row>
    <row r="6">
      <c r="A6" s="21" t="s">
        <v>28</v>
      </c>
      <c r="B6" s="53" t="s">
        <v>213</v>
      </c>
    </row>
    <row r="7">
      <c r="A7" s="21" t="s">
        <v>30</v>
      </c>
      <c r="B7" s="53" t="s">
        <v>616</v>
      </c>
    </row>
    <row r="8">
      <c r="A8" s="21" t="s">
        <v>32</v>
      </c>
      <c r="B8" s="53" t="s">
        <v>617</v>
      </c>
    </row>
    <row r="9">
      <c r="A9" s="21" t="s">
        <v>55</v>
      </c>
      <c r="B9" s="53" t="s">
        <v>618</v>
      </c>
    </row>
    <row r="10">
      <c r="A10" s="21" t="s">
        <v>49</v>
      </c>
      <c r="B10" s="53" t="s">
        <v>299</v>
      </c>
      <c r="C10" s="53" t="s">
        <v>615</v>
      </c>
    </row>
    <row r="11">
      <c r="A11" s="21" t="s">
        <v>37</v>
      </c>
      <c r="B11" s="53" t="s">
        <v>456</v>
      </c>
    </row>
    <row r="12">
      <c r="A12" s="21" t="s">
        <v>53</v>
      </c>
      <c r="B12" s="53" t="s">
        <v>249</v>
      </c>
    </row>
    <row r="13">
      <c r="A13" s="21" t="s">
        <v>137</v>
      </c>
      <c r="B13" s="53" t="s">
        <v>456</v>
      </c>
    </row>
    <row r="14">
      <c r="A14" s="21" t="s">
        <v>147</v>
      </c>
      <c r="B14" s="53" t="s">
        <v>135</v>
      </c>
    </row>
    <row r="15">
      <c r="A15" s="21" t="s">
        <v>145</v>
      </c>
      <c r="B15" s="53" t="s">
        <v>299</v>
      </c>
      <c r="C15" s="53" t="s">
        <v>615</v>
      </c>
    </row>
    <row r="16">
      <c r="A16" s="21" t="s">
        <v>99</v>
      </c>
      <c r="B16" s="53" t="s">
        <v>213</v>
      </c>
    </row>
    <row r="17">
      <c r="A17" s="21" t="s">
        <v>21</v>
      </c>
      <c r="B17" s="53" t="s">
        <v>249</v>
      </c>
    </row>
    <row r="18">
      <c r="A18" s="21" t="s">
        <v>34</v>
      </c>
      <c r="B18" s="53" t="s">
        <v>249</v>
      </c>
    </row>
    <row r="19">
      <c r="A19" s="21" t="s">
        <v>57</v>
      </c>
      <c r="B19" s="53" t="s">
        <v>299</v>
      </c>
      <c r="C19" s="53" t="s">
        <v>615</v>
      </c>
    </row>
    <row r="20">
      <c r="A20" s="21" t="s">
        <v>63</v>
      </c>
      <c r="B20" s="53" t="s">
        <v>619</v>
      </c>
    </row>
    <row r="21">
      <c r="A21" s="53" t="s">
        <v>79</v>
      </c>
      <c r="B21" s="53" t="s">
        <v>620</v>
      </c>
    </row>
    <row r="22">
      <c r="A22" s="53" t="s">
        <v>85</v>
      </c>
      <c r="B22" s="53" t="s">
        <v>616</v>
      </c>
    </row>
    <row r="23">
      <c r="A23" s="21" t="s">
        <v>82</v>
      </c>
      <c r="B23" s="53" t="s">
        <v>618</v>
      </c>
    </row>
    <row r="24">
      <c r="A24" s="21" t="s">
        <v>72</v>
      </c>
      <c r="B24" s="53" t="s">
        <v>621</v>
      </c>
      <c r="C24" s="53" t="s">
        <v>622</v>
      </c>
    </row>
    <row r="25">
      <c r="A25" s="21" t="s">
        <v>75</v>
      </c>
      <c r="B25" s="53" t="s">
        <v>299</v>
      </c>
    </row>
    <row r="26">
      <c r="A26" s="21" t="s">
        <v>114</v>
      </c>
      <c r="B26" s="53" t="s">
        <v>621</v>
      </c>
      <c r="C26" s="53" t="s">
        <v>623</v>
      </c>
    </row>
    <row r="27">
      <c r="A27" s="21" t="s">
        <v>116</v>
      </c>
      <c r="B27" s="53" t="s">
        <v>621</v>
      </c>
      <c r="C27" s="53" t="s">
        <v>624</v>
      </c>
    </row>
    <row r="28">
      <c r="A28" s="29" t="s">
        <v>125</v>
      </c>
      <c r="B28" s="53" t="s">
        <v>352</v>
      </c>
    </row>
    <row r="29">
      <c r="A29" s="21" t="s">
        <v>130</v>
      </c>
      <c r="B29" s="53" t="s">
        <v>249</v>
      </c>
    </row>
    <row r="30">
      <c r="A30" s="21" t="s">
        <v>132</v>
      </c>
      <c r="B30" s="53" t="s">
        <v>616</v>
      </c>
    </row>
    <row r="31">
      <c r="A31" s="21" t="s">
        <v>96</v>
      </c>
      <c r="B31" s="53" t="s">
        <v>616</v>
      </c>
    </row>
    <row r="32">
      <c r="A32" s="21" t="s">
        <v>89</v>
      </c>
      <c r="B32" s="53" t="s">
        <v>249</v>
      </c>
    </row>
    <row r="33">
      <c r="A33" s="21" t="s">
        <v>105</v>
      </c>
      <c r="B33" s="53" t="s">
        <v>299</v>
      </c>
      <c r="C33" s="53" t="s">
        <v>615</v>
      </c>
    </row>
    <row r="34">
      <c r="A34" s="29" t="s">
        <v>370</v>
      </c>
      <c r="B34" s="53" t="s">
        <v>625</v>
      </c>
    </row>
    <row r="35">
      <c r="A35" s="21" t="s">
        <v>256</v>
      </c>
      <c r="B35" s="53" t="s">
        <v>528</v>
      </c>
    </row>
    <row r="36">
      <c r="A36" s="21" t="s">
        <v>228</v>
      </c>
      <c r="B36" s="53" t="s">
        <v>249</v>
      </c>
    </row>
    <row r="37">
      <c r="A37" s="21" t="s">
        <v>172</v>
      </c>
      <c r="B37" s="53" t="s">
        <v>621</v>
      </c>
      <c r="C37" s="53" t="s">
        <v>622</v>
      </c>
    </row>
    <row r="38">
      <c r="A38" s="21" t="s">
        <v>177</v>
      </c>
      <c r="B38" s="53" t="s">
        <v>621</v>
      </c>
      <c r="C38" s="53" t="s">
        <v>622</v>
      </c>
    </row>
    <row r="39">
      <c r="A39" s="21" t="s">
        <v>183</v>
      </c>
      <c r="B39" s="53" t="s">
        <v>135</v>
      </c>
    </row>
    <row r="40">
      <c r="A40" s="29" t="s">
        <v>189</v>
      </c>
      <c r="B40" s="53" t="s">
        <v>626</v>
      </c>
    </row>
    <row r="41">
      <c r="A41" s="14" t="s">
        <v>191</v>
      </c>
      <c r="B41" s="53" t="s">
        <v>135</v>
      </c>
    </row>
    <row r="42">
      <c r="A42" s="21" t="s">
        <v>195</v>
      </c>
      <c r="B42" s="53" t="s">
        <v>456</v>
      </c>
    </row>
    <row r="43">
      <c r="A43" s="21" t="s">
        <v>205</v>
      </c>
      <c r="B43" s="53" t="s">
        <v>249</v>
      </c>
    </row>
    <row r="44">
      <c r="A44" s="21" t="s">
        <v>208</v>
      </c>
      <c r="B44" s="53" t="s">
        <v>111</v>
      </c>
    </row>
    <row r="45">
      <c r="A45" s="21" t="s">
        <v>218</v>
      </c>
      <c r="B45" s="53" t="s">
        <v>249</v>
      </c>
    </row>
    <row r="46">
      <c r="A46" s="21" t="s">
        <v>238</v>
      </c>
      <c r="B46" s="53" t="s">
        <v>249</v>
      </c>
    </row>
    <row r="47">
      <c r="A47" s="21" t="s">
        <v>235</v>
      </c>
      <c r="B47" s="53" t="s">
        <v>528</v>
      </c>
    </row>
    <row r="48">
      <c r="A48" s="21" t="s">
        <v>232</v>
      </c>
      <c r="B48" s="53" t="s">
        <v>249</v>
      </c>
    </row>
    <row r="49">
      <c r="A49" s="21" t="s">
        <v>240</v>
      </c>
      <c r="B49" s="53" t="s">
        <v>249</v>
      </c>
    </row>
    <row r="50">
      <c r="A50" s="21" t="s">
        <v>242</v>
      </c>
      <c r="B50" s="53" t="s">
        <v>299</v>
      </c>
    </row>
    <row r="51">
      <c r="A51" s="21" t="s">
        <v>329</v>
      </c>
      <c r="B51" s="53" t="s">
        <v>621</v>
      </c>
      <c r="C51" s="53" t="s">
        <v>627</v>
      </c>
    </row>
    <row r="52">
      <c r="A52" s="21" t="s">
        <v>408</v>
      </c>
      <c r="B52" s="53" t="s">
        <v>299</v>
      </c>
    </row>
    <row r="53">
      <c r="A53" s="21" t="s">
        <v>391</v>
      </c>
      <c r="B53" s="53" t="s">
        <v>528</v>
      </c>
    </row>
    <row r="54">
      <c r="A54" s="29" t="s">
        <v>168</v>
      </c>
      <c r="B54" s="53" t="s">
        <v>299</v>
      </c>
    </row>
    <row r="55">
      <c r="A55" s="29" t="s">
        <v>170</v>
      </c>
      <c r="B55" s="53" t="s">
        <v>299</v>
      </c>
    </row>
    <row r="56">
      <c r="A56" s="14" t="s">
        <v>181</v>
      </c>
      <c r="B56" s="53" t="s">
        <v>352</v>
      </c>
    </row>
    <row r="57">
      <c r="A57" s="21" t="s">
        <v>382</v>
      </c>
      <c r="B57" s="53" t="s">
        <v>249</v>
      </c>
    </row>
    <row r="58">
      <c r="A58" s="21" t="s">
        <v>437</v>
      </c>
      <c r="B58" s="53" t="s">
        <v>628</v>
      </c>
    </row>
    <row r="59">
      <c r="A59" s="29" t="s">
        <v>435</v>
      </c>
      <c r="B59" s="53" t="s">
        <v>629</v>
      </c>
      <c r="C59" s="53" t="s">
        <v>49</v>
      </c>
    </row>
    <row r="60">
      <c r="A60" s="21" t="s">
        <v>432</v>
      </c>
      <c r="B60" s="53" t="s">
        <v>249</v>
      </c>
    </row>
    <row r="61">
      <c r="A61" s="21" t="s">
        <v>68</v>
      </c>
      <c r="B61" s="53" t="s">
        <v>630</v>
      </c>
    </row>
    <row r="62">
      <c r="A62" s="21" t="s">
        <v>163</v>
      </c>
      <c r="B62" s="53" t="s">
        <v>631</v>
      </c>
    </row>
    <row r="63">
      <c r="A63" s="21" t="s">
        <v>264</v>
      </c>
      <c r="B63" s="53" t="s">
        <v>111</v>
      </c>
    </row>
    <row r="64">
      <c r="A64" s="21" t="s">
        <v>302</v>
      </c>
      <c r="B64" s="53" t="s">
        <v>285</v>
      </c>
    </row>
    <row r="65">
      <c r="A65" s="21" t="s">
        <v>384</v>
      </c>
      <c r="B65" s="53" t="s">
        <v>618</v>
      </c>
    </row>
    <row r="66">
      <c r="A66" s="21" t="s">
        <v>588</v>
      </c>
      <c r="B66" s="53" t="s">
        <v>249</v>
      </c>
    </row>
    <row r="67">
      <c r="A67" s="57" t="s">
        <v>593</v>
      </c>
      <c r="B67" s="58" t="s">
        <v>135</v>
      </c>
    </row>
    <row r="68">
      <c r="A68" s="21" t="s">
        <v>580</v>
      </c>
      <c r="B68" s="53" t="s">
        <v>456</v>
      </c>
    </row>
    <row r="69">
      <c r="A69" s="21" t="s">
        <v>463</v>
      </c>
      <c r="B69" s="53" t="s">
        <v>621</v>
      </c>
      <c r="C69" s="53" t="s">
        <v>629</v>
      </c>
    </row>
    <row r="70">
      <c r="A70" s="21" t="s">
        <v>417</v>
      </c>
      <c r="B70" s="53" t="s">
        <v>456</v>
      </c>
    </row>
    <row r="71">
      <c r="A71" s="21" t="s">
        <v>561</v>
      </c>
      <c r="B71" s="53" t="s">
        <v>159</v>
      </c>
    </row>
    <row r="72">
      <c r="A72" s="21" t="s">
        <v>342</v>
      </c>
      <c r="B72" s="53" t="s">
        <v>299</v>
      </c>
    </row>
    <row r="73">
      <c r="A73" s="29" t="s">
        <v>427</v>
      </c>
      <c r="B73" s="53" t="s">
        <v>299</v>
      </c>
    </row>
    <row r="74">
      <c r="A74" s="21" t="s">
        <v>441</v>
      </c>
      <c r="B74" s="53" t="s">
        <v>111</v>
      </c>
    </row>
    <row r="75">
      <c r="A75" s="21" t="s">
        <v>513</v>
      </c>
      <c r="B75" s="53" t="s">
        <v>315</v>
      </c>
    </row>
    <row r="76">
      <c r="A76" s="21" t="s">
        <v>517</v>
      </c>
      <c r="B76" s="53" t="s">
        <v>630</v>
      </c>
    </row>
    <row r="77">
      <c r="A77" s="21" t="s">
        <v>473</v>
      </c>
      <c r="B77" s="53" t="s">
        <v>632</v>
      </c>
    </row>
    <row r="78">
      <c r="A78" s="21" t="s">
        <v>469</v>
      </c>
      <c r="B78" s="53" t="s">
        <v>135</v>
      </c>
    </row>
    <row r="79">
      <c r="A79" s="21" t="s">
        <v>458</v>
      </c>
      <c r="B79" s="53" t="s">
        <v>299</v>
      </c>
    </row>
    <row r="80">
      <c r="A80" s="21" t="s">
        <v>465</v>
      </c>
      <c r="B80" s="53" t="s">
        <v>633</v>
      </c>
      <c r="C80" s="53" t="s">
        <v>615</v>
      </c>
    </row>
    <row r="81">
      <c r="A81" s="21" t="s">
        <v>372</v>
      </c>
      <c r="B81" s="53" t="s">
        <v>299</v>
      </c>
    </row>
    <row r="82">
      <c r="A82" s="21" t="s">
        <v>359</v>
      </c>
      <c r="B82" s="53" t="s">
        <v>111</v>
      </c>
    </row>
    <row r="83">
      <c r="A83" s="21" t="s">
        <v>484</v>
      </c>
      <c r="B83" s="53" t="s">
        <v>111</v>
      </c>
    </row>
    <row r="84">
      <c r="A84" s="21" t="s">
        <v>332</v>
      </c>
      <c r="B84" s="53" t="s">
        <v>111</v>
      </c>
    </row>
    <row r="85">
      <c r="A85" s="21" t="s">
        <v>65</v>
      </c>
      <c r="B85" s="53" t="s">
        <v>352</v>
      </c>
    </row>
    <row r="86">
      <c r="A86" s="29" t="s">
        <v>376</v>
      </c>
      <c r="B86" s="53" t="s">
        <v>135</v>
      </c>
    </row>
    <row r="87">
      <c r="A87" s="21" t="s">
        <v>272</v>
      </c>
      <c r="B87" s="53" t="s">
        <v>135</v>
      </c>
    </row>
    <row r="88">
      <c r="A88" s="21" t="s">
        <v>274</v>
      </c>
      <c r="B88" s="53" t="s">
        <v>299</v>
      </c>
    </row>
    <row r="89">
      <c r="A89" s="21" t="s">
        <v>591</v>
      </c>
      <c r="B89" s="53" t="s">
        <v>315</v>
      </c>
    </row>
    <row r="90">
      <c r="A90" s="21" t="s">
        <v>576</v>
      </c>
      <c r="B90" s="53" t="s">
        <v>135</v>
      </c>
    </row>
    <row r="91">
      <c r="A91" s="21" t="s">
        <v>501</v>
      </c>
      <c r="B91" s="53" t="s">
        <v>621</v>
      </c>
      <c r="C91" s="53" t="s">
        <v>622</v>
      </c>
    </row>
    <row r="92">
      <c r="A92" s="21" t="s">
        <v>365</v>
      </c>
      <c r="B92" s="53" t="s">
        <v>111</v>
      </c>
    </row>
    <row r="93">
      <c r="A93" s="21" t="s">
        <v>492</v>
      </c>
      <c r="B93" s="53" t="s">
        <v>299</v>
      </c>
      <c r="C93" s="53" t="s">
        <v>615</v>
      </c>
    </row>
    <row r="94">
      <c r="A94" s="21" t="s">
        <v>368</v>
      </c>
      <c r="B94" s="53" t="s">
        <v>633</v>
      </c>
      <c r="C94" s="53" t="s">
        <v>615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</cols>
  <sheetData>
    <row r="1">
      <c r="A1" s="21" t="s">
        <v>23</v>
      </c>
      <c r="B1" s="53" t="s">
        <v>111</v>
      </c>
    </row>
    <row r="2">
      <c r="A2" s="21" t="s">
        <v>69</v>
      </c>
      <c r="B2" s="53" t="s">
        <v>634</v>
      </c>
    </row>
    <row r="3">
      <c r="A3" s="21" t="s">
        <v>16</v>
      </c>
      <c r="B3" s="53" t="s">
        <v>635</v>
      </c>
    </row>
    <row r="4">
      <c r="A4" s="29" t="s">
        <v>42</v>
      </c>
      <c r="B4" s="53" t="s">
        <v>249</v>
      </c>
    </row>
    <row r="5">
      <c r="A5" s="21" t="s">
        <v>50</v>
      </c>
      <c r="B5" s="53" t="s">
        <v>111</v>
      </c>
    </row>
    <row r="6">
      <c r="A6" s="21" t="s">
        <v>58</v>
      </c>
      <c r="B6" s="53" t="s">
        <v>616</v>
      </c>
    </row>
    <row r="7">
      <c r="A7" s="21" t="s">
        <v>45</v>
      </c>
      <c r="B7" s="53" t="s">
        <v>636</v>
      </c>
    </row>
    <row r="8">
      <c r="A8" s="21" t="s">
        <v>70</v>
      </c>
      <c r="B8" s="53" t="s">
        <v>299</v>
      </c>
    </row>
    <row r="9">
      <c r="A9" s="21" t="s">
        <v>117</v>
      </c>
      <c r="B9" s="53" t="s">
        <v>249</v>
      </c>
    </row>
    <row r="10">
      <c r="A10" s="21" t="s">
        <v>127</v>
      </c>
      <c r="B10" s="53" t="s">
        <v>621</v>
      </c>
      <c r="C10" s="53" t="s">
        <v>637</v>
      </c>
    </row>
    <row r="11">
      <c r="A11" s="21" t="s">
        <v>133</v>
      </c>
      <c r="B11" s="53" t="s">
        <v>636</v>
      </c>
    </row>
    <row r="12">
      <c r="A12" s="21" t="s">
        <v>108</v>
      </c>
      <c r="B12" s="53" t="s">
        <v>616</v>
      </c>
    </row>
    <row r="13">
      <c r="A13" s="21" t="s">
        <v>93</v>
      </c>
      <c r="B13" s="53" t="s">
        <v>299</v>
      </c>
    </row>
    <row r="14">
      <c r="A14" s="21" t="s">
        <v>91</v>
      </c>
      <c r="B14" s="53" t="s">
        <v>616</v>
      </c>
    </row>
    <row r="15">
      <c r="A15" s="29" t="s">
        <v>100</v>
      </c>
      <c r="B15" s="53" t="s">
        <v>636</v>
      </c>
    </row>
    <row r="16">
      <c r="A16" s="21" t="s">
        <v>152</v>
      </c>
      <c r="B16" s="53" t="s">
        <v>299</v>
      </c>
    </row>
    <row r="17">
      <c r="A17" s="21" t="s">
        <v>155</v>
      </c>
      <c r="B17" s="53" t="s">
        <v>638</v>
      </c>
    </row>
    <row r="18">
      <c r="A18" s="21" t="s">
        <v>224</v>
      </c>
      <c r="B18" s="53" t="s">
        <v>135</v>
      </c>
    </row>
    <row r="19">
      <c r="A19" s="57" t="s">
        <v>226</v>
      </c>
      <c r="B19" s="58" t="s">
        <v>639</v>
      </c>
    </row>
    <row r="20">
      <c r="A20" s="21" t="s">
        <v>78</v>
      </c>
      <c r="B20" s="53" t="s">
        <v>620</v>
      </c>
    </row>
    <row r="21">
      <c r="A21" s="29" t="s">
        <v>80</v>
      </c>
      <c r="B21" s="53" t="s">
        <v>620</v>
      </c>
    </row>
    <row r="22">
      <c r="A22" s="21" t="s">
        <v>179</v>
      </c>
      <c r="B22" s="53" t="s">
        <v>111</v>
      </c>
    </row>
    <row r="23">
      <c r="A23" s="21" t="s">
        <v>206</v>
      </c>
      <c r="B23" s="53" t="s">
        <v>636</v>
      </c>
    </row>
    <row r="24">
      <c r="A24" s="21" t="s">
        <v>236</v>
      </c>
      <c r="B24" s="53" t="s">
        <v>618</v>
      </c>
    </row>
    <row r="25">
      <c r="A25" s="21" t="s">
        <v>243</v>
      </c>
      <c r="B25" s="53" t="s">
        <v>636</v>
      </c>
    </row>
    <row r="26">
      <c r="A26" s="21" t="s">
        <v>225</v>
      </c>
      <c r="B26" s="53" t="s">
        <v>299</v>
      </c>
    </row>
    <row r="27">
      <c r="A27" s="21" t="s">
        <v>409</v>
      </c>
      <c r="B27" s="53" t="s">
        <v>135</v>
      </c>
    </row>
    <row r="28">
      <c r="A28" s="21" t="s">
        <v>406</v>
      </c>
      <c r="B28" s="53" t="s">
        <v>213</v>
      </c>
    </row>
    <row r="29">
      <c r="A29" s="21" t="s">
        <v>395</v>
      </c>
      <c r="B29" s="53" t="s">
        <v>111</v>
      </c>
    </row>
    <row r="30">
      <c r="A30" s="21" t="s">
        <v>385</v>
      </c>
      <c r="B30" s="53" t="s">
        <v>636</v>
      </c>
    </row>
    <row r="31">
      <c r="A31" s="21" t="s">
        <v>142</v>
      </c>
      <c r="B31" s="53" t="s">
        <v>135</v>
      </c>
    </row>
    <row r="32">
      <c r="A32" s="21" t="s">
        <v>166</v>
      </c>
      <c r="B32" s="53" t="s">
        <v>299</v>
      </c>
    </row>
    <row r="33">
      <c r="A33" s="21" t="s">
        <v>286</v>
      </c>
      <c r="B33" s="53" t="s">
        <v>621</v>
      </c>
      <c r="C33" s="53" t="s">
        <v>640</v>
      </c>
    </row>
    <row r="34">
      <c r="A34" s="21" t="s">
        <v>596</v>
      </c>
      <c r="B34" s="53" t="s">
        <v>616</v>
      </c>
    </row>
    <row r="35">
      <c r="A35" s="21" t="s">
        <v>594</v>
      </c>
      <c r="B35" s="53" t="s">
        <v>135</v>
      </c>
    </row>
    <row r="36">
      <c r="A36" s="21" t="s">
        <v>567</v>
      </c>
      <c r="B36" s="53" t="s">
        <v>111</v>
      </c>
    </row>
    <row r="37">
      <c r="A37" s="29" t="s">
        <v>563</v>
      </c>
      <c r="B37" s="53" t="s">
        <v>135</v>
      </c>
    </row>
    <row r="38">
      <c r="A38" s="21" t="s">
        <v>453</v>
      </c>
      <c r="B38" s="53" t="s">
        <v>639</v>
      </c>
    </row>
    <row r="39">
      <c r="A39" s="29" t="s">
        <v>536</v>
      </c>
      <c r="B39" s="53" t="s">
        <v>619</v>
      </c>
    </row>
    <row r="40">
      <c r="A40" s="21" t="s">
        <v>535</v>
      </c>
      <c r="B40" s="53" t="s">
        <v>111</v>
      </c>
    </row>
    <row r="41">
      <c r="A41" s="21" t="s">
        <v>538</v>
      </c>
      <c r="B41" s="53" t="s">
        <v>111</v>
      </c>
    </row>
    <row r="42">
      <c r="A42" s="21" t="s">
        <v>534</v>
      </c>
      <c r="B42" s="53" t="s">
        <v>213</v>
      </c>
    </row>
    <row r="43">
      <c r="A43" s="21" t="s">
        <v>339</v>
      </c>
      <c r="B43" s="53" t="s">
        <v>111</v>
      </c>
    </row>
    <row r="44">
      <c r="A44" s="21" t="s">
        <v>350</v>
      </c>
      <c r="B44" s="53" t="s">
        <v>636</v>
      </c>
    </row>
    <row r="45">
      <c r="A45" s="21" t="s">
        <v>411</v>
      </c>
      <c r="B45" s="53" t="s">
        <v>111</v>
      </c>
    </row>
    <row r="46">
      <c r="A46" s="21" t="s">
        <v>419</v>
      </c>
      <c r="B46" s="53" t="s">
        <v>641</v>
      </c>
    </row>
    <row r="47">
      <c r="A47" s="21" t="s">
        <v>454</v>
      </c>
      <c r="B47" s="53" t="s">
        <v>135</v>
      </c>
    </row>
    <row r="48">
      <c r="A48" s="21" t="s">
        <v>522</v>
      </c>
      <c r="B48" s="53" t="s">
        <v>636</v>
      </c>
    </row>
    <row r="49">
      <c r="A49" s="21" t="s">
        <v>518</v>
      </c>
      <c r="B49" s="53" t="s">
        <v>249</v>
      </c>
    </row>
    <row r="50">
      <c r="A50" s="21" t="s">
        <v>392</v>
      </c>
      <c r="B50" s="53" t="s">
        <v>636</v>
      </c>
    </row>
    <row r="51">
      <c r="A51" s="21" t="s">
        <v>444</v>
      </c>
      <c r="B51" s="53" t="s">
        <v>642</v>
      </c>
    </row>
    <row r="52">
      <c r="A52" s="21" t="s">
        <v>245</v>
      </c>
      <c r="B52" s="53" t="s">
        <v>643</v>
      </c>
    </row>
    <row r="53">
      <c r="A53" s="21" t="s">
        <v>275</v>
      </c>
      <c r="B53" s="53" t="s">
        <v>249</v>
      </c>
    </row>
    <row r="54">
      <c r="A54" s="21" t="s">
        <v>279</v>
      </c>
      <c r="B54" s="53" t="s">
        <v>616</v>
      </c>
    </row>
    <row r="55">
      <c r="A55" s="29" t="s">
        <v>281</v>
      </c>
      <c r="B55" s="29" t="s">
        <v>315</v>
      </c>
    </row>
    <row r="56">
      <c r="A56" s="21" t="s">
        <v>565</v>
      </c>
      <c r="B56" s="53" t="s">
        <v>456</v>
      </c>
    </row>
    <row r="57">
      <c r="A57" s="21" t="s">
        <v>556</v>
      </c>
      <c r="B57" s="53" t="s">
        <v>111</v>
      </c>
    </row>
    <row r="58">
      <c r="A58" s="14" t="s">
        <v>498</v>
      </c>
      <c r="B58" s="53" t="s">
        <v>621</v>
      </c>
      <c r="C58" s="53" t="s">
        <v>622</v>
      </c>
    </row>
  </sheetData>
  <drawing r:id="rId1"/>
</worksheet>
</file>