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370" windowHeight="7695" activeTab="4"/>
  </bookViews>
  <sheets>
    <sheet name="Julio" sheetId="1" r:id="rId1"/>
    <sheet name="Agosto" sheetId="2" r:id="rId2"/>
    <sheet name="Septiembre" sheetId="3" r:id="rId3"/>
    <sheet name="Octubre" sheetId="4" r:id="rId4"/>
    <sheet name="Noviembre" sheetId="6" r:id="rId5"/>
    <sheet name="Diciembre" sheetId="7" r:id="rId6"/>
    <sheet name="Categoria SRI" sheetId="8" r:id="rId7"/>
    <sheet name="Hoja9" sheetId="9" r:id="rId8"/>
  </sheets>
  <definedNames>
    <definedName name="Categoria_SRI" comment="Tipos de categoria permitidas para declarar en el SRI">#REF!</definedName>
    <definedName name="SRI_CAT">'Categoria SRI'!$A$1:$A$118</definedName>
  </definedNames>
  <calcPr calcId="145621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" i="9"/>
  <c r="F2" i="9" l="1"/>
  <c r="P2" i="7"/>
  <c r="O2" i="7"/>
  <c r="N2" i="7"/>
  <c r="M2" i="7"/>
  <c r="L2" i="7"/>
  <c r="K2" i="7"/>
  <c r="J2" i="7"/>
  <c r="I2" i="7"/>
  <c r="P2" i="6"/>
  <c r="O2" i="6"/>
  <c r="N2" i="6"/>
  <c r="M2" i="6"/>
  <c r="L2" i="6"/>
  <c r="K2" i="6"/>
  <c r="J2" i="6"/>
  <c r="I2" i="6"/>
  <c r="P2" i="4"/>
  <c r="O2" i="4"/>
  <c r="N2" i="4"/>
  <c r="M2" i="4"/>
  <c r="L2" i="4"/>
  <c r="K2" i="4"/>
  <c r="J2" i="4"/>
  <c r="I2" i="4"/>
  <c r="O2" i="3"/>
  <c r="N2" i="3"/>
  <c r="M2" i="3"/>
  <c r="L2" i="3"/>
  <c r="K2" i="3"/>
  <c r="J2" i="3"/>
  <c r="I2" i="3"/>
  <c r="H2" i="3"/>
  <c r="P2" i="2"/>
  <c r="O2" i="2"/>
  <c r="N2" i="2"/>
  <c r="M2" i="2"/>
  <c r="L2" i="2"/>
  <c r="K2" i="2"/>
  <c r="J2" i="2"/>
  <c r="I2" i="2"/>
  <c r="P2" i="1" l="1"/>
  <c r="O2" i="1"/>
  <c r="N2" i="1"/>
  <c r="M2" i="1"/>
  <c r="L2" i="1"/>
  <c r="K2" i="1"/>
  <c r="J2" i="1"/>
  <c r="I2" i="1" l="1"/>
</calcChain>
</file>

<file path=xl/sharedStrings.xml><?xml version="1.0" encoding="utf-8"?>
<sst xmlns="http://schemas.openxmlformats.org/spreadsheetml/2006/main" count="210" uniqueCount="45">
  <si>
    <t>No.</t>
  </si>
  <si>
    <t>Subtotal</t>
  </si>
  <si>
    <t>IVA(12%)</t>
  </si>
  <si>
    <t>Total</t>
  </si>
  <si>
    <t>NO APLICA</t>
  </si>
  <si>
    <t>EDUCACION</t>
  </si>
  <si>
    <t>ALIMENTACION</t>
  </si>
  <si>
    <t>SALUD</t>
  </si>
  <si>
    <t>ROPA</t>
  </si>
  <si>
    <t>Tipo SRI</t>
  </si>
  <si>
    <t>Deducible Alimento</t>
  </si>
  <si>
    <t>Deducible</t>
  </si>
  <si>
    <t>No. Facturas</t>
  </si>
  <si>
    <t>Deducible Ropa</t>
  </si>
  <si>
    <t>Deducible Medicina</t>
  </si>
  <si>
    <t xml:space="preserve">Deducible Educacion </t>
  </si>
  <si>
    <t>Fecha</t>
  </si>
  <si>
    <t>Subtotal(12%)</t>
  </si>
  <si>
    <t>Producto</t>
  </si>
  <si>
    <t>Queda</t>
  </si>
  <si>
    <t>Precio ahora</t>
  </si>
  <si>
    <t>Sexo</t>
  </si>
  <si>
    <t>Pantalon</t>
  </si>
  <si>
    <t>H</t>
  </si>
  <si>
    <t>M</t>
  </si>
  <si>
    <t>Bermuda</t>
  </si>
  <si>
    <t>Short</t>
  </si>
  <si>
    <t>Calzoncillos</t>
  </si>
  <si>
    <t>Conjunto</t>
  </si>
  <si>
    <t>Niño</t>
  </si>
  <si>
    <t>Niña</t>
  </si>
  <si>
    <t>Blumers (2,25)</t>
  </si>
  <si>
    <t>calenticos</t>
  </si>
  <si>
    <t>Plantillas</t>
  </si>
  <si>
    <t>MIXTO</t>
  </si>
  <si>
    <t>Tirantes</t>
  </si>
  <si>
    <t>Argollas</t>
  </si>
  <si>
    <t>Zapatos</t>
  </si>
  <si>
    <t>Blusas (6)</t>
  </si>
  <si>
    <t>Blusas (5)</t>
  </si>
  <si>
    <t>Mandos TV</t>
  </si>
  <si>
    <t>Conjunto Toalla</t>
  </si>
  <si>
    <t>Manillas</t>
  </si>
  <si>
    <t>Total Precio a Recoger</t>
  </si>
  <si>
    <t>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</si>
</sst>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[$$-300A]\ * #,##0.00_);_([$$-300A]\ * \(#,##0.00\);_([$$-300A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14" fontId="0" fillId="0" borderId="0" xfId="0" applyNumberFormat="1"/>
  </cellXfs>
  <cellStyles count="2">
    <cellStyle name="Moneda" xfId="1" builtinId="4"/>
    <cellStyle name="Normal" xfId="0" builtinId="0"/>
  </cellStyles>
  <dxfs count="30"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300A]\ * #,##0.00_);_([$$-300A]\ * \(#,##0.00\);_([$$-300A]\ * &quot;-&quot;??_);_(@_)"/>
    </dxf>
    <dxf>
      <numFmt numFmtId="164" formatCode="_([$$-300A]\ * #,##0.00_);_([$$-300A]\ * \(#,##0.00\);_([$$-300A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G13" totalsRowShown="0">
  <tableColumns count="7">
    <tableColumn id="1" name="No."/>
    <tableColumn id="7" name="Fecha"/>
    <tableColumn id="2" name="Subtotal" dataDxfId="29"/>
    <tableColumn id="3" name="IVA(12%)" dataDxfId="28" dataCellStyle="Moneda"/>
    <tableColumn id="4" name="Total" dataDxfId="27">
      <calculatedColumnFormula>SUM(C2,D2)</calculatedColumnFormula>
    </tableColumn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2" name="Tabla22733" displayName="Tabla22733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6">
      <calculatedColumnFormula>SUM(D2:D18)</calculatedColumnFormula>
    </tableColumn>
    <tableColumn id="4" name="Total" dataDxfId="5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3" name="Tabla12634" displayName="Tabla12634" ref="A1:G13" totalsRowShown="0">
  <tableColumns count="7">
    <tableColumn id="1" name="No."/>
    <tableColumn id="7" name="Fecha"/>
    <tableColumn id="2" name="Subtotal" dataDxfId="4"/>
    <tableColumn id="3" name="IVA(12%)" dataDxfId="3" dataCellStyle="Moneda"/>
    <tableColumn id="4" name="Total" dataDxfId="2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4" name="Tabla22735" displayName="Tabla22735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1">
      <calculatedColumnFormula>SUM(D2:D18)</calculatedColumnFormula>
    </tableColumn>
    <tableColumn id="4" name="Total" dataDxfId="0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26">
      <calculatedColumnFormula>SUM(D2:D18)</calculatedColumnFormula>
    </tableColumn>
    <tableColumn id="4" name="Total" dataDxfId="25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5" name="Tabla126" displayName="Tabla126" ref="A1:G23" totalsRowShown="0">
  <tableColumns count="7">
    <tableColumn id="1" name="No."/>
    <tableColumn id="7" name="Fecha"/>
    <tableColumn id="2" name="Subtotal(12%)" dataDxfId="24"/>
    <tableColumn id="3" name="IVA(12%)" dataDxfId="23" dataCellStyle="Moneda"/>
    <tableColumn id="4" name="Total" dataDxfId="22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6" name="Tabla227" displayName="Tabla227" ref="I1:P2" totalsRowShown="0">
  <autoFilter ref="I1:P2"/>
  <tableColumns count="8">
    <tableColumn id="1" name="No. Facturas">
      <calculatedColumnFormula>COUNT(A2:A20)</calculatedColumnFormula>
    </tableColumn>
    <tableColumn id="2" name="Subtotal">
      <calculatedColumnFormula>SUM(C2:C18)</calculatedColumnFormula>
    </tableColumn>
    <tableColumn id="3" name="IVA(12%)" dataDxfId="21">
      <calculatedColumnFormula>SUM(D2:D18)</calculatedColumnFormula>
    </tableColumn>
    <tableColumn id="4" name="Total" dataDxfId="20">
      <calculatedColumnFormula>SUM(E2:E18)</calculatedColumnFormula>
    </tableColumn>
    <tableColumn id="5" name="Deducible Ropa" dataCellStyle="Moneda">
      <calculatedColumnFormula>SUMIF(G2:G20,"ROPA",F2:F20)</calculatedColumnFormula>
    </tableColumn>
    <tableColumn id="6" name="Deducible Medicina" dataCellStyle="Moneda">
      <calculatedColumnFormula>SUMIF(G2:G20,"SALUD",F2:F20)</calculatedColumnFormula>
    </tableColumn>
    <tableColumn id="7" name="Deducible Alimento" dataCellStyle="Moneda">
      <calculatedColumnFormula>SUMIF(G2:G20,"ALIMENTACION",F2:F20)</calculatedColumnFormula>
    </tableColumn>
    <tableColumn id="8" name="Deducible Educacion " dataCellStyle="Moneda">
      <calculatedColumnFormula>SUMIF(G2:G20,"EDUCACION",F2:F20)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27" name="Tabla12628" displayName="Tabla12628" ref="A1:G23" totalsRowShown="0">
  <tableColumns count="7">
    <tableColumn id="1" name="No."/>
    <tableColumn id="7" name="Fecha"/>
    <tableColumn id="2" name="Subtotal" dataDxfId="19"/>
    <tableColumn id="3" name="IVA(12%)" dataDxfId="18" dataCellStyle="Moneda"/>
    <tableColumn id="4" name="Total" dataDxfId="17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8" name="Tabla22729" displayName="Tabla22729" ref="H1:O2" totalsRowShown="0">
  <autoFilter ref="H1:O2"/>
  <tableColumns count="8">
    <tableColumn id="1" name="No. Facturas">
      <calculatedColumnFormula>COUNT(A2:A26)</calculatedColumnFormula>
    </tableColumn>
    <tableColumn id="2" name="Subtotal">
      <calculatedColumnFormula>SUM(C2:C24)</calculatedColumnFormula>
    </tableColumn>
    <tableColumn id="3" name="IVA(12%)" dataDxfId="16">
      <calculatedColumnFormula>SUM(D2:D24)</calculatedColumnFormula>
    </tableColumn>
    <tableColumn id="4" name="Total" dataDxfId="15">
      <calculatedColumnFormula>SUM(E2:E24)</calculatedColumnFormula>
    </tableColumn>
    <tableColumn id="5" name="Deducible Ropa" dataCellStyle="Moneda">
      <calculatedColumnFormula>SUMIF(G2:G26,"ROPA",F2:F26)</calculatedColumnFormula>
    </tableColumn>
    <tableColumn id="6" name="Deducible Medicina" dataCellStyle="Moneda">
      <calculatedColumnFormula>SUMIF(G2:G26,"SALUD",F2:F26)</calculatedColumnFormula>
    </tableColumn>
    <tableColumn id="7" name="Deducible Alimento" dataCellStyle="Moneda">
      <calculatedColumnFormula>SUMIF(G2:G26,"ALIMENTACION",F2:F26)</calculatedColumnFormula>
    </tableColumn>
    <tableColumn id="8" name="Deducible Educacion " dataCellStyle="Moneda">
      <calculatedColumnFormula>SUMIF(G2:G26,"EDUCACION",F2:F26)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29" name="Tabla12630" displayName="Tabla12630" ref="A1:G20" totalsRowShown="0">
  <tableColumns count="7">
    <tableColumn id="1" name="No."/>
    <tableColumn id="7" name="Fecha"/>
    <tableColumn id="2" name="Subtotal" dataDxfId="14"/>
    <tableColumn id="3" name="IVA(12%)" dataDxfId="13" dataCellStyle="Moneda"/>
    <tableColumn id="4" name="Total" dataDxfId="12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a22731" displayName="Tabla22731" ref="I1:P2" totalsRowShown="0">
  <autoFilter ref="I1:P2"/>
  <tableColumns count="8">
    <tableColumn id="1" name="No. Facturas">
      <calculatedColumnFormula>COUNT(A2:A27)</calculatedColumnFormula>
    </tableColumn>
    <tableColumn id="2" name="Subtotal">
      <calculatedColumnFormula>SUM(C2:C25)</calculatedColumnFormula>
    </tableColumn>
    <tableColumn id="3" name="IVA(12%)" dataDxfId="11">
      <calculatedColumnFormula>SUM(D2:D25)</calculatedColumnFormula>
    </tableColumn>
    <tableColumn id="4" name="Total" dataDxfId="10">
      <calculatedColumnFormula>SUM(E2:E25)</calculatedColumnFormula>
    </tableColumn>
    <tableColumn id="5" name="Deducible Ropa" dataCellStyle="Moneda">
      <calculatedColumnFormula>SUMIF(G2:G27,"ROPA",F2:F27)</calculatedColumnFormula>
    </tableColumn>
    <tableColumn id="6" name="Deducible Medicina" dataCellStyle="Moneda">
      <calculatedColumnFormula>SUMIF(G2:G27,"SALUD",F2:F27)</calculatedColumnFormula>
    </tableColumn>
    <tableColumn id="7" name="Deducible Alimento" dataCellStyle="Moneda">
      <calculatedColumnFormula>SUMIF(G2:G27,"ALIMENTACION",F2:F27)</calculatedColumnFormula>
    </tableColumn>
    <tableColumn id="8" name="Deducible Educacion " dataCellStyle="Moneda">
      <calculatedColumnFormula>SUMIF(G2:G27,"EDUCACION",F2:F27)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31" name="Tabla12632" displayName="Tabla12632" ref="A1:G13" totalsRowShown="0">
  <tableColumns count="7">
    <tableColumn id="1" name="No."/>
    <tableColumn id="7" name="Fecha"/>
    <tableColumn id="2" name="Subtotal" dataDxfId="9"/>
    <tableColumn id="3" name="IVA(12%)" dataDxfId="8" dataCellStyle="Moneda"/>
    <tableColumn id="4" name="Total" dataDxfId="7"/>
    <tableColumn id="5" name="Deducible" dataCellStyle="Moneda"/>
    <tableColumn id="6" name="Tipo SR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E24" sqref="E24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6" x14ac:dyDescent="0.25">
      <c r="A1" t="s">
        <v>0</v>
      </c>
      <c r="B1" t="s">
        <v>16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A2">
        <v>1</v>
      </c>
      <c r="B2" s="5">
        <v>43310</v>
      </c>
      <c r="C2" s="1">
        <v>75.92</v>
      </c>
      <c r="D2" s="3">
        <v>9.11</v>
      </c>
      <c r="E2" s="1">
        <v>85.02</v>
      </c>
      <c r="F2" s="2">
        <v>75.92</v>
      </c>
      <c r="G2" t="s">
        <v>8</v>
      </c>
      <c r="I2">
        <f>COUNT(A2:A20)</f>
        <v>12</v>
      </c>
      <c r="J2" s="1">
        <f>SUM(C2:C18)</f>
        <v>243.75</v>
      </c>
      <c r="K2" s="1">
        <f>SUM(D2:D18)</f>
        <v>29.23</v>
      </c>
      <c r="L2" s="1">
        <f>SUM(E2:E18)</f>
        <v>304.38</v>
      </c>
      <c r="M2" s="2">
        <f>SUMIF(G2:G20,"ROPA",F2:F20)</f>
        <v>109.84</v>
      </c>
      <c r="N2" s="2">
        <f>SUMIF(G2:G20,"SALUD",F2:F20)</f>
        <v>3.21</v>
      </c>
      <c r="O2" s="2">
        <f>SUMIF(G2:G20,"ALIMENTACION",F2:F20)</f>
        <v>89.88</v>
      </c>
      <c r="P2" s="2">
        <f>SUMIF(G2:G20,"EDUCACION",F2:F20)</f>
        <v>50.489999999999995</v>
      </c>
    </row>
    <row r="3" spans="1:16" x14ac:dyDescent="0.25">
      <c r="A3">
        <v>2</v>
      </c>
      <c r="B3" s="5">
        <v>43311</v>
      </c>
      <c r="C3" s="1">
        <v>13.51</v>
      </c>
      <c r="D3" s="3">
        <v>1.62</v>
      </c>
      <c r="E3" s="1">
        <v>22.51</v>
      </c>
      <c r="F3" s="2">
        <v>16.02</v>
      </c>
      <c r="G3" t="s">
        <v>6</v>
      </c>
    </row>
    <row r="4" spans="1:16" x14ac:dyDescent="0.25">
      <c r="A4">
        <v>3</v>
      </c>
      <c r="B4" s="5">
        <v>43306</v>
      </c>
      <c r="C4" s="1">
        <v>1.74</v>
      </c>
      <c r="D4" s="3">
        <v>0.2</v>
      </c>
      <c r="E4" s="1">
        <v>9.4499999999999993</v>
      </c>
      <c r="F4" s="2">
        <v>9.24</v>
      </c>
      <c r="G4" t="s">
        <v>6</v>
      </c>
    </row>
    <row r="5" spans="1:16" x14ac:dyDescent="0.25">
      <c r="A5">
        <v>4</v>
      </c>
      <c r="B5" s="5">
        <v>43306</v>
      </c>
      <c r="C5" s="1">
        <v>22.99</v>
      </c>
      <c r="D5" s="3">
        <v>2.76</v>
      </c>
      <c r="E5" s="1">
        <v>25.75</v>
      </c>
      <c r="F5" s="2">
        <v>22.99</v>
      </c>
      <c r="G5" t="s">
        <v>5</v>
      </c>
    </row>
    <row r="6" spans="1:16" x14ac:dyDescent="0.25">
      <c r="A6">
        <v>5</v>
      </c>
      <c r="B6" s="5">
        <v>43299</v>
      </c>
      <c r="C6" s="1">
        <v>2.4700000000000002</v>
      </c>
      <c r="D6" s="3">
        <v>0.28999999999999998</v>
      </c>
      <c r="E6" s="1">
        <v>6.92</v>
      </c>
      <c r="F6" s="2">
        <v>6.62</v>
      </c>
      <c r="G6" t="s">
        <v>6</v>
      </c>
    </row>
    <row r="7" spans="1:16" x14ac:dyDescent="0.25">
      <c r="A7">
        <v>6</v>
      </c>
      <c r="B7" s="5">
        <v>43295</v>
      </c>
      <c r="C7" s="1">
        <v>36.14</v>
      </c>
      <c r="D7" s="3">
        <v>4.34</v>
      </c>
      <c r="E7" s="1">
        <v>49.63</v>
      </c>
      <c r="F7" s="2">
        <v>28.44</v>
      </c>
      <c r="G7" t="s">
        <v>6</v>
      </c>
    </row>
    <row r="8" spans="1:16" x14ac:dyDescent="0.25">
      <c r="A8">
        <v>7</v>
      </c>
      <c r="B8" s="5">
        <v>43290</v>
      </c>
      <c r="C8" s="1">
        <v>2.78</v>
      </c>
      <c r="D8" s="3">
        <v>0.33</v>
      </c>
      <c r="E8" s="1">
        <v>3.11</v>
      </c>
      <c r="F8" s="2">
        <v>2.78</v>
      </c>
      <c r="G8" t="s">
        <v>6</v>
      </c>
    </row>
    <row r="9" spans="1:16" x14ac:dyDescent="0.25">
      <c r="A9">
        <v>8</v>
      </c>
      <c r="B9" s="5">
        <v>43290</v>
      </c>
      <c r="C9" s="1">
        <v>2.67</v>
      </c>
      <c r="D9" s="3">
        <v>0.32</v>
      </c>
      <c r="E9" s="1">
        <v>2.99</v>
      </c>
      <c r="F9" s="2">
        <v>2.67</v>
      </c>
      <c r="G9" t="s">
        <v>6</v>
      </c>
    </row>
    <row r="10" spans="1:16" x14ac:dyDescent="0.25">
      <c r="A10">
        <v>9</v>
      </c>
      <c r="B10" s="5">
        <v>43289</v>
      </c>
      <c r="C10" s="1">
        <v>33.92</v>
      </c>
      <c r="D10" s="3">
        <v>4.07</v>
      </c>
      <c r="E10" s="2">
        <v>37.99</v>
      </c>
      <c r="F10" s="2">
        <v>33.92</v>
      </c>
      <c r="G10" t="s">
        <v>8</v>
      </c>
    </row>
    <row r="11" spans="1:16" x14ac:dyDescent="0.25">
      <c r="A11">
        <v>10</v>
      </c>
      <c r="B11" s="5">
        <v>43282</v>
      </c>
      <c r="C11" s="1">
        <v>27.5</v>
      </c>
      <c r="D11" s="3">
        <v>3.3</v>
      </c>
      <c r="E11" s="1">
        <v>30.8</v>
      </c>
      <c r="F11" s="2">
        <v>27.5</v>
      </c>
      <c r="G11" t="s">
        <v>5</v>
      </c>
    </row>
    <row r="12" spans="1:16" x14ac:dyDescent="0.25">
      <c r="A12">
        <v>11</v>
      </c>
      <c r="B12" s="5">
        <v>43292</v>
      </c>
      <c r="C12" s="1">
        <v>24.11</v>
      </c>
      <c r="D12" s="3">
        <v>2.89</v>
      </c>
      <c r="E12" s="1">
        <v>27</v>
      </c>
      <c r="F12" s="2">
        <v>24.11</v>
      </c>
      <c r="G12" t="s">
        <v>6</v>
      </c>
    </row>
    <row r="13" spans="1:16" x14ac:dyDescent="0.25">
      <c r="A13">
        <v>12</v>
      </c>
      <c r="B13" s="5">
        <v>43301</v>
      </c>
      <c r="C13" s="1">
        <v>0</v>
      </c>
      <c r="D13" s="4">
        <v>0</v>
      </c>
      <c r="E13" s="1">
        <v>3.21</v>
      </c>
      <c r="F13" s="2">
        <v>3.21</v>
      </c>
      <c r="G13" t="s">
        <v>7</v>
      </c>
    </row>
  </sheetData>
  <dataValidations count="1">
    <dataValidation type="list" allowBlank="1" showInputMessage="1" showErrorMessage="1" sqref="G2:G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15" sqref="G15"/>
    </sheetView>
  </sheetViews>
  <sheetFormatPr baseColWidth="10" defaultRowHeight="15" x14ac:dyDescent="0.25"/>
  <cols>
    <col min="1" max="1" width="4.140625" bestFit="1" customWidth="1"/>
    <col min="2" max="2" width="12" style="1" bestFit="1" customWidth="1"/>
    <col min="3" max="3" width="14.85546875" style="1" bestFit="1" customWidth="1"/>
    <col min="4" max="4" width="10.5703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6" width="22.140625" bestFit="1" customWidth="1"/>
  </cols>
  <sheetData>
    <row r="1" spans="1:16" x14ac:dyDescent="0.25">
      <c r="A1" t="s">
        <v>0</v>
      </c>
      <c r="B1" t="s">
        <v>16</v>
      </c>
      <c r="C1" s="1" t="s">
        <v>17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A2">
        <v>1</v>
      </c>
      <c r="B2" s="5">
        <v>43313</v>
      </c>
      <c r="C2" s="1">
        <v>0</v>
      </c>
      <c r="D2" s="3">
        <v>0</v>
      </c>
      <c r="E2" s="1">
        <v>5.07</v>
      </c>
      <c r="F2" s="2">
        <v>5.07</v>
      </c>
      <c r="G2" t="s">
        <v>7</v>
      </c>
      <c r="I2">
        <f>COUNT(A2:A20)</f>
        <v>14</v>
      </c>
      <c r="J2" s="1">
        <f>SUM(C2:C18)</f>
        <v>146.97999999999999</v>
      </c>
      <c r="K2" s="1">
        <f>SUM(D2:D18)</f>
        <v>17.61</v>
      </c>
      <c r="L2" s="1">
        <f>SUM(E2:E18)</f>
        <v>211.25</v>
      </c>
      <c r="M2" s="2">
        <f>SUMIF(G2:G20,"ROPA",F2:F20)</f>
        <v>0</v>
      </c>
      <c r="N2" s="2">
        <f>SUMIF(G2:G20,"SALUD",F2:F20)</f>
        <v>5.07</v>
      </c>
      <c r="O2" s="2">
        <f>SUMIF(G2:G20,"ALIMENTACION",F2:F20)</f>
        <v>69.17</v>
      </c>
      <c r="P2" s="2">
        <f>SUMIF(G2:G20,"EDUCACION",F2:F20)</f>
        <v>84.15</v>
      </c>
    </row>
    <row r="3" spans="1:16" x14ac:dyDescent="0.25">
      <c r="A3">
        <v>2</v>
      </c>
      <c r="B3" s="5">
        <v>43315</v>
      </c>
      <c r="C3" s="1">
        <v>11.38</v>
      </c>
      <c r="D3" s="3">
        <v>1.36</v>
      </c>
      <c r="E3" s="1">
        <v>14.67</v>
      </c>
      <c r="F3" s="2">
        <v>8.44</v>
      </c>
      <c r="G3" t="s">
        <v>6</v>
      </c>
    </row>
    <row r="4" spans="1:16" x14ac:dyDescent="0.25">
      <c r="A4">
        <v>3</v>
      </c>
      <c r="B4" s="5">
        <v>43313</v>
      </c>
      <c r="C4" s="1">
        <v>27.5</v>
      </c>
      <c r="D4" s="3">
        <v>3.3</v>
      </c>
      <c r="E4" s="1">
        <v>30.8</v>
      </c>
      <c r="F4" s="2">
        <v>27.5</v>
      </c>
      <c r="G4" t="s">
        <v>5</v>
      </c>
    </row>
    <row r="5" spans="1:16" x14ac:dyDescent="0.25">
      <c r="A5">
        <v>4</v>
      </c>
      <c r="B5" s="5">
        <v>43319</v>
      </c>
      <c r="C5" s="1">
        <v>1.32</v>
      </c>
      <c r="D5" s="3">
        <v>0.16</v>
      </c>
      <c r="E5" s="1">
        <v>4.18</v>
      </c>
      <c r="F5" s="2">
        <v>4.0199999999999996</v>
      </c>
      <c r="G5" t="s">
        <v>6</v>
      </c>
    </row>
    <row r="6" spans="1:16" x14ac:dyDescent="0.25">
      <c r="A6">
        <v>5</v>
      </c>
      <c r="B6" s="5">
        <v>43322</v>
      </c>
      <c r="C6" s="1">
        <v>0</v>
      </c>
      <c r="D6" s="3">
        <v>0</v>
      </c>
      <c r="E6" s="1">
        <v>29.2</v>
      </c>
      <c r="F6" s="2">
        <v>29.2</v>
      </c>
      <c r="G6" t="s">
        <v>5</v>
      </c>
    </row>
    <row r="7" spans="1:16" x14ac:dyDescent="0.25">
      <c r="A7">
        <v>6</v>
      </c>
      <c r="B7" s="5">
        <v>43322</v>
      </c>
      <c r="C7" s="1">
        <v>15.67</v>
      </c>
      <c r="D7" s="3">
        <v>1.88</v>
      </c>
      <c r="E7" s="1">
        <v>18.32</v>
      </c>
      <c r="F7" s="2">
        <v>1.55</v>
      </c>
      <c r="G7" t="s">
        <v>6</v>
      </c>
    </row>
    <row r="8" spans="1:16" x14ac:dyDescent="0.25">
      <c r="A8">
        <v>7</v>
      </c>
      <c r="B8" s="5">
        <v>43322</v>
      </c>
      <c r="C8" s="1">
        <v>10.27</v>
      </c>
      <c r="D8" s="3">
        <v>1.23</v>
      </c>
      <c r="E8" s="1">
        <v>10.5</v>
      </c>
      <c r="F8" s="2">
        <v>10.27</v>
      </c>
      <c r="G8" t="s">
        <v>6</v>
      </c>
    </row>
    <row r="9" spans="1:16" x14ac:dyDescent="0.25">
      <c r="A9">
        <v>8</v>
      </c>
      <c r="B9" s="5">
        <v>43323</v>
      </c>
      <c r="C9" s="1">
        <v>13.4</v>
      </c>
      <c r="D9" s="3">
        <v>1.6</v>
      </c>
      <c r="E9" s="1">
        <v>15</v>
      </c>
      <c r="F9" s="2">
        <v>13.4</v>
      </c>
      <c r="G9" t="s">
        <v>6</v>
      </c>
    </row>
    <row r="10" spans="1:16" x14ac:dyDescent="0.25">
      <c r="A10">
        <v>9</v>
      </c>
      <c r="B10" s="5">
        <v>43330</v>
      </c>
      <c r="C10" s="1">
        <v>6.87</v>
      </c>
      <c r="D10" s="3">
        <v>0.82</v>
      </c>
      <c r="E10" s="2">
        <v>7.69</v>
      </c>
      <c r="F10" s="2">
        <v>6.87</v>
      </c>
      <c r="G10" t="s">
        <v>6</v>
      </c>
    </row>
    <row r="11" spans="1:16" x14ac:dyDescent="0.25">
      <c r="A11">
        <v>10</v>
      </c>
      <c r="B11" s="5">
        <v>43330</v>
      </c>
      <c r="C11" s="1">
        <v>9.08</v>
      </c>
      <c r="D11" s="3">
        <v>1.0900000000000001</v>
      </c>
      <c r="E11" s="1">
        <v>10.67</v>
      </c>
      <c r="F11" s="2">
        <v>9.08</v>
      </c>
      <c r="G11" t="s">
        <v>6</v>
      </c>
    </row>
    <row r="12" spans="1:16" x14ac:dyDescent="0.25">
      <c r="A12">
        <v>11</v>
      </c>
      <c r="B12" s="5">
        <v>43336</v>
      </c>
      <c r="C12" s="1">
        <v>27.45</v>
      </c>
      <c r="D12" s="3">
        <v>3.29</v>
      </c>
      <c r="E12" s="1">
        <v>30.74</v>
      </c>
      <c r="F12" s="2">
        <v>27.45</v>
      </c>
      <c r="G12" t="s">
        <v>5</v>
      </c>
    </row>
    <row r="13" spans="1:16" x14ac:dyDescent="0.25">
      <c r="A13">
        <v>12</v>
      </c>
      <c r="B13" s="5">
        <v>43338</v>
      </c>
      <c r="C13" s="1">
        <v>4.3600000000000003</v>
      </c>
      <c r="D13" s="4">
        <v>0.52</v>
      </c>
      <c r="E13" s="1">
        <v>12.37</v>
      </c>
      <c r="F13" s="2">
        <v>4.3600000000000003</v>
      </c>
      <c r="G13" t="s">
        <v>44</v>
      </c>
    </row>
    <row r="14" spans="1:16" x14ac:dyDescent="0.25">
      <c r="A14">
        <v>13</v>
      </c>
      <c r="B14" s="5">
        <v>43339</v>
      </c>
      <c r="C14" s="1">
        <v>10.92</v>
      </c>
      <c r="D14" s="4">
        <v>1.31</v>
      </c>
      <c r="E14" s="3">
        <v>12.23</v>
      </c>
      <c r="F14" s="2">
        <v>10.92</v>
      </c>
      <c r="G14" t="s">
        <v>6</v>
      </c>
    </row>
    <row r="15" spans="1:16" x14ac:dyDescent="0.25">
      <c r="A15">
        <v>14</v>
      </c>
      <c r="B15" s="5">
        <v>43342</v>
      </c>
      <c r="C15" s="1">
        <v>8.76</v>
      </c>
      <c r="D15" s="4">
        <v>1.05</v>
      </c>
      <c r="E15" s="3">
        <v>9.81</v>
      </c>
      <c r="F15" s="2">
        <v>4.62</v>
      </c>
      <c r="G15" t="s">
        <v>6</v>
      </c>
    </row>
    <row r="16" spans="1:16" x14ac:dyDescent="0.25">
      <c r="D16" s="4"/>
      <c r="E16" s="3"/>
      <c r="F16" s="2"/>
    </row>
    <row r="17" spans="4:6" x14ac:dyDescent="0.25">
      <c r="D17" s="4"/>
      <c r="E17" s="3"/>
      <c r="F17" s="2"/>
    </row>
    <row r="18" spans="4:6" x14ac:dyDescent="0.25">
      <c r="D18" s="4"/>
      <c r="E18" s="3"/>
      <c r="F18" s="2"/>
    </row>
    <row r="19" spans="4:6" x14ac:dyDescent="0.25">
      <c r="D19" s="4"/>
      <c r="E19" s="3"/>
      <c r="F19" s="2"/>
    </row>
    <row r="20" spans="4:6" x14ac:dyDescent="0.25">
      <c r="D20" s="4"/>
      <c r="E20" s="3"/>
      <c r="F20" s="2"/>
    </row>
    <row r="21" spans="4:6" x14ac:dyDescent="0.25">
      <c r="D21" s="4"/>
      <c r="E21" s="3"/>
      <c r="F21" s="2"/>
    </row>
    <row r="22" spans="4:6" x14ac:dyDescent="0.25">
      <c r="D22" s="4"/>
      <c r="E22" s="3"/>
      <c r="F22" s="2"/>
    </row>
    <row r="23" spans="4:6" x14ac:dyDescent="0.25">
      <c r="D23" s="4"/>
      <c r="E23" s="3"/>
      <c r="F23" s="2"/>
    </row>
  </sheetData>
  <dataValidations count="1">
    <dataValidation type="list" allowBlank="1" showInputMessage="1" showErrorMessage="1" sqref="G2:G2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4" workbookViewId="0">
      <selection activeCell="C19" sqref="C19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7" width="14.7109375" bestFit="1" customWidth="1"/>
    <col min="8" max="8" width="16.710937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5" x14ac:dyDescent="0.25">
      <c r="A1" t="s">
        <v>0</v>
      </c>
      <c r="B1" t="s">
        <v>16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H1" t="s">
        <v>12</v>
      </c>
      <c r="I1" t="s">
        <v>1</v>
      </c>
      <c r="J1" t="s">
        <v>2</v>
      </c>
      <c r="K1" t="s">
        <v>3</v>
      </c>
      <c r="L1" t="s">
        <v>13</v>
      </c>
      <c r="M1" t="s">
        <v>14</v>
      </c>
      <c r="N1" t="s">
        <v>10</v>
      </c>
      <c r="O1" t="s">
        <v>15</v>
      </c>
    </row>
    <row r="2" spans="1:15" x14ac:dyDescent="0.25">
      <c r="A2">
        <v>1</v>
      </c>
      <c r="B2" s="5">
        <v>43344</v>
      </c>
      <c r="C2" s="1">
        <v>27.5</v>
      </c>
      <c r="D2" s="3">
        <v>3.3</v>
      </c>
      <c r="E2" s="1">
        <v>30.8</v>
      </c>
      <c r="F2" s="2">
        <v>27.5</v>
      </c>
      <c r="G2" t="s">
        <v>5</v>
      </c>
      <c r="H2">
        <f>COUNT(A2:A26)</f>
        <v>18</v>
      </c>
      <c r="I2" s="1">
        <f>SUM(C2:C24)</f>
        <v>311.27999999999997</v>
      </c>
      <c r="J2" s="1">
        <f>SUM(D2:D24)</f>
        <v>37.35</v>
      </c>
      <c r="K2" s="1">
        <f>SUM(E2:E24)</f>
        <v>435.7</v>
      </c>
      <c r="L2" s="2">
        <f>SUMIF(G2:G26,"ROPA",F2:F26)</f>
        <v>112.77</v>
      </c>
      <c r="M2" s="2">
        <f>SUMIF(G2:G26,"SALUD",F2:F26)</f>
        <v>44.47</v>
      </c>
      <c r="N2" s="2">
        <f>SUMIF(G2:G26,"ALIMENTACION",F2:F26)</f>
        <v>83.490000000000009</v>
      </c>
      <c r="O2" s="2">
        <f>SUMIF(G2:G26,"EDUCACION",F2:F26)</f>
        <v>63.87</v>
      </c>
    </row>
    <row r="3" spans="1:15" x14ac:dyDescent="0.25">
      <c r="A3">
        <v>2</v>
      </c>
      <c r="B3" s="5">
        <v>43344</v>
      </c>
      <c r="C3" s="1">
        <v>28.57</v>
      </c>
      <c r="D3" s="3">
        <v>3.43</v>
      </c>
      <c r="E3" s="1">
        <v>60.49</v>
      </c>
      <c r="F3" s="2">
        <v>40.700000000000003</v>
      </c>
      <c r="G3" t="s">
        <v>6</v>
      </c>
    </row>
    <row r="4" spans="1:15" x14ac:dyDescent="0.25">
      <c r="A4">
        <v>3</v>
      </c>
      <c r="B4" s="5">
        <v>43346</v>
      </c>
      <c r="C4" s="1">
        <v>0</v>
      </c>
      <c r="D4" s="3">
        <v>0</v>
      </c>
      <c r="E4" s="1">
        <v>13.17</v>
      </c>
      <c r="F4" s="2">
        <v>13.17</v>
      </c>
      <c r="G4" t="s">
        <v>7</v>
      </c>
    </row>
    <row r="5" spans="1:15" x14ac:dyDescent="0.25">
      <c r="A5">
        <v>4</v>
      </c>
      <c r="B5" s="5">
        <v>43347</v>
      </c>
      <c r="C5" s="1">
        <v>0.4</v>
      </c>
      <c r="D5" s="3">
        <v>0.05</v>
      </c>
      <c r="E5" s="1">
        <v>0.45</v>
      </c>
      <c r="F5" s="2">
        <v>0.4</v>
      </c>
      <c r="G5" t="s">
        <v>6</v>
      </c>
    </row>
    <row r="6" spans="1:15" x14ac:dyDescent="0.25">
      <c r="A6">
        <v>5</v>
      </c>
      <c r="B6" s="5">
        <v>43349</v>
      </c>
      <c r="C6" s="1">
        <v>25.03</v>
      </c>
      <c r="D6" s="3">
        <v>3.01</v>
      </c>
      <c r="E6" s="1">
        <v>28.04</v>
      </c>
      <c r="F6" s="2">
        <v>15.18</v>
      </c>
      <c r="G6" t="s">
        <v>6</v>
      </c>
    </row>
    <row r="7" spans="1:15" x14ac:dyDescent="0.25">
      <c r="A7">
        <v>6</v>
      </c>
      <c r="B7" s="5">
        <v>43352</v>
      </c>
      <c r="C7" s="1">
        <v>11.19</v>
      </c>
      <c r="D7" s="3">
        <v>1.33</v>
      </c>
      <c r="E7" s="1">
        <v>18.760000000000002</v>
      </c>
      <c r="F7" s="2">
        <v>5.16</v>
      </c>
      <c r="G7" t="s">
        <v>6</v>
      </c>
    </row>
    <row r="8" spans="1:15" x14ac:dyDescent="0.25">
      <c r="A8">
        <v>7</v>
      </c>
      <c r="B8" s="5">
        <v>43355</v>
      </c>
      <c r="C8" s="1">
        <v>24.96</v>
      </c>
      <c r="D8" s="3">
        <v>3</v>
      </c>
      <c r="E8" s="1">
        <v>35.799999999999997</v>
      </c>
      <c r="F8" s="2">
        <v>15.45</v>
      </c>
      <c r="G8" t="s">
        <v>8</v>
      </c>
    </row>
    <row r="9" spans="1:15" x14ac:dyDescent="0.25">
      <c r="A9">
        <v>8</v>
      </c>
      <c r="B9" s="5">
        <v>43355</v>
      </c>
      <c r="C9" s="1">
        <v>0</v>
      </c>
      <c r="D9" s="3">
        <v>0</v>
      </c>
      <c r="E9" s="1">
        <v>0</v>
      </c>
      <c r="F9" s="2">
        <v>7.84</v>
      </c>
      <c r="G9" t="s">
        <v>6</v>
      </c>
    </row>
    <row r="10" spans="1:15" x14ac:dyDescent="0.25">
      <c r="A10">
        <v>9</v>
      </c>
      <c r="B10" s="5">
        <v>43355</v>
      </c>
      <c r="C10" s="1">
        <v>23.83</v>
      </c>
      <c r="D10" s="3">
        <v>2.86</v>
      </c>
      <c r="E10" s="2">
        <v>26.69</v>
      </c>
      <c r="F10" s="2">
        <v>2.72</v>
      </c>
      <c r="G10" t="s">
        <v>6</v>
      </c>
    </row>
    <row r="11" spans="1:15" x14ac:dyDescent="0.25">
      <c r="A11">
        <v>10</v>
      </c>
      <c r="B11" s="5">
        <v>43355</v>
      </c>
      <c r="C11" s="1">
        <v>6.72</v>
      </c>
      <c r="D11" s="3">
        <v>0.81</v>
      </c>
      <c r="E11" s="1">
        <v>7.53</v>
      </c>
      <c r="F11" s="2">
        <v>0</v>
      </c>
      <c r="G11" t="s">
        <v>4</v>
      </c>
    </row>
    <row r="12" spans="1:15" x14ac:dyDescent="0.25">
      <c r="A12">
        <v>11</v>
      </c>
      <c r="B12" s="5">
        <v>43356</v>
      </c>
      <c r="C12" s="1">
        <v>1.04</v>
      </c>
      <c r="D12" s="3">
        <v>0.12</v>
      </c>
      <c r="E12" s="1">
        <v>1.1599999999999999</v>
      </c>
      <c r="F12" s="2">
        <v>1.04</v>
      </c>
      <c r="G12" t="s">
        <v>6</v>
      </c>
    </row>
    <row r="13" spans="1:15" x14ac:dyDescent="0.25">
      <c r="A13">
        <v>12</v>
      </c>
      <c r="B13" s="5">
        <v>43361</v>
      </c>
      <c r="C13" s="1">
        <v>0</v>
      </c>
      <c r="D13" s="4">
        <v>0</v>
      </c>
      <c r="E13" s="1">
        <v>12</v>
      </c>
      <c r="F13" s="2">
        <v>12</v>
      </c>
      <c r="G13" t="s">
        <v>7</v>
      </c>
    </row>
    <row r="14" spans="1:15" x14ac:dyDescent="0.25">
      <c r="A14">
        <v>13</v>
      </c>
      <c r="B14" s="5">
        <v>43361</v>
      </c>
      <c r="C14" s="1">
        <v>0.05</v>
      </c>
      <c r="D14" s="3">
        <v>0.01</v>
      </c>
      <c r="E14" s="1">
        <v>19.39</v>
      </c>
      <c r="F14" s="2">
        <v>19.3</v>
      </c>
      <c r="G14" t="s">
        <v>7</v>
      </c>
    </row>
    <row r="15" spans="1:15" x14ac:dyDescent="0.25">
      <c r="A15">
        <v>14</v>
      </c>
      <c r="B15" s="5">
        <v>43361</v>
      </c>
      <c r="C15" s="1">
        <v>17.850000000000001</v>
      </c>
      <c r="D15" s="3">
        <v>2.14</v>
      </c>
      <c r="E15" s="1">
        <v>19.989999999999998</v>
      </c>
      <c r="F15" s="2">
        <v>0</v>
      </c>
      <c r="G15" t="s">
        <v>4</v>
      </c>
    </row>
    <row r="16" spans="1:15" x14ac:dyDescent="0.25">
      <c r="A16">
        <v>15</v>
      </c>
      <c r="B16" s="5">
        <v>43361</v>
      </c>
      <c r="C16" s="1">
        <v>10.45</v>
      </c>
      <c r="D16" s="3">
        <v>1.25</v>
      </c>
      <c r="E16" s="1">
        <v>11.7</v>
      </c>
      <c r="F16" s="2">
        <v>10.45</v>
      </c>
      <c r="G16" t="s">
        <v>6</v>
      </c>
    </row>
    <row r="17" spans="1:7" x14ac:dyDescent="0.25">
      <c r="A17">
        <v>16</v>
      </c>
      <c r="B17" s="5">
        <v>43354</v>
      </c>
      <c r="C17" s="1">
        <v>17.86</v>
      </c>
      <c r="D17" s="3">
        <v>2.14</v>
      </c>
      <c r="E17" s="1">
        <v>20</v>
      </c>
      <c r="F17" s="2">
        <v>17.86</v>
      </c>
      <c r="G17" t="s">
        <v>8</v>
      </c>
    </row>
    <row r="18" spans="1:7" x14ac:dyDescent="0.25">
      <c r="A18">
        <v>17</v>
      </c>
      <c r="B18" s="5">
        <v>43349</v>
      </c>
      <c r="C18" s="1">
        <v>79.459999999999994</v>
      </c>
      <c r="D18" s="3">
        <v>9.5399999999999991</v>
      </c>
      <c r="E18" s="1">
        <v>89</v>
      </c>
      <c r="F18" s="2">
        <v>79.459999999999994</v>
      </c>
      <c r="G18" t="s">
        <v>8</v>
      </c>
    </row>
    <row r="19" spans="1:7" x14ac:dyDescent="0.25">
      <c r="A19">
        <v>18</v>
      </c>
      <c r="B19" s="5">
        <v>43367</v>
      </c>
      <c r="C19" s="1">
        <v>36.369999999999997</v>
      </c>
      <c r="D19" s="3">
        <v>4.3600000000000003</v>
      </c>
      <c r="E19" s="1">
        <v>40.729999999999997</v>
      </c>
      <c r="F19" s="2">
        <v>36.369999999999997</v>
      </c>
      <c r="G19" t="s">
        <v>5</v>
      </c>
    </row>
    <row r="20" spans="1:7" x14ac:dyDescent="0.25">
      <c r="D20" s="4"/>
      <c r="E20" s="3"/>
      <c r="F20" s="2"/>
    </row>
    <row r="21" spans="1:7" x14ac:dyDescent="0.25">
      <c r="D21" s="4"/>
      <c r="E21" s="3"/>
      <c r="F21" s="2"/>
    </row>
    <row r="22" spans="1:7" x14ac:dyDescent="0.25">
      <c r="D22" s="4"/>
      <c r="E22" s="3"/>
      <c r="F22" s="2"/>
    </row>
    <row r="23" spans="1:7" x14ac:dyDescent="0.25">
      <c r="D23" s="4"/>
      <c r="E23" s="3"/>
      <c r="F23" s="2"/>
    </row>
  </sheetData>
  <dataValidations count="1">
    <dataValidation type="list" allowBlank="1" showInputMessage="1" showErrorMessage="1" sqref="G2:G23">
      <formula1>SRI_CAT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2" sqref="A2:G2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9.42578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6" width="22.140625" bestFit="1" customWidth="1"/>
  </cols>
  <sheetData>
    <row r="1" spans="1:16" x14ac:dyDescent="0.25">
      <c r="A1" t="s">
        <v>0</v>
      </c>
      <c r="B1" t="s">
        <v>16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A2">
        <v>1</v>
      </c>
      <c r="B2" s="5">
        <v>43374</v>
      </c>
      <c r="C2" s="1">
        <v>27.5</v>
      </c>
      <c r="D2" s="3">
        <v>3.3</v>
      </c>
      <c r="E2" s="1">
        <v>30.8</v>
      </c>
      <c r="F2" s="2">
        <v>27.5</v>
      </c>
      <c r="G2" t="s">
        <v>5</v>
      </c>
      <c r="I2">
        <f>COUNT(A2:A27)</f>
        <v>19</v>
      </c>
      <c r="J2" s="1">
        <f>SUM(C2:C25)</f>
        <v>1291.4000000000001</v>
      </c>
      <c r="K2" s="1">
        <f>SUM(D2:D25)</f>
        <v>154.94999999999999</v>
      </c>
      <c r="L2" s="1">
        <f>SUM(E2:E25)</f>
        <v>1484.14</v>
      </c>
      <c r="M2" s="2">
        <f>SUMIF(G2:G27,"ROPA",F2:F27)</f>
        <v>0</v>
      </c>
      <c r="N2" s="2">
        <f>SUMIF(G2:G27,"SALUD",F2:F27)</f>
        <v>2.7</v>
      </c>
      <c r="O2" s="2">
        <f>SUMIF(G2:G27,"ALIMENTACION",F2:F27)</f>
        <v>91.55</v>
      </c>
      <c r="P2" s="2">
        <f>SUMIF(G2:G27,"EDUCACION",F2:F27)</f>
        <v>66.41</v>
      </c>
    </row>
    <row r="3" spans="1:16" x14ac:dyDescent="0.25">
      <c r="A3">
        <v>2</v>
      </c>
      <c r="B3" s="5">
        <v>43379</v>
      </c>
      <c r="C3" s="1">
        <v>4.08</v>
      </c>
      <c r="D3" s="3">
        <v>0.48</v>
      </c>
      <c r="E3" s="1">
        <v>16.43</v>
      </c>
      <c r="F3" s="2">
        <v>15.94</v>
      </c>
      <c r="G3" t="s">
        <v>6</v>
      </c>
    </row>
    <row r="4" spans="1:16" x14ac:dyDescent="0.25">
      <c r="A4">
        <v>3</v>
      </c>
      <c r="B4" s="5">
        <v>43383</v>
      </c>
      <c r="C4" s="1">
        <v>4.95</v>
      </c>
      <c r="D4" s="3">
        <v>0.59</v>
      </c>
      <c r="E4" s="1">
        <v>5.54</v>
      </c>
      <c r="F4" s="2">
        <v>4.95</v>
      </c>
      <c r="G4" t="s">
        <v>6</v>
      </c>
    </row>
    <row r="5" spans="1:16" x14ac:dyDescent="0.25">
      <c r="A5">
        <v>4</v>
      </c>
      <c r="B5" s="5">
        <v>43383</v>
      </c>
      <c r="C5" s="1">
        <v>14.19</v>
      </c>
      <c r="D5" s="3">
        <v>1.7</v>
      </c>
      <c r="E5" s="1">
        <v>15.89</v>
      </c>
      <c r="F5" s="2">
        <v>14.19</v>
      </c>
      <c r="G5" t="s">
        <v>44</v>
      </c>
    </row>
    <row r="6" spans="1:16" x14ac:dyDescent="0.25">
      <c r="A6">
        <v>5</v>
      </c>
      <c r="B6" s="5">
        <v>43383</v>
      </c>
      <c r="C6" s="1">
        <v>4.28</v>
      </c>
      <c r="D6" s="3">
        <v>0.51</v>
      </c>
      <c r="E6" s="1">
        <v>6.45</v>
      </c>
      <c r="F6" s="2">
        <v>1.66</v>
      </c>
      <c r="G6" t="s">
        <v>6</v>
      </c>
    </row>
    <row r="7" spans="1:16" x14ac:dyDescent="0.25">
      <c r="A7">
        <v>6</v>
      </c>
      <c r="B7" s="5">
        <v>43384</v>
      </c>
      <c r="C7" s="1">
        <v>0</v>
      </c>
      <c r="D7" s="3">
        <v>0</v>
      </c>
      <c r="E7" s="1">
        <v>6.99</v>
      </c>
      <c r="F7" s="2">
        <v>6.99</v>
      </c>
      <c r="G7" t="s">
        <v>5</v>
      </c>
    </row>
    <row r="8" spans="1:16" x14ac:dyDescent="0.25">
      <c r="A8">
        <v>7</v>
      </c>
      <c r="B8" s="5">
        <v>43384</v>
      </c>
      <c r="C8" s="1">
        <v>25.2</v>
      </c>
      <c r="D8" s="3">
        <v>3.02</v>
      </c>
      <c r="E8" s="1">
        <v>28.22</v>
      </c>
      <c r="F8" s="2">
        <v>25.2</v>
      </c>
      <c r="G8" t="s">
        <v>6</v>
      </c>
    </row>
    <row r="9" spans="1:16" x14ac:dyDescent="0.25">
      <c r="A9">
        <v>8</v>
      </c>
      <c r="B9" s="5">
        <v>43384</v>
      </c>
      <c r="C9" s="1">
        <v>0</v>
      </c>
      <c r="D9" s="3">
        <v>0</v>
      </c>
      <c r="E9" s="1">
        <v>1.4</v>
      </c>
      <c r="F9" s="2">
        <v>1.4</v>
      </c>
      <c r="G9" t="s">
        <v>7</v>
      </c>
    </row>
    <row r="10" spans="1:16" x14ac:dyDescent="0.25">
      <c r="A10">
        <v>9</v>
      </c>
      <c r="B10" s="5">
        <v>43387</v>
      </c>
      <c r="C10" s="1">
        <v>12.72</v>
      </c>
      <c r="D10" s="3">
        <v>1.53</v>
      </c>
      <c r="E10" s="2">
        <v>14.25</v>
      </c>
      <c r="F10" s="2">
        <v>0.93</v>
      </c>
      <c r="G10" t="s">
        <v>6</v>
      </c>
    </row>
    <row r="11" spans="1:16" x14ac:dyDescent="0.25">
      <c r="A11">
        <v>10</v>
      </c>
      <c r="B11" s="5">
        <v>43374</v>
      </c>
      <c r="C11" s="1">
        <v>37.24</v>
      </c>
      <c r="D11" s="3">
        <v>4.47</v>
      </c>
      <c r="E11" s="1">
        <v>54.29</v>
      </c>
      <c r="F11" s="2">
        <v>23.19</v>
      </c>
      <c r="G11" t="s">
        <v>6</v>
      </c>
    </row>
    <row r="12" spans="1:16" x14ac:dyDescent="0.25">
      <c r="A12">
        <v>11</v>
      </c>
      <c r="B12" s="5">
        <v>43389</v>
      </c>
      <c r="C12" s="1">
        <v>66.849999999999994</v>
      </c>
      <c r="D12" s="3">
        <v>8.02</v>
      </c>
      <c r="E12" s="1">
        <v>74.87</v>
      </c>
      <c r="F12" s="2">
        <v>0</v>
      </c>
      <c r="G12" t="s">
        <v>4</v>
      </c>
    </row>
    <row r="13" spans="1:16" x14ac:dyDescent="0.25">
      <c r="A13">
        <v>12</v>
      </c>
      <c r="B13" s="5">
        <v>43389</v>
      </c>
      <c r="C13" s="1">
        <v>891.96</v>
      </c>
      <c r="D13" s="4">
        <v>107.04</v>
      </c>
      <c r="E13" s="1">
        <v>999</v>
      </c>
      <c r="F13" s="2">
        <v>0</v>
      </c>
      <c r="G13" t="s">
        <v>4</v>
      </c>
    </row>
    <row r="14" spans="1:16" x14ac:dyDescent="0.25">
      <c r="A14">
        <v>13</v>
      </c>
      <c r="B14" s="5">
        <v>43389</v>
      </c>
      <c r="C14" s="1">
        <v>71.41</v>
      </c>
      <c r="D14" s="4">
        <v>8.57</v>
      </c>
      <c r="E14" s="1">
        <v>79.98</v>
      </c>
      <c r="F14" s="2">
        <v>0</v>
      </c>
      <c r="G14" t="s">
        <v>4</v>
      </c>
    </row>
    <row r="15" spans="1:16" x14ac:dyDescent="0.25">
      <c r="A15">
        <v>14</v>
      </c>
      <c r="B15" s="5">
        <v>43388</v>
      </c>
      <c r="C15" s="1">
        <v>5.83</v>
      </c>
      <c r="D15" s="4">
        <v>0.7</v>
      </c>
      <c r="E15" s="1">
        <v>6.53</v>
      </c>
      <c r="F15" s="2">
        <v>5.83</v>
      </c>
      <c r="G15" t="s">
        <v>6</v>
      </c>
    </row>
    <row r="16" spans="1:16" x14ac:dyDescent="0.25">
      <c r="A16">
        <v>15</v>
      </c>
      <c r="B16" s="5">
        <v>43388</v>
      </c>
      <c r="C16" s="1">
        <v>79.42</v>
      </c>
      <c r="D16" s="4">
        <v>9.5299999999999994</v>
      </c>
      <c r="E16" s="1">
        <v>88.95</v>
      </c>
      <c r="F16" s="2">
        <v>0</v>
      </c>
      <c r="G16" t="s">
        <v>4</v>
      </c>
    </row>
    <row r="17" spans="1:7" x14ac:dyDescent="0.25">
      <c r="A17">
        <v>16</v>
      </c>
      <c r="B17" s="5">
        <v>43395</v>
      </c>
      <c r="C17" s="1">
        <v>0</v>
      </c>
      <c r="D17" s="4">
        <v>0</v>
      </c>
      <c r="E17" s="1">
        <v>1.3</v>
      </c>
      <c r="F17" s="2">
        <v>1.3</v>
      </c>
      <c r="G17" t="s">
        <v>7</v>
      </c>
    </row>
    <row r="18" spans="1:7" x14ac:dyDescent="0.25">
      <c r="A18">
        <v>17</v>
      </c>
      <c r="B18" s="5">
        <v>43399</v>
      </c>
      <c r="C18" s="1">
        <v>13.85</v>
      </c>
      <c r="D18" s="4">
        <v>1.66</v>
      </c>
      <c r="E18" s="1">
        <v>15.51</v>
      </c>
      <c r="F18" s="2">
        <v>13.85</v>
      </c>
      <c r="G18" t="s">
        <v>6</v>
      </c>
    </row>
    <row r="19" spans="1:7" x14ac:dyDescent="0.25">
      <c r="A19">
        <v>18</v>
      </c>
      <c r="B19" s="5">
        <v>43399</v>
      </c>
      <c r="C19" s="1">
        <v>0</v>
      </c>
      <c r="D19" s="4">
        <v>0</v>
      </c>
      <c r="E19" s="1">
        <v>1.99</v>
      </c>
      <c r="F19" s="2">
        <v>0</v>
      </c>
      <c r="G19" t="s">
        <v>4</v>
      </c>
    </row>
    <row r="20" spans="1:7" x14ac:dyDescent="0.25">
      <c r="A20">
        <v>19</v>
      </c>
      <c r="B20" s="5">
        <v>43396</v>
      </c>
      <c r="C20" s="1">
        <v>31.92</v>
      </c>
      <c r="D20" s="4">
        <v>3.83</v>
      </c>
      <c r="E20" s="1">
        <v>35.75</v>
      </c>
      <c r="F20" s="2">
        <v>31.92</v>
      </c>
      <c r="G20" t="s">
        <v>5</v>
      </c>
    </row>
  </sheetData>
  <dataValidations count="1">
    <dataValidation type="list" allowBlank="1" showInputMessage="1" showErrorMessage="1" sqref="G2:G20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J6" sqref="J6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6" x14ac:dyDescent="0.25">
      <c r="A1" t="s">
        <v>0</v>
      </c>
      <c r="B1" t="s">
        <v>16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A2">
        <v>1</v>
      </c>
      <c r="B2" s="5">
        <v>43407</v>
      </c>
      <c r="C2" s="1">
        <v>0</v>
      </c>
      <c r="D2" s="3">
        <v>0</v>
      </c>
      <c r="E2" s="1">
        <v>7.71</v>
      </c>
      <c r="F2" s="2">
        <v>7.71</v>
      </c>
      <c r="G2" t="s">
        <v>7</v>
      </c>
      <c r="I2">
        <f>COUNT(A2:A20)</f>
        <v>8</v>
      </c>
      <c r="J2" s="1">
        <f>SUM(C2:C18)</f>
        <v>103.89999999999999</v>
      </c>
      <c r="K2" s="1">
        <f>SUM(D2:D18)</f>
        <v>12.479999999999999</v>
      </c>
      <c r="L2" s="1">
        <f>SUM(E2:E18)</f>
        <v>160.26</v>
      </c>
      <c r="M2" s="2">
        <f>SUMIF(G2:G20,"ROPA",F2:F20)</f>
        <v>0</v>
      </c>
      <c r="N2" s="2">
        <f>SUMIF(G2:G20,"SALUD",F2:F20)</f>
        <v>7.71</v>
      </c>
      <c r="O2" s="2">
        <f>SUMIF(G2:G20,"ALIMENTACION",F2:F20)</f>
        <v>52.27</v>
      </c>
      <c r="P2" s="2">
        <f>SUMIF(G2:G20,"EDUCACION",F2:F20)</f>
        <v>22.99</v>
      </c>
    </row>
    <row r="3" spans="1:16" x14ac:dyDescent="0.25">
      <c r="A3">
        <v>2</v>
      </c>
      <c r="B3" s="5">
        <v>43408</v>
      </c>
      <c r="C3" s="1">
        <v>31.13</v>
      </c>
      <c r="D3" s="3">
        <v>3.74</v>
      </c>
      <c r="E3" s="1">
        <v>66.72</v>
      </c>
      <c r="F3" s="2">
        <v>42.28</v>
      </c>
      <c r="G3" t="s">
        <v>6</v>
      </c>
    </row>
    <row r="4" spans="1:16" x14ac:dyDescent="0.25">
      <c r="A4">
        <v>3</v>
      </c>
      <c r="B4" s="5">
        <v>43412</v>
      </c>
      <c r="C4" s="1">
        <v>1.79</v>
      </c>
      <c r="D4" s="3">
        <v>0.21</v>
      </c>
      <c r="E4" s="1">
        <v>2</v>
      </c>
      <c r="F4" s="2">
        <v>0</v>
      </c>
      <c r="G4" t="s">
        <v>4</v>
      </c>
    </row>
    <row r="5" spans="1:16" x14ac:dyDescent="0.25">
      <c r="A5">
        <v>4</v>
      </c>
      <c r="B5" s="5">
        <v>43416</v>
      </c>
      <c r="C5" s="1">
        <v>0</v>
      </c>
      <c r="D5" s="3">
        <v>0</v>
      </c>
      <c r="E5" s="1">
        <v>1.1000000000000001</v>
      </c>
      <c r="F5" s="2">
        <v>1.1000000000000001</v>
      </c>
      <c r="G5" t="s">
        <v>6</v>
      </c>
    </row>
    <row r="6" spans="1:16" x14ac:dyDescent="0.25">
      <c r="A6">
        <v>5</v>
      </c>
      <c r="B6" s="5">
        <v>43417</v>
      </c>
      <c r="C6" s="1">
        <v>1.05</v>
      </c>
      <c r="D6" s="3">
        <v>0.13</v>
      </c>
      <c r="E6" s="1">
        <v>2.73</v>
      </c>
      <c r="F6" s="2">
        <v>2.6</v>
      </c>
      <c r="G6" t="s">
        <v>6</v>
      </c>
    </row>
    <row r="7" spans="1:16" x14ac:dyDescent="0.25">
      <c r="A7">
        <v>6</v>
      </c>
      <c r="B7" s="5">
        <v>43418</v>
      </c>
      <c r="C7" s="1">
        <v>37.880000000000003</v>
      </c>
      <c r="D7" s="3">
        <v>4.55</v>
      </c>
      <c r="E7" s="1">
        <v>42.43</v>
      </c>
      <c r="F7" s="2">
        <v>0</v>
      </c>
      <c r="G7" t="s">
        <v>4</v>
      </c>
    </row>
    <row r="8" spans="1:16" x14ac:dyDescent="0.25">
      <c r="A8">
        <v>7</v>
      </c>
      <c r="B8" s="5">
        <v>43427</v>
      </c>
      <c r="C8" s="1">
        <v>22.99</v>
      </c>
      <c r="D8" s="3">
        <v>2.76</v>
      </c>
      <c r="E8" s="1">
        <v>25.75</v>
      </c>
      <c r="F8" s="2">
        <v>22.99</v>
      </c>
      <c r="G8" t="s">
        <v>5</v>
      </c>
    </row>
    <row r="9" spans="1:16" x14ac:dyDescent="0.25">
      <c r="A9">
        <v>8</v>
      </c>
      <c r="B9" s="5">
        <v>43429</v>
      </c>
      <c r="C9" s="1">
        <v>9.06</v>
      </c>
      <c r="D9" s="3">
        <v>1.0900000000000001</v>
      </c>
      <c r="E9" s="1">
        <v>11.82</v>
      </c>
      <c r="F9" s="2">
        <v>6.29</v>
      </c>
      <c r="G9" t="s">
        <v>6</v>
      </c>
    </row>
    <row r="10" spans="1:16" x14ac:dyDescent="0.25">
      <c r="B10" s="5"/>
      <c r="D10" s="3"/>
      <c r="F10" s="2"/>
    </row>
    <row r="11" spans="1:16" x14ac:dyDescent="0.25">
      <c r="B11" s="5"/>
      <c r="D11" s="3"/>
      <c r="E11" s="1"/>
      <c r="F11" s="2"/>
    </row>
    <row r="12" spans="1:16" x14ac:dyDescent="0.25">
      <c r="B12" s="5"/>
      <c r="D12" s="3"/>
      <c r="E12" s="1"/>
      <c r="F12" s="2"/>
    </row>
    <row r="13" spans="1:16" x14ac:dyDescent="0.25">
      <c r="B13" s="5"/>
      <c r="D13" s="4"/>
      <c r="E13" s="1"/>
      <c r="F13" s="2"/>
    </row>
  </sheetData>
  <dataValidations count="1">
    <dataValidation type="list" allowBlank="1" showInputMessage="1" showErrorMessage="1" sqref="G2:G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baseColWidth="10" defaultRowHeight="15" x14ac:dyDescent="0.25"/>
  <cols>
    <col min="1" max="1" width="4.140625" bestFit="1" customWidth="1"/>
    <col min="2" max="2" width="10.7109375" style="1" bestFit="1" customWidth="1"/>
    <col min="3" max="3" width="10.5703125" style="1" bestFit="1" customWidth="1"/>
    <col min="4" max="4" width="8.42578125" bestFit="1" customWidth="1"/>
    <col min="5" max="5" width="11.42578125" style="2" bestFit="1" customWidth="1"/>
    <col min="6" max="7" width="14.7109375" bestFit="1" customWidth="1"/>
    <col min="8" max="8" width="14.140625" bestFit="1" customWidth="1"/>
    <col min="9" max="9" width="10.7109375" bestFit="1" customWidth="1"/>
    <col min="10" max="10" width="13" bestFit="1" customWidth="1"/>
    <col min="11" max="11" width="9.42578125" bestFit="1" customWidth="1"/>
    <col min="12" max="12" width="17.42578125" customWidth="1"/>
    <col min="13" max="14" width="21.140625" bestFit="1" customWidth="1"/>
    <col min="15" max="15" width="22.140625" bestFit="1" customWidth="1"/>
  </cols>
  <sheetData>
    <row r="1" spans="1:16" x14ac:dyDescent="0.25">
      <c r="A1" t="s">
        <v>0</v>
      </c>
      <c r="B1" t="s">
        <v>16</v>
      </c>
      <c r="C1" s="1" t="s">
        <v>1</v>
      </c>
      <c r="D1" s="1" t="s">
        <v>2</v>
      </c>
      <c r="E1" t="s">
        <v>3</v>
      </c>
      <c r="F1" s="2" t="s">
        <v>11</v>
      </c>
      <c r="G1" t="s">
        <v>9</v>
      </c>
      <c r="I1" t="s">
        <v>12</v>
      </c>
      <c r="J1" t="s">
        <v>1</v>
      </c>
      <c r="K1" t="s">
        <v>2</v>
      </c>
      <c r="L1" t="s">
        <v>3</v>
      </c>
      <c r="M1" t="s">
        <v>13</v>
      </c>
      <c r="N1" t="s">
        <v>14</v>
      </c>
      <c r="O1" t="s">
        <v>10</v>
      </c>
      <c r="P1" t="s">
        <v>15</v>
      </c>
    </row>
    <row r="2" spans="1:16" x14ac:dyDescent="0.25">
      <c r="B2" s="5"/>
      <c r="D2" s="3"/>
      <c r="E2" s="1"/>
      <c r="F2" s="2"/>
      <c r="I2">
        <f>COUNT(A2:A20)</f>
        <v>0</v>
      </c>
      <c r="J2" s="1">
        <f>SUM(C2:C18)</f>
        <v>0</v>
      </c>
      <c r="K2" s="1">
        <f>SUM(D2:D18)</f>
        <v>0</v>
      </c>
      <c r="L2" s="1">
        <f>SUM(E2:E18)</f>
        <v>0</v>
      </c>
      <c r="M2" s="2">
        <f>SUMIF(G2:G20,"ROPA",F2:F20)</f>
        <v>0</v>
      </c>
      <c r="N2" s="2">
        <f>SUMIF(G2:G20,"SALUD",F2:F20)</f>
        <v>0</v>
      </c>
      <c r="O2" s="2">
        <f>SUMIF(G2:G20,"ALIMENTACION",F2:F20)</f>
        <v>0</v>
      </c>
      <c r="P2" s="2">
        <f>SUMIF(G2:G20,"EDUCACION",F2:F20)</f>
        <v>0</v>
      </c>
    </row>
    <row r="3" spans="1:16" x14ac:dyDescent="0.25">
      <c r="B3" s="5"/>
      <c r="D3" s="3"/>
      <c r="E3" s="1"/>
      <c r="F3" s="2"/>
    </row>
    <row r="4" spans="1:16" x14ac:dyDescent="0.25">
      <c r="B4" s="5"/>
      <c r="D4" s="3"/>
      <c r="E4" s="1"/>
      <c r="F4" s="2"/>
    </row>
    <row r="5" spans="1:16" x14ac:dyDescent="0.25">
      <c r="B5" s="5"/>
      <c r="D5" s="3"/>
      <c r="E5" s="1"/>
      <c r="F5" s="2"/>
    </row>
    <row r="6" spans="1:16" x14ac:dyDescent="0.25">
      <c r="B6" s="5"/>
      <c r="D6" s="3"/>
      <c r="E6" s="1"/>
      <c r="F6" s="2"/>
    </row>
    <row r="7" spans="1:16" x14ac:dyDescent="0.25">
      <c r="B7" s="5"/>
      <c r="D7" s="3"/>
      <c r="E7" s="1"/>
      <c r="F7" s="2"/>
    </row>
    <row r="8" spans="1:16" x14ac:dyDescent="0.25">
      <c r="B8" s="5"/>
      <c r="D8" s="3"/>
      <c r="E8" s="1"/>
      <c r="F8" s="2"/>
    </row>
    <row r="9" spans="1:16" x14ac:dyDescent="0.25">
      <c r="B9" s="5"/>
      <c r="D9" s="3"/>
      <c r="E9" s="1"/>
      <c r="F9" s="2"/>
    </row>
    <row r="10" spans="1:16" x14ac:dyDescent="0.25">
      <c r="B10" s="5"/>
      <c r="D10" s="3"/>
      <c r="F10" s="2"/>
    </row>
    <row r="11" spans="1:16" x14ac:dyDescent="0.25">
      <c r="B11" s="5"/>
      <c r="D11" s="3"/>
      <c r="E11" s="1"/>
      <c r="F11" s="2"/>
    </row>
    <row r="12" spans="1:16" x14ac:dyDescent="0.25">
      <c r="B12" s="5"/>
      <c r="D12" s="3"/>
      <c r="E12" s="1"/>
      <c r="F12" s="2"/>
    </row>
    <row r="13" spans="1:16" x14ac:dyDescent="0.25">
      <c r="B13" s="5"/>
      <c r="D13" s="4"/>
      <c r="E13" s="1"/>
      <c r="F13" s="2"/>
    </row>
  </sheetData>
  <dataValidations count="1">
    <dataValidation type="list" allowBlank="1" showInputMessage="1" showErrorMessage="1" sqref="G2:G13">
      <formula1>SRI_CAT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6" sqref="C6"/>
    </sheetView>
  </sheetViews>
  <sheetFormatPr baseColWidth="10" defaultRowHeight="15" x14ac:dyDescent="0.25"/>
  <cols>
    <col min="1" max="1" width="14.710937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G7" sqref="G7"/>
    </sheetView>
  </sheetViews>
  <sheetFormatPr baseColWidth="10" defaultRowHeight="15" x14ac:dyDescent="0.25"/>
  <cols>
    <col min="1" max="1" width="18.28515625" bestFit="1" customWidth="1"/>
    <col min="4" max="4" width="12" bestFit="1" customWidth="1"/>
    <col min="6" max="6" width="20.140625" bestFit="1" customWidth="1"/>
  </cols>
  <sheetData>
    <row r="1" spans="1:6" x14ac:dyDescent="0.25">
      <c r="A1" t="s">
        <v>18</v>
      </c>
      <c r="B1" t="s">
        <v>21</v>
      </c>
      <c r="C1" t="s">
        <v>19</v>
      </c>
      <c r="D1" t="s">
        <v>20</v>
      </c>
      <c r="F1" t="s">
        <v>43</v>
      </c>
    </row>
    <row r="2" spans="1:6" x14ac:dyDescent="0.25">
      <c r="A2" t="s">
        <v>22</v>
      </c>
      <c r="B2" t="s">
        <v>23</v>
      </c>
      <c r="C2">
        <v>6</v>
      </c>
      <c r="D2">
        <v>20</v>
      </c>
      <c r="E2">
        <f t="shared" ref="E2:E20" si="0">C2*D2</f>
        <v>120</v>
      </c>
      <c r="F2">
        <f>SUM(E2:E20)</f>
        <v>608.20000000000005</v>
      </c>
    </row>
    <row r="3" spans="1:6" x14ac:dyDescent="0.25">
      <c r="A3" t="s">
        <v>22</v>
      </c>
      <c r="B3" t="s">
        <v>24</v>
      </c>
      <c r="C3">
        <v>12</v>
      </c>
      <c r="D3">
        <v>20</v>
      </c>
      <c r="E3">
        <f t="shared" si="0"/>
        <v>240</v>
      </c>
    </row>
    <row r="4" spans="1:6" x14ac:dyDescent="0.25">
      <c r="A4" t="s">
        <v>25</v>
      </c>
      <c r="B4" t="s">
        <v>23</v>
      </c>
      <c r="C4">
        <v>1</v>
      </c>
      <c r="D4">
        <v>11</v>
      </c>
      <c r="E4">
        <f t="shared" si="0"/>
        <v>11</v>
      </c>
    </row>
    <row r="5" spans="1:6" x14ac:dyDescent="0.25">
      <c r="A5" t="s">
        <v>26</v>
      </c>
      <c r="B5" t="s">
        <v>23</v>
      </c>
      <c r="C5">
        <v>2</v>
      </c>
      <c r="D5">
        <v>5</v>
      </c>
      <c r="E5">
        <f t="shared" si="0"/>
        <v>10</v>
      </c>
    </row>
    <row r="6" spans="1:6" x14ac:dyDescent="0.25">
      <c r="A6" t="s">
        <v>26</v>
      </c>
      <c r="B6" t="s">
        <v>24</v>
      </c>
      <c r="C6">
        <v>3</v>
      </c>
      <c r="D6">
        <v>9</v>
      </c>
      <c r="E6">
        <f t="shared" si="0"/>
        <v>27</v>
      </c>
    </row>
    <row r="7" spans="1:6" x14ac:dyDescent="0.25">
      <c r="A7" t="s">
        <v>27</v>
      </c>
      <c r="B7" t="s">
        <v>23</v>
      </c>
      <c r="C7">
        <v>4</v>
      </c>
      <c r="D7">
        <v>2</v>
      </c>
      <c r="E7">
        <f t="shared" si="0"/>
        <v>8</v>
      </c>
    </row>
    <row r="8" spans="1:6" x14ac:dyDescent="0.25">
      <c r="A8" t="s">
        <v>28</v>
      </c>
      <c r="B8" t="s">
        <v>29</v>
      </c>
      <c r="C8">
        <v>3</v>
      </c>
      <c r="D8">
        <v>6</v>
      </c>
      <c r="E8">
        <f t="shared" si="0"/>
        <v>18</v>
      </c>
    </row>
    <row r="9" spans="1:6" x14ac:dyDescent="0.25">
      <c r="A9" t="s">
        <v>28</v>
      </c>
      <c r="B9" t="s">
        <v>30</v>
      </c>
      <c r="C9">
        <v>1</v>
      </c>
      <c r="D9">
        <v>7</v>
      </c>
      <c r="E9">
        <f t="shared" si="0"/>
        <v>7</v>
      </c>
    </row>
    <row r="10" spans="1:6" x14ac:dyDescent="0.25">
      <c r="A10" t="s">
        <v>31</v>
      </c>
      <c r="B10" t="s">
        <v>24</v>
      </c>
      <c r="C10">
        <v>1</v>
      </c>
      <c r="D10">
        <v>2</v>
      </c>
      <c r="E10">
        <f t="shared" si="0"/>
        <v>2</v>
      </c>
    </row>
    <row r="11" spans="1:6" x14ac:dyDescent="0.25">
      <c r="A11" t="s">
        <v>32</v>
      </c>
      <c r="B11" t="s">
        <v>24</v>
      </c>
      <c r="C11">
        <v>22</v>
      </c>
      <c r="D11">
        <v>1.5</v>
      </c>
      <c r="E11">
        <f t="shared" si="0"/>
        <v>33</v>
      </c>
    </row>
    <row r="12" spans="1:6" x14ac:dyDescent="0.25">
      <c r="A12" t="s">
        <v>33</v>
      </c>
      <c r="B12" t="s">
        <v>34</v>
      </c>
      <c r="C12">
        <v>52</v>
      </c>
      <c r="D12">
        <v>0.5</v>
      </c>
      <c r="E12">
        <f t="shared" si="0"/>
        <v>26</v>
      </c>
    </row>
    <row r="13" spans="1:6" x14ac:dyDescent="0.25">
      <c r="A13" t="s">
        <v>35</v>
      </c>
      <c r="B13" t="s">
        <v>24</v>
      </c>
      <c r="C13">
        <v>24</v>
      </c>
      <c r="D13">
        <v>0.3</v>
      </c>
      <c r="E13">
        <f t="shared" si="0"/>
        <v>7.1999999999999993</v>
      </c>
    </row>
    <row r="14" spans="1:6" x14ac:dyDescent="0.25">
      <c r="A14" t="s">
        <v>36</v>
      </c>
      <c r="B14" t="s">
        <v>24</v>
      </c>
      <c r="C14">
        <v>3</v>
      </c>
      <c r="D14">
        <v>1.5</v>
      </c>
      <c r="E14">
        <f t="shared" si="0"/>
        <v>4.5</v>
      </c>
    </row>
    <row r="15" spans="1:6" x14ac:dyDescent="0.25">
      <c r="A15" t="s">
        <v>37</v>
      </c>
      <c r="B15" t="s">
        <v>23</v>
      </c>
      <c r="C15">
        <v>1</v>
      </c>
      <c r="D15">
        <v>16</v>
      </c>
      <c r="E15">
        <f t="shared" si="0"/>
        <v>16</v>
      </c>
    </row>
    <row r="16" spans="1:6" x14ac:dyDescent="0.25">
      <c r="A16" t="s">
        <v>38</v>
      </c>
      <c r="B16" t="s">
        <v>24</v>
      </c>
      <c r="C16">
        <v>4</v>
      </c>
      <c r="D16">
        <v>5</v>
      </c>
      <c r="E16">
        <f t="shared" si="0"/>
        <v>20</v>
      </c>
    </row>
    <row r="17" spans="1:5" x14ac:dyDescent="0.25">
      <c r="A17" t="s">
        <v>39</v>
      </c>
      <c r="B17" t="s">
        <v>24</v>
      </c>
      <c r="C17">
        <v>2</v>
      </c>
      <c r="D17">
        <v>5</v>
      </c>
      <c r="E17">
        <f t="shared" si="0"/>
        <v>10</v>
      </c>
    </row>
    <row r="18" spans="1:5" x14ac:dyDescent="0.25">
      <c r="A18" t="s">
        <v>40</v>
      </c>
      <c r="B18" t="s">
        <v>34</v>
      </c>
      <c r="C18">
        <v>6</v>
      </c>
      <c r="D18">
        <v>3.5</v>
      </c>
      <c r="E18">
        <f t="shared" si="0"/>
        <v>21</v>
      </c>
    </row>
    <row r="19" spans="1:5" x14ac:dyDescent="0.25">
      <c r="A19" t="s">
        <v>41</v>
      </c>
      <c r="B19" t="s">
        <v>34</v>
      </c>
      <c r="C19">
        <v>2</v>
      </c>
      <c r="D19">
        <v>6</v>
      </c>
      <c r="E19">
        <f t="shared" si="0"/>
        <v>12</v>
      </c>
    </row>
    <row r="20" spans="1:5" x14ac:dyDescent="0.25">
      <c r="A20" t="s">
        <v>42</v>
      </c>
      <c r="B20" t="s">
        <v>34</v>
      </c>
      <c r="C20">
        <v>155</v>
      </c>
      <c r="D20">
        <v>0.1</v>
      </c>
      <c r="E20">
        <f t="shared" si="0"/>
        <v>15.5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Julio</vt:lpstr>
      <vt:lpstr>Agosto</vt:lpstr>
      <vt:lpstr>Septiembre</vt:lpstr>
      <vt:lpstr>Octubre</vt:lpstr>
      <vt:lpstr>Noviembre</vt:lpstr>
      <vt:lpstr>Diciembre</vt:lpstr>
      <vt:lpstr>Categoria SRI</vt:lpstr>
      <vt:lpstr>Hoja9</vt:lpstr>
      <vt:lpstr>SRI_CAT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Hernandez</dc:creator>
  <cp:lastModifiedBy>Yoan Hernandez</cp:lastModifiedBy>
  <dcterms:created xsi:type="dcterms:W3CDTF">2018-08-06T19:05:58Z</dcterms:created>
  <dcterms:modified xsi:type="dcterms:W3CDTF">2018-12-17T13:49:56Z</dcterms:modified>
</cp:coreProperties>
</file>