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8240" windowHeight="11760"/>
  </bookViews>
  <sheets>
    <sheet name="Sayfa1" sheetId="1" r:id="rId1"/>
    <sheet name="DEMİRBAŞ" sheetId="4" r:id="rId2"/>
  </sheets>
  <calcPr calcId="145621"/>
</workbook>
</file>

<file path=xl/calcChain.xml><?xml version="1.0" encoding="utf-8"?>
<calcChain xmlns="http://schemas.openxmlformats.org/spreadsheetml/2006/main">
  <c r="J23" i="1" l="1"/>
  <c r="J13" i="1"/>
  <c r="J4" i="1"/>
  <c r="F4" i="1"/>
  <c r="F14" i="1"/>
  <c r="E7" i="4"/>
  <c r="E6" i="4"/>
  <c r="J4" i="4"/>
  <c r="J23" i="4" s="1"/>
  <c r="F25" i="1"/>
  <c r="F42" i="1" l="1"/>
  <c r="J42" i="1"/>
  <c r="F5" i="4"/>
  <c r="F23" i="4" s="1"/>
</calcChain>
</file>

<file path=xl/sharedStrings.xml><?xml version="1.0" encoding="utf-8"?>
<sst xmlns="http://schemas.openxmlformats.org/spreadsheetml/2006/main" count="111" uniqueCount="70">
  <si>
    <t>1- PERSONEL GİDERLERİ</t>
  </si>
  <si>
    <t>MAAŞ, SSK, MESAİ, İKRAMİYE</t>
  </si>
  <si>
    <t>İŞ ELBİSELERİ</t>
  </si>
  <si>
    <t>KIDEM TAZMİNATI</t>
  </si>
  <si>
    <t>GÜVENLİK GİDERLERİ</t>
  </si>
  <si>
    <t>2- İŞLEME GİDERLERİ</t>
  </si>
  <si>
    <t>HUKUK, MALİ MÜŞAVİR</t>
  </si>
  <si>
    <t>NOTER, BANKA</t>
  </si>
  <si>
    <t>TEBLİGAT GİDERLERİ</t>
  </si>
  <si>
    <t>A-GENEL GİDERLER(EŞİT PAYLI GİDERLER)</t>
  </si>
  <si>
    <t>ELEKTRİK VE SARF MALZEME GİDERLERİ</t>
  </si>
  <si>
    <t>ELEKTRİK , SU DOĞALGAZ GİDERLERİ</t>
  </si>
  <si>
    <t>SU KUYUSU, SULAMA VE BAKIM</t>
  </si>
  <si>
    <t>BENZİN, İLAÇ, GÜBRELEME</t>
  </si>
  <si>
    <t>İLAÇLAMA GİDERLERİ</t>
  </si>
  <si>
    <t>TEMİZLİK MALZEMESİ GİDERLERİ(ÇÖP, ARAÇ, GEREÇ DETERJAN)</t>
  </si>
  <si>
    <t>ŞEBEKE SUYU, HİDROFOR, DEPO SU TANKLARI V.B.</t>
  </si>
  <si>
    <t>TURNİKE, KAPI VE KAPI KARTLAR, İÇ VE DIŞ HABERLEŞME VB.GİDERLER.</t>
  </si>
  <si>
    <t>PEYZAJ DÜZENLEME, TOPRK DOLGU V.B. GİDERLER</t>
  </si>
  <si>
    <t>BLOKLARI TAMİR VE BAKIM GİDERLERİ</t>
  </si>
  <si>
    <t>YANGIN TESİSATI, ALARM VE TÜPLERİN BAKIM GİDERLERİ.</t>
  </si>
  <si>
    <t>B-ORTAK ALAN GİDERLERİ(ARSA PAYLI GİDERLER)</t>
  </si>
  <si>
    <t>:</t>
  </si>
  <si>
    <t xml:space="preserve">ELEKTRİK, SU,DOĞALGAZ, </t>
  </si>
  <si>
    <t>ASANSÖR YILLIK BAKIM GİDERLERİ</t>
  </si>
  <si>
    <t>GİDERLER</t>
  </si>
  <si>
    <t>GELİRLER</t>
  </si>
  <si>
    <t>1.HAZIR DEĞERLER</t>
  </si>
  <si>
    <t>KASA</t>
  </si>
  <si>
    <t>BANKA</t>
  </si>
  <si>
    <t>POS</t>
  </si>
  <si>
    <t>2.ALACAKLAR</t>
  </si>
  <si>
    <t>AİDAT ALACAKLARI</t>
  </si>
  <si>
    <t>3.AİDAT GELİRLERİ</t>
  </si>
  <si>
    <t>GELİRLER TOPLAMI</t>
  </si>
  <si>
    <t>GİDERLER TOPLAMI</t>
  </si>
  <si>
    <t>B-1 BLOKLARI EŞİT PAYLI</t>
  </si>
  <si>
    <t>B-2 BLOKLARI EŞİT PAYLI</t>
  </si>
  <si>
    <t>B-2 BLOKLARI ARSA PAYLI</t>
  </si>
  <si>
    <t>İŞ GÜVENLİĞİ VE SAĞLIĞI</t>
  </si>
  <si>
    <t>BASIN YAYIN FAALİYET GİDERLERİ</t>
  </si>
  <si>
    <t>BÜRO(ELEKTRİK, SU, DOĞALGAZ, TELEFON)</t>
  </si>
  <si>
    <t>SARF MALZAMA(KARTUŞ, KAĞIT)</t>
  </si>
  <si>
    <t>SİTE İÇİ TANITIM VE HABERLEŞME İLETİŞİM GİDERLERİ</t>
  </si>
  <si>
    <t>A-ORTAK ALAN GİDERLERİ(ARSA PAYLI GİDERLER)</t>
  </si>
  <si>
    <t>1-ASANSÖR REVİZYON TAMİR BAKIM ONARIM</t>
  </si>
  <si>
    <t>2-OTOPARK VE ANAGİRİŞ KAPISI OGS SİSTEMİ DÜZENLENMESİ</t>
  </si>
  <si>
    <t>3-JENERATÖTR KURULMASI</t>
  </si>
  <si>
    <t>B-1 BLOKLARI ARSA PAYLI</t>
  </si>
  <si>
    <t xml:space="preserve">A-) ASANSÖR TAMİR BAKIIM </t>
  </si>
  <si>
    <t>Daire Başı Glr.</t>
  </si>
  <si>
    <t xml:space="preserve">B1-B2 EŞİT PAYLI GELİR </t>
  </si>
  <si>
    <t>B-) OTOPARK VE JENARATÖR</t>
  </si>
  <si>
    <t>01.03.2015-28.02.2016 TARİHLERİ ARASI DEFNE1 SİTESİ 1. DEMİRBAŞ İŞLETME BÜTÇESİ</t>
  </si>
  <si>
    <t>5,08*13.440 M2</t>
  </si>
  <si>
    <t>5,08*18.048 M2</t>
  </si>
  <si>
    <t>B1 BLOKLAR DEMİRBAŞ ÜCRETİ: 1.364,22 TL. B2 BLOKLAR DEMİRBAŞ ÜCRETİ 1.415,02TL.</t>
  </si>
  <si>
    <t>DEMİRBAŞ ALACAĞI</t>
  </si>
  <si>
    <t>JENERATÖR YAKIT GİDERİ</t>
  </si>
  <si>
    <t>ASANSÖR FENNİ MUAYENE GİDERİ</t>
  </si>
  <si>
    <t>KIDEM TAZMİNATI KARŞILIĞI</t>
  </si>
  <si>
    <t>SİTE SİGORTALAMA GİDERİ (SİGORTA POLİÇELERİ)</t>
  </si>
  <si>
    <t>HAZİRUN GİDERLERİ (Temsilciler Kurulu Yönetim ve Denetim)</t>
  </si>
  <si>
    <t>127,33*352</t>
  </si>
  <si>
    <t>B1 BLOKLAR AİDAT: 188,00 TL   B2 BLOKLAR AİDAT: 201,00 TL  OLARAK DÜZENLENMİŞTİR.</t>
  </si>
  <si>
    <t>60,67*160</t>
  </si>
  <si>
    <t>73,67*192</t>
  </si>
  <si>
    <t>127,33,*352</t>
  </si>
  <si>
    <t>ASANSÖR MOTORLARI DEĞİŞİMİ</t>
  </si>
  <si>
    <t>01.01.2019-31.12.2019 TARİHLERİ ARASI …….. SİTESİ İŞLETME PROJESİ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</si>
</sst>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TL&quot;_-;\-* #,##0.00\ &quot;TL&quot;_-;_-* &quot;-&quot;??\ &quot;TL&quot;_-;_-@_-"/>
    <numFmt numFmtId="165" formatCode="#,##0.00\ _T_L"/>
  </numFmts>
  <fonts count="14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i/>
      <sz val="20"/>
      <color theme="1"/>
      <name val="Calibri"/>
      <family val="2"/>
      <charset val="162"/>
      <scheme val="minor"/>
    </font>
    <font>
      <b/>
      <u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i/>
      <sz val="14"/>
      <color theme="1"/>
      <name val="Calibri"/>
      <family val="2"/>
      <charset val="162"/>
      <scheme val="minor"/>
    </font>
    <font>
      <b/>
      <i/>
      <sz val="16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0" fillId="0" borderId="4" xfId="0" applyBorder="1"/>
    <xf numFmtId="0" fontId="2" fillId="0" borderId="4" xfId="0" applyFont="1" applyBorder="1"/>
    <xf numFmtId="0" fontId="6" fillId="0" borderId="4" xfId="0" applyFont="1" applyBorder="1"/>
    <xf numFmtId="0" fontId="4" fillId="0" borderId="4" xfId="0" applyFont="1" applyBorder="1"/>
    <xf numFmtId="4" fontId="2" fillId="0" borderId="4" xfId="0" applyNumberFormat="1" applyFont="1" applyBorder="1"/>
    <xf numFmtId="0" fontId="1" fillId="0" borderId="4" xfId="0" applyFont="1" applyBorder="1"/>
    <xf numFmtId="165" fontId="2" fillId="0" borderId="4" xfId="0" applyNumberFormat="1" applyFont="1" applyBorder="1"/>
    <xf numFmtId="0" fontId="8" fillId="0" borderId="4" xfId="0" applyFont="1" applyBorder="1"/>
    <xf numFmtId="0" fontId="3" fillId="0" borderId="4" xfId="0" applyFont="1" applyBorder="1"/>
    <xf numFmtId="0" fontId="5" fillId="0" borderId="0" xfId="0" applyFont="1" applyBorder="1" applyAlignment="1"/>
    <xf numFmtId="0" fontId="0" fillId="0" borderId="4" xfId="0" applyFont="1" applyBorder="1"/>
    <xf numFmtId="0" fontId="7" fillId="0" borderId="4" xfId="0" applyFont="1" applyBorder="1"/>
    <xf numFmtId="165" fontId="0" fillId="0" borderId="4" xfId="0" applyNumberFormat="1" applyBorder="1"/>
    <xf numFmtId="0" fontId="9" fillId="0" borderId="4" xfId="0" applyFont="1" applyBorder="1"/>
    <xf numFmtId="165" fontId="9" fillId="0" borderId="4" xfId="0" applyNumberFormat="1" applyFont="1" applyBorder="1"/>
    <xf numFmtId="164" fontId="0" fillId="0" borderId="4" xfId="1" applyFont="1" applyBorder="1"/>
    <xf numFmtId="164" fontId="2" fillId="0" borderId="4" xfId="1" applyFont="1" applyBorder="1"/>
    <xf numFmtId="164" fontId="3" fillId="0" borderId="4" xfId="1" applyFont="1" applyBorder="1"/>
    <xf numFmtId="164" fontId="12" fillId="0" borderId="4" xfId="1" applyFont="1" applyBorder="1"/>
    <xf numFmtId="164" fontId="5" fillId="0" borderId="4" xfId="1" applyFont="1" applyBorder="1"/>
    <xf numFmtId="165" fontId="0" fillId="0" borderId="0" xfId="0" applyNumberFormat="1"/>
    <xf numFmtId="4" fontId="0" fillId="0" borderId="0" xfId="0" applyNumberFormat="1"/>
    <xf numFmtId="4" fontId="5" fillId="0" borderId="0" xfId="0" applyNumberFormat="1" applyFont="1"/>
    <xf numFmtId="165" fontId="2" fillId="0" borderId="0" xfId="0" applyNumberFormat="1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2">
    <cellStyle name="Normal" xfId="0" builtinId="0"/>
    <cellStyle name="ParaBirimi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="60" zoomScaleNormal="100" workbookViewId="0">
      <selection activeCell="A44" sqref="A44:J44"/>
    </sheetView>
  </sheetViews>
  <sheetFormatPr defaultRowHeight="15" x14ac:dyDescent="0.25"/>
  <cols>
    <col min="1" max="1" width="25.7109375" customWidth="1"/>
    <col min="2" max="2" width="9.28515625" bestFit="1" customWidth="1"/>
    <col min="3" max="3" width="16.5703125" customWidth="1"/>
    <col min="4" max="4" width="13.28515625" bestFit="1" customWidth="1"/>
    <col min="5" max="5" width="17.5703125" bestFit="1" customWidth="1"/>
    <col min="6" max="6" width="17.42578125" bestFit="1" customWidth="1"/>
    <col min="7" max="7" width="64.140625" customWidth="1"/>
    <col min="8" max="8" width="3.85546875" customWidth="1"/>
    <col min="9" max="9" width="19.7109375" bestFit="1" customWidth="1"/>
    <col min="10" max="11" width="17.5703125" bestFit="1" customWidth="1"/>
    <col min="12" max="12" width="14.42578125" bestFit="1" customWidth="1"/>
  </cols>
  <sheetData>
    <row r="1" spans="1:12" ht="15.75" thickBot="1" x14ac:dyDescent="0.3"/>
    <row r="2" spans="1:12" ht="21.75" thickBot="1" x14ac:dyDescent="0.4">
      <c r="A2" s="27" t="s">
        <v>69</v>
      </c>
      <c r="B2" s="28"/>
      <c r="C2" s="28"/>
      <c r="D2" s="28"/>
      <c r="E2" s="28"/>
      <c r="F2" s="28"/>
      <c r="G2" s="28"/>
      <c r="H2" s="28"/>
      <c r="I2" s="28"/>
      <c r="J2" s="29"/>
      <c r="K2" s="12"/>
    </row>
    <row r="3" spans="1:12" ht="21" x14ac:dyDescent="0.35">
      <c r="A3" s="10" t="s">
        <v>26</v>
      </c>
      <c r="B3" s="3"/>
      <c r="C3" s="3"/>
      <c r="D3" s="3"/>
      <c r="E3" s="3"/>
      <c r="F3" s="4"/>
      <c r="G3" s="14" t="s">
        <v>25</v>
      </c>
      <c r="H3" s="4"/>
      <c r="I3" s="4"/>
      <c r="J3" s="4"/>
      <c r="K3" s="2"/>
    </row>
    <row r="4" spans="1:12" ht="18.75" x14ac:dyDescent="0.3">
      <c r="A4" s="4" t="s">
        <v>27</v>
      </c>
      <c r="B4" s="8"/>
      <c r="C4" s="8"/>
      <c r="D4" s="8"/>
      <c r="E4" s="8"/>
      <c r="F4" s="9">
        <f>D6+D7+D8</f>
        <v>8734.49</v>
      </c>
      <c r="G4" s="14" t="s">
        <v>9</v>
      </c>
      <c r="H4" s="6" t="s">
        <v>22</v>
      </c>
      <c r="I4" s="4"/>
      <c r="J4" s="7">
        <f>I6+I7+I8+I9+I10+I11</f>
        <v>512562.81999999995</v>
      </c>
      <c r="K4" s="1"/>
    </row>
    <row r="5" spans="1:12" ht="18.75" x14ac:dyDescent="0.3">
      <c r="A5" s="3" t="s">
        <v>28</v>
      </c>
      <c r="B5" s="3"/>
      <c r="C5" s="3"/>
      <c r="D5" s="3">
        <v>0</v>
      </c>
      <c r="E5" s="3"/>
      <c r="F5" s="9"/>
      <c r="G5" s="4" t="s">
        <v>0</v>
      </c>
      <c r="H5" s="4"/>
      <c r="I5" s="4"/>
      <c r="J5" s="4"/>
      <c r="K5" s="1"/>
    </row>
    <row r="6" spans="1:12" ht="18.75" x14ac:dyDescent="0.3">
      <c r="A6" s="3" t="s">
        <v>29</v>
      </c>
      <c r="B6" s="3"/>
      <c r="C6" s="3"/>
      <c r="D6" s="17">
        <v>4568.38</v>
      </c>
      <c r="E6" s="15"/>
      <c r="F6" s="9"/>
      <c r="G6" s="3" t="s">
        <v>1</v>
      </c>
      <c r="H6" s="4" t="s">
        <v>22</v>
      </c>
      <c r="I6" s="9">
        <v>192500</v>
      </c>
      <c r="J6" s="4"/>
      <c r="K6" s="26"/>
      <c r="L6" s="23"/>
    </row>
    <row r="7" spans="1:12" ht="18.75" x14ac:dyDescent="0.3">
      <c r="A7" s="3" t="s">
        <v>30</v>
      </c>
      <c r="B7" s="3"/>
      <c r="C7" s="3"/>
      <c r="D7" s="17">
        <v>1271.1099999999999</v>
      </c>
      <c r="E7" s="15"/>
      <c r="F7" s="9"/>
      <c r="G7" s="13" t="s">
        <v>2</v>
      </c>
      <c r="H7" s="4" t="s">
        <v>22</v>
      </c>
      <c r="I7" s="9">
        <v>2901.58</v>
      </c>
      <c r="J7" s="4"/>
      <c r="K7" s="26"/>
      <c r="L7" s="23"/>
    </row>
    <row r="8" spans="1:12" ht="18.75" x14ac:dyDescent="0.3">
      <c r="A8" s="3" t="s">
        <v>60</v>
      </c>
      <c r="B8" s="3"/>
      <c r="C8" s="3"/>
      <c r="D8" s="17">
        <v>2895</v>
      </c>
      <c r="E8" s="15"/>
      <c r="F8" s="9"/>
      <c r="G8" s="13" t="s">
        <v>3</v>
      </c>
      <c r="H8" s="4" t="s">
        <v>22</v>
      </c>
      <c r="I8" s="9">
        <v>27962</v>
      </c>
      <c r="J8" s="4"/>
      <c r="K8" s="26"/>
      <c r="L8" s="23"/>
    </row>
    <row r="9" spans="1:12" ht="18.75" x14ac:dyDescent="0.3">
      <c r="A9" s="3"/>
      <c r="B9" s="3"/>
      <c r="C9" s="3"/>
      <c r="D9" s="17"/>
      <c r="E9" s="15"/>
      <c r="F9" s="9"/>
      <c r="G9" s="13" t="s">
        <v>23</v>
      </c>
      <c r="H9" s="4" t="s">
        <v>22</v>
      </c>
      <c r="I9" s="9">
        <v>12133.88</v>
      </c>
      <c r="J9" s="4"/>
      <c r="K9" s="26"/>
      <c r="L9" s="23"/>
    </row>
    <row r="10" spans="1:12" ht="18.75" x14ac:dyDescent="0.3">
      <c r="A10" s="3"/>
      <c r="B10" s="3"/>
      <c r="C10" s="3"/>
      <c r="D10" s="16"/>
      <c r="E10" s="3"/>
      <c r="F10" s="9"/>
      <c r="G10" s="3" t="s">
        <v>39</v>
      </c>
      <c r="H10" s="4" t="s">
        <v>22</v>
      </c>
      <c r="I10" s="9">
        <v>3165.36</v>
      </c>
      <c r="J10" s="4"/>
      <c r="K10" s="26"/>
      <c r="L10" s="23"/>
    </row>
    <row r="11" spans="1:12" ht="18.75" x14ac:dyDescent="0.3">
      <c r="A11" s="3"/>
      <c r="B11" s="3"/>
      <c r="C11" s="3"/>
      <c r="D11" s="16"/>
      <c r="E11" s="3"/>
      <c r="F11" s="9"/>
      <c r="G11" s="13" t="s">
        <v>4</v>
      </c>
      <c r="H11" s="4" t="s">
        <v>22</v>
      </c>
      <c r="I11" s="9">
        <v>273900</v>
      </c>
      <c r="J11" s="4"/>
      <c r="K11" s="26"/>
      <c r="L11" s="23"/>
    </row>
    <row r="12" spans="1:12" ht="18.75" x14ac:dyDescent="0.3">
      <c r="A12" s="3"/>
      <c r="B12" s="3"/>
      <c r="C12" s="3"/>
      <c r="D12" s="16"/>
      <c r="E12" s="3"/>
      <c r="F12" s="9"/>
      <c r="G12" s="4"/>
      <c r="H12" s="4"/>
      <c r="I12" s="9"/>
      <c r="J12" s="4"/>
      <c r="K12" s="1"/>
    </row>
    <row r="13" spans="1:12" ht="18.75" x14ac:dyDescent="0.3">
      <c r="A13" s="3"/>
      <c r="B13" s="3"/>
      <c r="C13" s="3"/>
      <c r="D13" s="16"/>
      <c r="E13" s="3"/>
      <c r="F13" s="9"/>
      <c r="G13" s="4" t="s">
        <v>5</v>
      </c>
      <c r="H13" s="4"/>
      <c r="I13" s="9"/>
      <c r="J13" s="7">
        <f>I14+I15+I16+I17+I18+I19+I20+I21+I22</f>
        <v>64403.57</v>
      </c>
      <c r="K13" s="1"/>
    </row>
    <row r="14" spans="1:12" ht="18.75" x14ac:dyDescent="0.3">
      <c r="A14" s="5" t="s">
        <v>31</v>
      </c>
      <c r="B14" s="3"/>
      <c r="C14" s="3"/>
      <c r="D14" s="16"/>
      <c r="E14" s="3"/>
      <c r="F14" s="9">
        <f>D15+D16</f>
        <v>30376.240000000002</v>
      </c>
      <c r="G14" s="13" t="s">
        <v>6</v>
      </c>
      <c r="H14" s="4" t="s">
        <v>22</v>
      </c>
      <c r="I14" s="9">
        <v>24750</v>
      </c>
      <c r="J14" s="4"/>
      <c r="K14" s="26"/>
      <c r="L14" s="23"/>
    </row>
    <row r="15" spans="1:12" ht="18.75" x14ac:dyDescent="0.3">
      <c r="A15" s="3" t="s">
        <v>32</v>
      </c>
      <c r="B15" s="3"/>
      <c r="C15" s="3"/>
      <c r="D15" s="17">
        <v>29939.040000000001</v>
      </c>
      <c r="E15" s="15"/>
      <c r="F15" s="9"/>
      <c r="G15" s="13" t="s">
        <v>7</v>
      </c>
      <c r="H15" s="4" t="s">
        <v>22</v>
      </c>
      <c r="I15" s="9">
        <v>3033.47</v>
      </c>
      <c r="J15" s="4"/>
      <c r="K15" s="26"/>
      <c r="L15" s="23"/>
    </row>
    <row r="16" spans="1:12" ht="18.75" x14ac:dyDescent="0.3">
      <c r="A16" s="3" t="s">
        <v>57</v>
      </c>
      <c r="B16" s="3"/>
      <c r="C16" s="3"/>
      <c r="D16" s="17">
        <v>437.2</v>
      </c>
      <c r="E16" s="15"/>
      <c r="F16" s="9"/>
      <c r="G16" s="3" t="s">
        <v>41</v>
      </c>
      <c r="H16" s="4" t="s">
        <v>22</v>
      </c>
      <c r="I16" s="9">
        <v>4748.04</v>
      </c>
      <c r="J16" s="4"/>
      <c r="K16" s="26"/>
      <c r="L16" s="23"/>
    </row>
    <row r="17" spans="1:12" ht="18.75" x14ac:dyDescent="0.3">
      <c r="A17" s="3"/>
      <c r="B17" s="3"/>
      <c r="C17" s="3"/>
      <c r="D17" s="17"/>
      <c r="E17" s="15"/>
      <c r="F17" s="9"/>
      <c r="G17" s="3" t="s">
        <v>42</v>
      </c>
      <c r="H17" s="4" t="s">
        <v>22</v>
      </c>
      <c r="I17" s="9">
        <v>3956.7</v>
      </c>
      <c r="J17" s="4"/>
      <c r="K17" s="26"/>
      <c r="L17" s="23"/>
    </row>
    <row r="18" spans="1:12" ht="18.75" x14ac:dyDescent="0.3">
      <c r="A18" s="3"/>
      <c r="B18" s="3"/>
      <c r="C18" s="3"/>
      <c r="D18" s="17"/>
      <c r="E18" s="15"/>
      <c r="F18" s="9"/>
      <c r="G18" s="13" t="s">
        <v>8</v>
      </c>
      <c r="H18" s="4" t="s">
        <v>22</v>
      </c>
      <c r="I18" s="9">
        <v>6050</v>
      </c>
      <c r="J18" s="4"/>
      <c r="K18" s="26"/>
      <c r="L18" s="23"/>
    </row>
    <row r="19" spans="1:12" ht="18.75" x14ac:dyDescent="0.3">
      <c r="A19" s="3"/>
      <c r="B19" s="3"/>
      <c r="C19" s="3"/>
      <c r="D19" s="3"/>
      <c r="E19" s="3"/>
      <c r="F19" s="9"/>
      <c r="G19" s="3" t="s">
        <v>40</v>
      </c>
      <c r="H19" s="4" t="s">
        <v>22</v>
      </c>
      <c r="I19" s="9">
        <v>3165.36</v>
      </c>
      <c r="J19" s="4"/>
      <c r="K19" s="26"/>
      <c r="L19" s="23"/>
    </row>
    <row r="20" spans="1:12" ht="18.75" x14ac:dyDescent="0.3">
      <c r="A20" s="3"/>
      <c r="B20" s="3"/>
      <c r="C20" s="3"/>
      <c r="D20" s="3"/>
      <c r="E20" s="3"/>
      <c r="F20" s="9"/>
      <c r="G20" s="3" t="s">
        <v>43</v>
      </c>
      <c r="H20" s="4" t="s">
        <v>22</v>
      </c>
      <c r="I20" s="9">
        <v>5500</v>
      </c>
      <c r="J20" s="4"/>
      <c r="K20" s="26"/>
      <c r="L20" s="23"/>
    </row>
    <row r="21" spans="1:12" ht="18.75" x14ac:dyDescent="0.3">
      <c r="A21" s="3"/>
      <c r="B21" s="3"/>
      <c r="C21" s="3"/>
      <c r="D21" s="3"/>
      <c r="E21" s="3"/>
      <c r="F21" s="9"/>
      <c r="G21" s="3" t="s">
        <v>58</v>
      </c>
      <c r="H21" s="4" t="s">
        <v>22</v>
      </c>
      <c r="I21" s="9">
        <v>13200</v>
      </c>
      <c r="J21" s="4"/>
      <c r="K21" s="26"/>
      <c r="L21" s="23"/>
    </row>
    <row r="22" spans="1:12" ht="18.75" x14ac:dyDescent="0.3">
      <c r="A22" s="3"/>
      <c r="B22" s="3"/>
      <c r="C22" s="3"/>
      <c r="D22" s="3"/>
      <c r="E22" s="3"/>
      <c r="F22" s="9"/>
      <c r="G22" s="3"/>
      <c r="H22" s="4"/>
      <c r="I22" s="9"/>
      <c r="J22" s="4"/>
      <c r="K22" s="1"/>
      <c r="L22" s="23"/>
    </row>
    <row r="23" spans="1:12" ht="26.25" x14ac:dyDescent="0.4">
      <c r="A23" s="3"/>
      <c r="B23" s="3"/>
      <c r="C23" s="3"/>
      <c r="D23" s="3"/>
      <c r="E23" s="3"/>
      <c r="F23" s="9"/>
      <c r="G23" s="10" t="s">
        <v>21</v>
      </c>
      <c r="H23" s="11" t="s">
        <v>22</v>
      </c>
      <c r="I23" s="11"/>
      <c r="J23" s="7">
        <f>SUM(I24:I39)</f>
        <v>286222.08000000002</v>
      </c>
      <c r="K23" s="1"/>
    </row>
    <row r="24" spans="1:12" ht="18.75" x14ac:dyDescent="0.3">
      <c r="A24" s="3"/>
      <c r="B24" s="3"/>
      <c r="C24" s="3"/>
      <c r="D24" s="3"/>
      <c r="E24" s="3"/>
      <c r="F24" s="9"/>
      <c r="G24" s="13" t="s">
        <v>10</v>
      </c>
      <c r="H24" s="4" t="s">
        <v>22</v>
      </c>
      <c r="I24" s="9">
        <v>10439.99</v>
      </c>
      <c r="J24" s="4"/>
      <c r="K24" s="26"/>
      <c r="L24" s="23"/>
    </row>
    <row r="25" spans="1:12" ht="18.75" x14ac:dyDescent="0.3">
      <c r="A25" s="5" t="s">
        <v>33</v>
      </c>
      <c r="B25" s="3"/>
      <c r="C25" s="3"/>
      <c r="D25" s="3"/>
      <c r="E25" s="3"/>
      <c r="F25" s="9">
        <f>E27+E29+E30</f>
        <v>824077.74</v>
      </c>
      <c r="G25" s="13" t="s">
        <v>11</v>
      </c>
      <c r="H25" s="4" t="s">
        <v>22</v>
      </c>
      <c r="I25" s="9">
        <v>40000</v>
      </c>
      <c r="J25" s="4"/>
      <c r="K25" s="26"/>
      <c r="L25" s="23"/>
    </row>
    <row r="26" spans="1:12" ht="18.75" x14ac:dyDescent="0.3">
      <c r="A26" s="3"/>
      <c r="B26" s="3"/>
      <c r="C26" s="3"/>
      <c r="D26" s="3"/>
      <c r="E26" s="3"/>
      <c r="F26" s="9"/>
      <c r="G26" s="13" t="s">
        <v>12</v>
      </c>
      <c r="H26" s="4" t="s">
        <v>22</v>
      </c>
      <c r="I26" s="9">
        <v>6594.5</v>
      </c>
      <c r="J26" s="4"/>
      <c r="K26" s="26"/>
      <c r="L26" s="23"/>
    </row>
    <row r="27" spans="1:12" ht="18.75" x14ac:dyDescent="0.3">
      <c r="A27" s="3" t="s">
        <v>36</v>
      </c>
      <c r="B27" s="3">
        <v>160</v>
      </c>
      <c r="C27" s="3" t="s">
        <v>63</v>
      </c>
      <c r="D27" s="15">
        <v>44821.3</v>
      </c>
      <c r="E27" s="9">
        <v>537855.66</v>
      </c>
      <c r="F27" s="15"/>
      <c r="G27" s="13" t="s">
        <v>13</v>
      </c>
      <c r="H27" s="4" t="s">
        <v>22</v>
      </c>
      <c r="I27" s="9">
        <v>7913.4</v>
      </c>
      <c r="J27" s="4"/>
      <c r="K27" s="26"/>
      <c r="L27" s="23"/>
    </row>
    <row r="28" spans="1:12" ht="18.75" x14ac:dyDescent="0.3">
      <c r="A28" s="3" t="s">
        <v>37</v>
      </c>
      <c r="B28" s="3">
        <v>192</v>
      </c>
      <c r="C28" s="3" t="s">
        <v>67</v>
      </c>
      <c r="D28" s="15"/>
      <c r="E28" s="3"/>
      <c r="F28" s="15"/>
      <c r="G28" s="13" t="s">
        <v>14</v>
      </c>
      <c r="H28" s="4" t="s">
        <v>22</v>
      </c>
      <c r="I28" s="9">
        <v>6330.72</v>
      </c>
      <c r="J28" s="4"/>
      <c r="K28" s="26"/>
      <c r="L28" s="23"/>
    </row>
    <row r="29" spans="1:12" ht="18.75" x14ac:dyDescent="0.3">
      <c r="A29" s="3" t="s">
        <v>48</v>
      </c>
      <c r="B29" s="3">
        <v>160</v>
      </c>
      <c r="C29" s="3" t="s">
        <v>65</v>
      </c>
      <c r="D29" s="15">
        <v>9707.2000000000007</v>
      </c>
      <c r="E29" s="9">
        <v>116486.39999999999</v>
      </c>
      <c r="F29" s="15"/>
      <c r="G29" s="13" t="s">
        <v>15</v>
      </c>
      <c r="H29" s="4" t="s">
        <v>22</v>
      </c>
      <c r="I29" s="9">
        <v>10526.31</v>
      </c>
      <c r="J29" s="4"/>
      <c r="K29" s="26"/>
      <c r="L29" s="23"/>
    </row>
    <row r="30" spans="1:12" ht="18.75" x14ac:dyDescent="0.3">
      <c r="A30" s="3" t="s">
        <v>38</v>
      </c>
      <c r="B30" s="3">
        <v>192</v>
      </c>
      <c r="C30" s="3" t="s">
        <v>66</v>
      </c>
      <c r="D30" s="15">
        <v>14144.64</v>
      </c>
      <c r="E30" s="9">
        <v>169735.67999999999</v>
      </c>
      <c r="F30" s="15"/>
      <c r="G30" s="13" t="s">
        <v>16</v>
      </c>
      <c r="H30" s="4" t="s">
        <v>22</v>
      </c>
      <c r="I30" s="9">
        <v>10000</v>
      </c>
      <c r="J30" s="4"/>
      <c r="K30" s="26"/>
      <c r="L30" s="23"/>
    </row>
    <row r="31" spans="1:12" ht="18.75" x14ac:dyDescent="0.3">
      <c r="A31" s="3"/>
      <c r="B31" s="3"/>
      <c r="C31" s="3"/>
      <c r="D31" s="15"/>
      <c r="E31" s="15"/>
      <c r="F31" s="4"/>
      <c r="G31" s="13" t="s">
        <v>24</v>
      </c>
      <c r="H31" s="4" t="s">
        <v>22</v>
      </c>
      <c r="I31" s="9">
        <v>35000</v>
      </c>
      <c r="J31" s="4"/>
      <c r="K31" s="26"/>
      <c r="L31" s="23"/>
    </row>
    <row r="32" spans="1:12" ht="18.75" x14ac:dyDescent="0.3">
      <c r="A32" s="3"/>
      <c r="B32" s="3"/>
      <c r="C32" s="3"/>
      <c r="D32" s="15"/>
      <c r="E32" s="15"/>
      <c r="F32" s="4"/>
      <c r="G32" s="3" t="s">
        <v>59</v>
      </c>
      <c r="H32" s="4" t="s">
        <v>22</v>
      </c>
      <c r="I32" s="9">
        <v>8141.56</v>
      </c>
      <c r="J32" s="4"/>
      <c r="K32" s="26"/>
      <c r="L32" s="23"/>
    </row>
    <row r="33" spans="1:12" ht="18.75" x14ac:dyDescent="0.3">
      <c r="A33" s="3"/>
      <c r="B33" s="3"/>
      <c r="C33" s="3"/>
      <c r="D33" s="3"/>
      <c r="E33" s="3"/>
      <c r="F33" s="4"/>
      <c r="G33" s="13" t="s">
        <v>17</v>
      </c>
      <c r="H33" s="4" t="s">
        <v>22</v>
      </c>
      <c r="I33" s="9">
        <v>5275.6</v>
      </c>
      <c r="J33" s="4"/>
      <c r="K33" s="26"/>
      <c r="L33" s="23"/>
    </row>
    <row r="34" spans="1:12" ht="18.75" x14ac:dyDescent="0.3">
      <c r="A34" s="3"/>
      <c r="B34" s="3"/>
      <c r="C34" s="3"/>
      <c r="D34" s="3"/>
      <c r="E34" s="3"/>
      <c r="F34" s="4"/>
      <c r="G34" s="13" t="s">
        <v>18</v>
      </c>
      <c r="H34" s="4" t="s">
        <v>22</v>
      </c>
      <c r="I34" s="9">
        <v>8000</v>
      </c>
      <c r="J34" s="4"/>
      <c r="K34" s="26"/>
      <c r="L34" s="23"/>
    </row>
    <row r="35" spans="1:12" ht="18.75" x14ac:dyDescent="0.3">
      <c r="A35" s="3"/>
      <c r="B35" s="3"/>
      <c r="C35" s="3"/>
      <c r="D35" s="3"/>
      <c r="E35" s="3"/>
      <c r="F35" s="4"/>
      <c r="G35" s="13" t="s">
        <v>19</v>
      </c>
      <c r="H35" s="4" t="s">
        <v>22</v>
      </c>
      <c r="I35" s="9">
        <v>15000</v>
      </c>
      <c r="J35" s="4"/>
      <c r="K35" s="26"/>
      <c r="L35" s="23"/>
    </row>
    <row r="36" spans="1:12" ht="18.75" x14ac:dyDescent="0.3">
      <c r="A36" s="3"/>
      <c r="B36" s="3"/>
      <c r="C36" s="3"/>
      <c r="D36" s="3"/>
      <c r="E36" s="3"/>
      <c r="F36" s="4"/>
      <c r="G36" s="3" t="s">
        <v>62</v>
      </c>
      <c r="H36" s="4" t="s">
        <v>22</v>
      </c>
      <c r="I36" s="9">
        <v>72000</v>
      </c>
      <c r="J36" s="4"/>
      <c r="K36" s="26"/>
      <c r="L36" s="23"/>
    </row>
    <row r="37" spans="1:12" ht="18.75" x14ac:dyDescent="0.3">
      <c r="A37" s="3"/>
      <c r="B37" s="3"/>
      <c r="C37" s="3"/>
      <c r="D37" s="3"/>
      <c r="E37" s="3"/>
      <c r="F37" s="4"/>
      <c r="G37" s="13" t="s">
        <v>20</v>
      </c>
      <c r="H37" s="4" t="s">
        <v>22</v>
      </c>
      <c r="I37" s="9">
        <v>6000</v>
      </c>
      <c r="J37" s="4"/>
      <c r="K37" s="26"/>
      <c r="L37" s="23"/>
    </row>
    <row r="38" spans="1:12" ht="18.75" x14ac:dyDescent="0.3">
      <c r="A38" s="3"/>
      <c r="B38" s="3"/>
      <c r="C38" s="3"/>
      <c r="D38" s="3"/>
      <c r="E38" s="3"/>
      <c r="F38" s="4"/>
      <c r="G38" s="3" t="s">
        <v>61</v>
      </c>
      <c r="H38" s="4" t="s">
        <v>22</v>
      </c>
      <c r="I38" s="9">
        <v>10000</v>
      </c>
      <c r="J38" s="4"/>
      <c r="K38" s="26"/>
      <c r="L38" s="23"/>
    </row>
    <row r="39" spans="1:12" ht="18.75" x14ac:dyDescent="0.3">
      <c r="A39" s="3"/>
      <c r="B39" s="3"/>
      <c r="C39" s="3"/>
      <c r="D39" s="3"/>
      <c r="E39" s="3"/>
      <c r="F39" s="4"/>
      <c r="G39" s="3" t="s">
        <v>68</v>
      </c>
      <c r="H39" s="4" t="s">
        <v>22</v>
      </c>
      <c r="I39" s="9">
        <v>35000</v>
      </c>
      <c r="J39" s="9"/>
      <c r="K39" s="1"/>
    </row>
    <row r="40" spans="1:12" ht="18.75" x14ac:dyDescent="0.3">
      <c r="A40" s="3"/>
      <c r="B40" s="3"/>
      <c r="C40" s="3"/>
      <c r="D40" s="3"/>
      <c r="E40" s="3"/>
      <c r="F40" s="4"/>
      <c r="G40" s="3"/>
      <c r="H40" s="3"/>
      <c r="I40" s="3"/>
      <c r="J40" s="4"/>
      <c r="K40" s="1"/>
    </row>
    <row r="41" spans="1:12" ht="18.75" x14ac:dyDescent="0.3">
      <c r="A41" s="3"/>
      <c r="B41" s="3"/>
      <c r="C41" s="3"/>
      <c r="D41" s="3"/>
      <c r="E41" s="3"/>
      <c r="F41" s="4"/>
      <c r="G41" s="8"/>
      <c r="H41" s="4"/>
      <c r="I41" s="9"/>
      <c r="J41" s="4"/>
      <c r="K41" s="1"/>
    </row>
    <row r="42" spans="1:12" ht="18.75" x14ac:dyDescent="0.3">
      <c r="A42" s="4" t="s">
        <v>34</v>
      </c>
      <c r="B42" s="4"/>
      <c r="C42" s="4"/>
      <c r="D42" s="4"/>
      <c r="E42" s="4"/>
      <c r="F42" s="7">
        <f>F4+F14+F25</f>
        <v>863188.47</v>
      </c>
      <c r="G42" s="4" t="s">
        <v>35</v>
      </c>
      <c r="H42" s="4"/>
      <c r="I42" s="4"/>
      <c r="J42" s="9">
        <f>SUM(J3:J41)</f>
        <v>863188.47</v>
      </c>
      <c r="K42" s="24"/>
    </row>
    <row r="43" spans="1:12" ht="21.75" thickBot="1" x14ac:dyDescent="0.4">
      <c r="J43" s="25"/>
    </row>
    <row r="44" spans="1:12" ht="69.75" customHeight="1" thickBot="1" x14ac:dyDescent="0.3">
      <c r="A44" s="30" t="s">
        <v>64</v>
      </c>
      <c r="B44" s="31"/>
      <c r="C44" s="31"/>
      <c r="D44" s="31"/>
      <c r="E44" s="31"/>
      <c r="F44" s="31"/>
      <c r="G44" s="31"/>
      <c r="H44" s="31"/>
      <c r="I44" s="31"/>
      <c r="J44" s="32"/>
    </row>
  </sheetData>
  <mergeCells count="2">
    <mergeCell ref="A2:J2"/>
    <mergeCell ref="A44:J44"/>
  </mergeCells>
  <printOptions horizontalCentered="1"/>
  <pageMargins left="0" right="0" top="0" bottom="0" header="0" footer="0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view="pageBreakPreview" zoomScale="60" zoomScaleNormal="100" workbookViewId="0">
      <selection activeCell="A2" sqref="A2:J2"/>
    </sheetView>
  </sheetViews>
  <sheetFormatPr defaultRowHeight="15" x14ac:dyDescent="0.25"/>
  <cols>
    <col min="1" max="1" width="25.7109375" customWidth="1"/>
    <col min="2" max="2" width="9.28515625" bestFit="1" customWidth="1"/>
    <col min="3" max="3" width="16.5703125" customWidth="1"/>
    <col min="4" max="4" width="13.28515625" bestFit="1" customWidth="1"/>
    <col min="5" max="5" width="23.28515625" bestFit="1" customWidth="1"/>
    <col min="6" max="6" width="22.28515625" bestFit="1" customWidth="1"/>
    <col min="7" max="7" width="64.140625" customWidth="1"/>
    <col min="8" max="8" width="3.85546875" customWidth="1"/>
    <col min="9" max="9" width="21.5703125" bestFit="1" customWidth="1"/>
    <col min="10" max="10" width="19.42578125" bestFit="1" customWidth="1"/>
    <col min="11" max="11" width="14.28515625" bestFit="1" customWidth="1"/>
  </cols>
  <sheetData>
    <row r="1" spans="1:11" ht="15.75" thickBot="1" x14ac:dyDescent="0.3"/>
    <row r="2" spans="1:11" ht="21.75" thickBot="1" x14ac:dyDescent="0.4">
      <c r="A2" s="27" t="s">
        <v>53</v>
      </c>
      <c r="B2" s="28"/>
      <c r="C2" s="28"/>
      <c r="D2" s="28"/>
      <c r="E2" s="28"/>
      <c r="F2" s="28"/>
      <c r="G2" s="28"/>
      <c r="H2" s="28"/>
      <c r="I2" s="28"/>
      <c r="J2" s="29"/>
      <c r="K2" s="12"/>
    </row>
    <row r="3" spans="1:11" ht="21" x14ac:dyDescent="0.35">
      <c r="A3" s="10" t="s">
        <v>26</v>
      </c>
      <c r="B3" s="3"/>
      <c r="C3" s="3"/>
      <c r="D3" s="3"/>
      <c r="E3" s="3"/>
      <c r="F3" s="4"/>
      <c r="G3" s="14" t="s">
        <v>25</v>
      </c>
      <c r="H3" s="4"/>
      <c r="I3" s="4"/>
      <c r="J3" s="4"/>
      <c r="K3" s="2"/>
    </row>
    <row r="4" spans="1:11" ht="26.25" x14ac:dyDescent="0.4">
      <c r="A4" s="3"/>
      <c r="B4" s="3"/>
      <c r="C4" s="3"/>
      <c r="D4" s="3"/>
      <c r="E4" s="3"/>
      <c r="F4" s="15"/>
      <c r="G4" s="10" t="s">
        <v>44</v>
      </c>
      <c r="H4" s="11" t="s">
        <v>22</v>
      </c>
      <c r="I4" s="20"/>
      <c r="J4" s="19">
        <f>I5+I6+I7+I8+I9+I10+I11+I12+I13+I14+I15+I16+I17+I18+I19</f>
        <v>489959.04000000004</v>
      </c>
      <c r="K4" s="1"/>
    </row>
    <row r="5" spans="1:11" ht="21" x14ac:dyDescent="0.35">
      <c r="A5" s="16" t="s">
        <v>49</v>
      </c>
      <c r="B5" s="3"/>
      <c r="C5" s="3"/>
      <c r="D5" s="3" t="s">
        <v>50</v>
      </c>
      <c r="E5" s="3"/>
      <c r="F5" s="22">
        <f>E6+E7</f>
        <v>159959.03999999998</v>
      </c>
      <c r="G5" s="3" t="s">
        <v>45</v>
      </c>
      <c r="H5" s="4" t="s">
        <v>22</v>
      </c>
      <c r="I5" s="19">
        <v>159959.04000000001</v>
      </c>
      <c r="J5" s="19"/>
      <c r="K5" s="1"/>
    </row>
    <row r="6" spans="1:11" ht="21" x14ac:dyDescent="0.35">
      <c r="A6" s="3" t="s">
        <v>48</v>
      </c>
      <c r="B6" s="3">
        <v>160</v>
      </c>
      <c r="C6" s="3" t="s">
        <v>54</v>
      </c>
      <c r="D6" s="18">
        <v>426.72</v>
      </c>
      <c r="E6" s="19">
        <f>5.08*13440</f>
        <v>68275.199999999997</v>
      </c>
      <c r="F6" s="21"/>
      <c r="G6" s="3" t="s">
        <v>46</v>
      </c>
      <c r="H6" s="4" t="s">
        <v>22</v>
      </c>
      <c r="I6" s="19">
        <v>80000</v>
      </c>
      <c r="J6" s="19"/>
      <c r="K6" s="1"/>
    </row>
    <row r="7" spans="1:11" ht="21" x14ac:dyDescent="0.35">
      <c r="A7" s="3" t="s">
        <v>38</v>
      </c>
      <c r="B7" s="3">
        <v>192</v>
      </c>
      <c r="C7" s="3" t="s">
        <v>55</v>
      </c>
      <c r="D7" s="18">
        <v>477.52</v>
      </c>
      <c r="E7" s="19">
        <f>5.08*18048</f>
        <v>91683.839999999997</v>
      </c>
      <c r="F7" s="21"/>
      <c r="G7" s="3" t="s">
        <v>47</v>
      </c>
      <c r="H7" s="4" t="s">
        <v>22</v>
      </c>
      <c r="I7" s="19">
        <v>250000</v>
      </c>
      <c r="J7" s="19"/>
      <c r="K7" s="1"/>
    </row>
    <row r="8" spans="1:11" ht="21" x14ac:dyDescent="0.35">
      <c r="A8" s="3"/>
      <c r="B8" s="3"/>
      <c r="C8" s="3"/>
      <c r="D8" s="18"/>
      <c r="E8" s="19"/>
      <c r="F8" s="22"/>
      <c r="G8" s="13"/>
      <c r="H8" s="4"/>
      <c r="I8" s="19"/>
      <c r="J8" s="19"/>
      <c r="K8" s="1"/>
    </row>
    <row r="9" spans="1:11" ht="21" x14ac:dyDescent="0.35">
      <c r="A9" s="16" t="s">
        <v>52</v>
      </c>
      <c r="B9" s="3"/>
      <c r="C9" s="3"/>
      <c r="D9" s="18"/>
      <c r="E9" s="19"/>
      <c r="F9" s="22">
        <v>330000</v>
      </c>
      <c r="G9" s="13"/>
      <c r="H9" s="4"/>
      <c r="I9" s="19"/>
      <c r="J9" s="19"/>
      <c r="K9" s="1"/>
    </row>
    <row r="10" spans="1:11" ht="21" x14ac:dyDescent="0.35">
      <c r="A10" s="3" t="s">
        <v>51</v>
      </c>
      <c r="B10" s="3">
        <v>352</v>
      </c>
      <c r="C10" s="3"/>
      <c r="D10" s="18">
        <v>937.5</v>
      </c>
      <c r="E10" s="19">
        <v>330000</v>
      </c>
      <c r="F10" s="22"/>
      <c r="G10" s="13"/>
      <c r="H10" s="4"/>
      <c r="I10" s="19"/>
      <c r="J10" s="19"/>
      <c r="K10" s="1"/>
    </row>
    <row r="11" spans="1:11" ht="18.75" x14ac:dyDescent="0.3">
      <c r="A11" s="3"/>
      <c r="B11" s="3"/>
      <c r="C11" s="3"/>
      <c r="D11" s="3"/>
      <c r="E11" s="3"/>
      <c r="F11" s="4"/>
      <c r="G11" s="13"/>
      <c r="H11" s="4"/>
      <c r="I11" s="19"/>
      <c r="J11" s="19"/>
      <c r="K11" s="1"/>
    </row>
    <row r="12" spans="1:11" ht="18.75" x14ac:dyDescent="0.3">
      <c r="A12" s="3"/>
      <c r="B12" s="3"/>
      <c r="C12" s="3"/>
      <c r="D12" s="3"/>
      <c r="E12" s="3"/>
      <c r="F12" s="4"/>
      <c r="G12" s="13"/>
      <c r="H12" s="4"/>
      <c r="I12" s="19"/>
      <c r="J12" s="19"/>
      <c r="K12" s="1"/>
    </row>
    <row r="13" spans="1:11" ht="18.75" x14ac:dyDescent="0.3">
      <c r="A13" s="3"/>
      <c r="B13" s="3"/>
      <c r="C13" s="3"/>
      <c r="D13" s="3"/>
      <c r="E13" s="3"/>
      <c r="F13" s="4"/>
      <c r="G13" s="13"/>
      <c r="H13" s="4"/>
      <c r="I13" s="19"/>
      <c r="J13" s="19"/>
      <c r="K13" s="1"/>
    </row>
    <row r="14" spans="1:11" ht="18.75" x14ac:dyDescent="0.3">
      <c r="A14" s="3"/>
      <c r="B14" s="3"/>
      <c r="C14" s="3"/>
      <c r="D14" s="3"/>
      <c r="E14" s="3"/>
      <c r="F14" s="4"/>
      <c r="G14" s="13"/>
      <c r="H14" s="4"/>
      <c r="I14" s="19"/>
      <c r="J14" s="19"/>
      <c r="K14" s="1"/>
    </row>
    <row r="15" spans="1:11" ht="18.75" x14ac:dyDescent="0.3">
      <c r="A15" s="3"/>
      <c r="B15" s="3"/>
      <c r="C15" s="3"/>
      <c r="D15" s="17"/>
      <c r="E15" s="15"/>
      <c r="F15" s="9"/>
      <c r="G15" s="13"/>
      <c r="H15" s="4"/>
      <c r="I15" s="19"/>
      <c r="J15" s="19"/>
      <c r="K15" s="1"/>
    </row>
    <row r="16" spans="1:11" ht="18.75" x14ac:dyDescent="0.3">
      <c r="A16" s="3"/>
      <c r="B16" s="3"/>
      <c r="C16" s="3"/>
      <c r="D16" s="17"/>
      <c r="E16" s="15"/>
      <c r="F16" s="9"/>
      <c r="G16" s="13"/>
      <c r="H16" s="4"/>
      <c r="I16" s="19"/>
      <c r="J16" s="19"/>
      <c r="K16" s="1"/>
    </row>
    <row r="17" spans="1:11" ht="18.75" x14ac:dyDescent="0.3">
      <c r="A17" s="3"/>
      <c r="B17" s="3"/>
      <c r="C17" s="3"/>
      <c r="D17" s="17"/>
      <c r="E17" s="15"/>
      <c r="F17" s="9"/>
      <c r="G17" s="13"/>
      <c r="H17" s="4"/>
      <c r="I17" s="19"/>
      <c r="J17" s="19"/>
      <c r="K17" s="1"/>
    </row>
    <row r="18" spans="1:11" ht="18.75" x14ac:dyDescent="0.3">
      <c r="A18" s="3"/>
      <c r="B18" s="3"/>
      <c r="C18" s="3"/>
      <c r="D18" s="17"/>
      <c r="E18" s="15"/>
      <c r="F18" s="9"/>
      <c r="G18" s="13"/>
      <c r="H18" s="4"/>
      <c r="I18" s="19"/>
      <c r="J18" s="19"/>
      <c r="K18" s="1"/>
    </row>
    <row r="19" spans="1:11" ht="18.75" x14ac:dyDescent="0.3">
      <c r="A19" s="3"/>
      <c r="B19" s="3"/>
      <c r="C19" s="3"/>
      <c r="D19" s="3"/>
      <c r="E19" s="3"/>
      <c r="F19" s="9"/>
      <c r="G19" s="3"/>
      <c r="H19" s="4"/>
      <c r="I19" s="19"/>
      <c r="J19" s="19"/>
      <c r="K19" s="1"/>
    </row>
    <row r="20" spans="1:11" ht="18.75" x14ac:dyDescent="0.3">
      <c r="A20" s="3"/>
      <c r="B20" s="3"/>
      <c r="C20" s="3"/>
      <c r="D20" s="3"/>
      <c r="E20" s="3"/>
      <c r="F20" s="9"/>
      <c r="G20" s="4"/>
      <c r="H20" s="4"/>
      <c r="I20" s="19"/>
      <c r="J20" s="19"/>
      <c r="K20" s="1"/>
    </row>
    <row r="21" spans="1:11" ht="18.75" x14ac:dyDescent="0.3">
      <c r="A21" s="3"/>
      <c r="B21" s="3"/>
      <c r="C21" s="3"/>
      <c r="D21" s="3"/>
      <c r="E21" s="3"/>
      <c r="F21" s="9"/>
      <c r="G21" s="3"/>
      <c r="H21" s="4"/>
      <c r="I21" s="19"/>
      <c r="J21" s="19"/>
      <c r="K21" s="1"/>
    </row>
    <row r="22" spans="1:11" ht="18.75" x14ac:dyDescent="0.3">
      <c r="A22" s="3"/>
      <c r="B22" s="3"/>
      <c r="C22" s="3"/>
      <c r="D22" s="3"/>
      <c r="E22" s="3"/>
      <c r="F22" s="3"/>
      <c r="G22" s="4"/>
      <c r="H22" s="4"/>
      <c r="I22" s="19"/>
      <c r="J22" s="19"/>
      <c r="K22" s="1"/>
    </row>
    <row r="23" spans="1:11" ht="18.75" x14ac:dyDescent="0.3">
      <c r="A23" s="4" t="s">
        <v>34</v>
      </c>
      <c r="B23" s="4"/>
      <c r="C23" s="4"/>
      <c r="D23" s="4"/>
      <c r="E23" s="4"/>
      <c r="F23" s="7">
        <f>F5+F9</f>
        <v>489959.04</v>
      </c>
      <c r="G23" s="4" t="s">
        <v>35</v>
      </c>
      <c r="H23" s="4"/>
      <c r="I23" s="19"/>
      <c r="J23" s="19">
        <f>SUM(J3:J22)</f>
        <v>489959.04000000004</v>
      </c>
      <c r="K23" s="1"/>
    </row>
    <row r="25" spans="1:11" ht="15.75" thickBot="1" x14ac:dyDescent="0.3"/>
    <row r="26" spans="1:11" ht="53.25" customHeight="1" thickBot="1" x14ac:dyDescent="0.55000000000000004">
      <c r="A26" s="33" t="s">
        <v>56</v>
      </c>
      <c r="B26" s="34"/>
      <c r="C26" s="34"/>
      <c r="D26" s="34"/>
      <c r="E26" s="34"/>
      <c r="F26" s="34"/>
      <c r="G26" s="34"/>
      <c r="H26" s="34"/>
      <c r="I26" s="34"/>
      <c r="J26" s="35"/>
    </row>
  </sheetData>
  <mergeCells count="2">
    <mergeCell ref="A2:J2"/>
    <mergeCell ref="A26:J26"/>
  </mergeCells>
  <printOptions horizontalCentered="1"/>
  <pageMargins left="0" right="0" top="0" bottom="0" header="0" footer="0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DEMİRBAŞ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defne</dc:creator>
  <cp:lastModifiedBy>Yusuf</cp:lastModifiedBy>
  <cp:lastPrinted>2018-12-14T11:25:19Z</cp:lastPrinted>
  <dcterms:created xsi:type="dcterms:W3CDTF">2015-02-13T17:57:29Z</dcterms:created>
  <dcterms:modified xsi:type="dcterms:W3CDTF">2019-04-16T12:12:48Z</dcterms:modified>
</cp:coreProperties>
</file>