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chai.glauber\Documents\Arduino\VsProjects\WIFI_Controlled_Car\TheCar\"/>
    </mc:Choice>
  </mc:AlternateContent>
  <xr:revisionPtr revIDLastSave="0" documentId="13_ncr:1_{6363083C-AE27-415D-885B-5CB2224ABDCC}" xr6:coauthVersionLast="45" xr6:coauthVersionMax="45" xr10:uidLastSave="{00000000-0000-0000-0000-000000000000}"/>
  <bookViews>
    <workbookView xWindow="-120" yWindow="-120" windowWidth="29040" windowHeight="15840" activeTab="2" xr2:uid="{CE4E73BD-77AF-4D73-8007-5BC64465E262}"/>
  </bookViews>
  <sheets>
    <sheet name="COORS" sheetId="1" r:id="rId1"/>
    <sheet name="CurrCalc" sheetId="3" r:id="rId2"/>
    <sheet name="NewCalc" sheetId="4" r:id="rId3"/>
  </sheets>
  <definedNames>
    <definedName name="COOR_RANGE">MAX_COOR-MIN_COOR</definedName>
    <definedName name="MAGIC">827</definedName>
    <definedName name="MAGIC_RANGE">MAX_SPEED+MAGIC</definedName>
    <definedName name="MAX_COOR">510</definedName>
    <definedName name="MAX_SPEED">1020</definedName>
    <definedName name="MIN_COOR">-510</definedName>
    <definedName name="MIN_SPEED">-MAX_SPEED</definedName>
    <definedName name="SPEED_RANGE">MAX_SPEED-MIN_SPEED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74" i="4" l="1"/>
  <c r="S74" i="4"/>
  <c r="T73" i="4"/>
  <c r="S73" i="4"/>
  <c r="T72" i="4"/>
  <c r="S72" i="4"/>
  <c r="T71" i="4"/>
  <c r="S71" i="4"/>
  <c r="T70" i="4"/>
  <c r="S70" i="4"/>
  <c r="T69" i="4"/>
  <c r="S69" i="4"/>
  <c r="T68" i="4"/>
  <c r="S68" i="4"/>
  <c r="T67" i="4"/>
  <c r="S67" i="4"/>
  <c r="T66" i="4"/>
  <c r="S66" i="4"/>
  <c r="T65" i="4"/>
  <c r="S65" i="4"/>
  <c r="T64" i="4"/>
  <c r="S64" i="4"/>
  <c r="T63" i="4"/>
  <c r="S63" i="4"/>
  <c r="T62" i="4"/>
  <c r="S62" i="4"/>
  <c r="T61" i="4"/>
  <c r="S61" i="4"/>
  <c r="T60" i="4"/>
  <c r="S60" i="4"/>
  <c r="T59" i="4"/>
  <c r="S59" i="4"/>
  <c r="T58" i="4"/>
  <c r="S58" i="4"/>
  <c r="T57" i="4"/>
  <c r="S57" i="4"/>
  <c r="T56" i="4"/>
  <c r="S56" i="4"/>
  <c r="T55" i="4"/>
  <c r="S55" i="4"/>
  <c r="T54" i="4"/>
  <c r="S54" i="4"/>
  <c r="T53" i="4"/>
  <c r="S53" i="4"/>
  <c r="T52" i="4"/>
  <c r="S52" i="4"/>
  <c r="T51" i="4"/>
  <c r="S51" i="4"/>
  <c r="T50" i="4"/>
  <c r="S50" i="4"/>
  <c r="T49" i="4"/>
  <c r="S49" i="4"/>
  <c r="T48" i="4"/>
  <c r="S48" i="4"/>
  <c r="T47" i="4"/>
  <c r="S47" i="4"/>
  <c r="T46" i="4"/>
  <c r="S46" i="4"/>
  <c r="T45" i="4"/>
  <c r="S45" i="4"/>
  <c r="T44" i="4"/>
  <c r="S44" i="4"/>
  <c r="T43" i="4"/>
  <c r="S43" i="4"/>
  <c r="T42" i="4"/>
  <c r="S42" i="4"/>
  <c r="T41" i="4"/>
  <c r="S41" i="4"/>
  <c r="T40" i="4"/>
  <c r="S40" i="4"/>
  <c r="T39" i="4"/>
  <c r="S39" i="4"/>
  <c r="T38" i="4"/>
  <c r="S38" i="4"/>
  <c r="T37" i="4"/>
  <c r="S37" i="4"/>
  <c r="T36" i="4"/>
  <c r="S36" i="4"/>
  <c r="T35" i="4"/>
  <c r="S35" i="4"/>
  <c r="T34" i="4"/>
  <c r="S34" i="4"/>
  <c r="T33" i="4"/>
  <c r="S33" i="4"/>
  <c r="T32" i="4"/>
  <c r="S32" i="4"/>
  <c r="T31" i="4"/>
  <c r="S31" i="4"/>
  <c r="T30" i="4"/>
  <c r="S30" i="4"/>
  <c r="T29" i="4"/>
  <c r="S29" i="4"/>
  <c r="T28" i="4"/>
  <c r="S28" i="4"/>
  <c r="T27" i="4"/>
  <c r="S27" i="4"/>
  <c r="T26" i="4"/>
  <c r="S26" i="4"/>
  <c r="T25" i="4"/>
  <c r="S25" i="4"/>
  <c r="T24" i="4"/>
  <c r="S24" i="4"/>
  <c r="T23" i="4"/>
  <c r="S23" i="4"/>
  <c r="T22" i="4"/>
  <c r="S22" i="4"/>
  <c r="T21" i="4"/>
  <c r="S21" i="4"/>
  <c r="T20" i="4"/>
  <c r="S20" i="4"/>
  <c r="T19" i="4"/>
  <c r="S19" i="4"/>
  <c r="T18" i="4"/>
  <c r="S18" i="4"/>
  <c r="T17" i="4"/>
  <c r="S17" i="4"/>
  <c r="T16" i="4"/>
  <c r="S16" i="4"/>
  <c r="T15" i="4"/>
  <c r="S15" i="4"/>
  <c r="T14" i="4"/>
  <c r="S14" i="4"/>
  <c r="T13" i="4"/>
  <c r="S13" i="4"/>
  <c r="T12" i="4"/>
  <c r="S12" i="4"/>
  <c r="T11" i="4"/>
  <c r="S11" i="4"/>
  <c r="T10" i="4"/>
  <c r="S10" i="4"/>
  <c r="T9" i="4"/>
  <c r="S9" i="4"/>
  <c r="T8" i="4"/>
  <c r="S8" i="4"/>
  <c r="T7" i="4"/>
  <c r="S7" i="4"/>
  <c r="T6" i="4"/>
  <c r="S6" i="4"/>
  <c r="T5" i="4"/>
  <c r="S5" i="4"/>
  <c r="T4" i="4"/>
  <c r="S4" i="4"/>
  <c r="T3" i="4"/>
  <c r="S3" i="4"/>
  <c r="T2" i="4"/>
  <c r="S2" i="4"/>
  <c r="P67" i="4"/>
  <c r="P59" i="4"/>
  <c r="P51" i="4"/>
  <c r="P43" i="4"/>
  <c r="P35" i="4"/>
  <c r="P27" i="4"/>
  <c r="P19" i="4"/>
  <c r="P11" i="4"/>
  <c r="P3" i="4"/>
  <c r="N74" i="4"/>
  <c r="P74" i="4" s="1"/>
  <c r="N73" i="4"/>
  <c r="P73" i="4" s="1"/>
  <c r="N72" i="4"/>
  <c r="P72" i="4" s="1"/>
  <c r="N71" i="4"/>
  <c r="P71" i="4" s="1"/>
  <c r="N70" i="4"/>
  <c r="P70" i="4" s="1"/>
  <c r="N69" i="4"/>
  <c r="P69" i="4" s="1"/>
  <c r="N68" i="4"/>
  <c r="P68" i="4" s="1"/>
  <c r="N67" i="4"/>
  <c r="N66" i="4"/>
  <c r="P66" i="4" s="1"/>
  <c r="N65" i="4"/>
  <c r="P65" i="4" s="1"/>
  <c r="N64" i="4"/>
  <c r="P64" i="4" s="1"/>
  <c r="N63" i="4"/>
  <c r="P63" i="4" s="1"/>
  <c r="N62" i="4"/>
  <c r="P62" i="4" s="1"/>
  <c r="N61" i="4"/>
  <c r="P61" i="4" s="1"/>
  <c r="N60" i="4"/>
  <c r="P60" i="4" s="1"/>
  <c r="N59" i="4"/>
  <c r="N58" i="4"/>
  <c r="P58" i="4" s="1"/>
  <c r="N57" i="4"/>
  <c r="P57" i="4" s="1"/>
  <c r="N56" i="4"/>
  <c r="P56" i="4" s="1"/>
  <c r="N55" i="4"/>
  <c r="P55" i="4" s="1"/>
  <c r="N54" i="4"/>
  <c r="P54" i="4" s="1"/>
  <c r="N53" i="4"/>
  <c r="P53" i="4" s="1"/>
  <c r="N52" i="4"/>
  <c r="P52" i="4" s="1"/>
  <c r="N51" i="4"/>
  <c r="N50" i="4"/>
  <c r="P50" i="4" s="1"/>
  <c r="N49" i="4"/>
  <c r="P49" i="4" s="1"/>
  <c r="N48" i="4"/>
  <c r="P48" i="4" s="1"/>
  <c r="N47" i="4"/>
  <c r="P47" i="4" s="1"/>
  <c r="N46" i="4"/>
  <c r="P46" i="4" s="1"/>
  <c r="N45" i="4"/>
  <c r="P45" i="4" s="1"/>
  <c r="N44" i="4"/>
  <c r="P44" i="4" s="1"/>
  <c r="N43" i="4"/>
  <c r="N42" i="4"/>
  <c r="P42" i="4" s="1"/>
  <c r="N41" i="4"/>
  <c r="P41" i="4" s="1"/>
  <c r="N40" i="4"/>
  <c r="P40" i="4" s="1"/>
  <c r="N39" i="4"/>
  <c r="P39" i="4" s="1"/>
  <c r="N38" i="4"/>
  <c r="P38" i="4" s="1"/>
  <c r="N37" i="4"/>
  <c r="P37" i="4" s="1"/>
  <c r="N36" i="4"/>
  <c r="P36" i="4" s="1"/>
  <c r="N35" i="4"/>
  <c r="N34" i="4"/>
  <c r="P34" i="4" s="1"/>
  <c r="N33" i="4"/>
  <c r="P33" i="4" s="1"/>
  <c r="N32" i="4"/>
  <c r="P32" i="4" s="1"/>
  <c r="N31" i="4"/>
  <c r="P31" i="4" s="1"/>
  <c r="N30" i="4"/>
  <c r="P30" i="4" s="1"/>
  <c r="N29" i="4"/>
  <c r="P29" i="4" s="1"/>
  <c r="N28" i="4"/>
  <c r="P28" i="4" s="1"/>
  <c r="N27" i="4"/>
  <c r="N26" i="4"/>
  <c r="P26" i="4" s="1"/>
  <c r="N25" i="4"/>
  <c r="P25" i="4" s="1"/>
  <c r="N24" i="4"/>
  <c r="P24" i="4" s="1"/>
  <c r="N23" i="4"/>
  <c r="P23" i="4" s="1"/>
  <c r="N22" i="4"/>
  <c r="P22" i="4" s="1"/>
  <c r="N21" i="4"/>
  <c r="P21" i="4" s="1"/>
  <c r="N20" i="4"/>
  <c r="P20" i="4" s="1"/>
  <c r="N19" i="4"/>
  <c r="N18" i="4"/>
  <c r="P18" i="4" s="1"/>
  <c r="N17" i="4"/>
  <c r="P17" i="4" s="1"/>
  <c r="N16" i="4"/>
  <c r="P16" i="4" s="1"/>
  <c r="N15" i="4"/>
  <c r="P15" i="4" s="1"/>
  <c r="N14" i="4"/>
  <c r="P14" i="4" s="1"/>
  <c r="N13" i="4"/>
  <c r="P13" i="4" s="1"/>
  <c r="N12" i="4"/>
  <c r="P12" i="4" s="1"/>
  <c r="N11" i="4"/>
  <c r="N10" i="4"/>
  <c r="P10" i="4" s="1"/>
  <c r="N9" i="4"/>
  <c r="P9" i="4" s="1"/>
  <c r="N8" i="4"/>
  <c r="P8" i="4" s="1"/>
  <c r="N7" i="4"/>
  <c r="P7" i="4" s="1"/>
  <c r="N6" i="4"/>
  <c r="P6" i="4" s="1"/>
  <c r="N5" i="4"/>
  <c r="P5" i="4" s="1"/>
  <c r="N4" i="4"/>
  <c r="P4" i="4" s="1"/>
  <c r="N3" i="4"/>
  <c r="N2" i="4"/>
  <c r="P2" i="4" s="1"/>
  <c r="O74" i="4"/>
  <c r="O73" i="4"/>
  <c r="Q73" i="4" s="1"/>
  <c r="O72" i="4"/>
  <c r="O71" i="4"/>
  <c r="O70" i="4"/>
  <c r="O69" i="4"/>
  <c r="O68" i="4"/>
  <c r="O67" i="4"/>
  <c r="O66" i="4"/>
  <c r="O65" i="4"/>
  <c r="Q65" i="4" s="1"/>
  <c r="O64" i="4"/>
  <c r="O63" i="4"/>
  <c r="O62" i="4"/>
  <c r="Q62" i="4" s="1"/>
  <c r="O61" i="4"/>
  <c r="Q61" i="4" s="1"/>
  <c r="O60" i="4"/>
  <c r="O59" i="4"/>
  <c r="O58" i="4"/>
  <c r="O57" i="4"/>
  <c r="Q57" i="4" s="1"/>
  <c r="O56" i="4"/>
  <c r="O55" i="4"/>
  <c r="O54" i="4"/>
  <c r="Q54" i="4" s="1"/>
  <c r="O53" i="4"/>
  <c r="Q53" i="4" s="1"/>
  <c r="O52" i="4"/>
  <c r="O51" i="4"/>
  <c r="O50" i="4"/>
  <c r="O49" i="4"/>
  <c r="Q49" i="4" s="1"/>
  <c r="O48" i="4"/>
  <c r="O47" i="4"/>
  <c r="O46" i="4"/>
  <c r="Q46" i="4" s="1"/>
  <c r="O45" i="4"/>
  <c r="Q45" i="4" s="1"/>
  <c r="O44" i="4"/>
  <c r="O43" i="4"/>
  <c r="O42" i="4"/>
  <c r="O41" i="4"/>
  <c r="Q41" i="4" s="1"/>
  <c r="O40" i="4"/>
  <c r="O39" i="4"/>
  <c r="O38" i="4"/>
  <c r="Q38" i="4" s="1"/>
  <c r="O37" i="4"/>
  <c r="Q37" i="4" s="1"/>
  <c r="O36" i="4"/>
  <c r="O35" i="4"/>
  <c r="O34" i="4"/>
  <c r="O33" i="4"/>
  <c r="Q33" i="4" s="1"/>
  <c r="O32" i="4"/>
  <c r="O31" i="4"/>
  <c r="O30" i="4"/>
  <c r="Q30" i="4" s="1"/>
  <c r="O29" i="4"/>
  <c r="Q29" i="4" s="1"/>
  <c r="O28" i="4"/>
  <c r="O27" i="4"/>
  <c r="O26" i="4"/>
  <c r="O25" i="4"/>
  <c r="Q25" i="4" s="1"/>
  <c r="O24" i="4"/>
  <c r="O23" i="4"/>
  <c r="O22" i="4"/>
  <c r="Q22" i="4" s="1"/>
  <c r="O21" i="4"/>
  <c r="Q21" i="4" s="1"/>
  <c r="O19" i="4"/>
  <c r="O18" i="4"/>
  <c r="O17" i="4"/>
  <c r="Q17" i="4" s="1"/>
  <c r="O16" i="4"/>
  <c r="Q16" i="4" s="1"/>
  <c r="O15" i="4"/>
  <c r="O14" i="4"/>
  <c r="O13" i="4"/>
  <c r="O12" i="4"/>
  <c r="Q12" i="4" s="1"/>
  <c r="O11" i="4"/>
  <c r="O10" i="4"/>
  <c r="O9" i="4"/>
  <c r="Q9" i="4" s="1"/>
  <c r="O8" i="4"/>
  <c r="Q8" i="4" s="1"/>
  <c r="O7" i="4"/>
  <c r="O6" i="4"/>
  <c r="Q6" i="4" s="1"/>
  <c r="O5" i="4"/>
  <c r="Q5" i="4" s="1"/>
  <c r="O4" i="4"/>
  <c r="Q4" i="4" s="1"/>
  <c r="O3" i="4"/>
  <c r="O2" i="4"/>
  <c r="O20" i="4"/>
  <c r="Q74" i="4"/>
  <c r="Q72" i="4"/>
  <c r="Q71" i="4"/>
  <c r="Q70" i="4"/>
  <c r="Q69" i="4"/>
  <c r="Q68" i="4"/>
  <c r="Q67" i="4"/>
  <c r="Q66" i="4"/>
  <c r="Q64" i="4"/>
  <c r="Q63" i="4"/>
  <c r="Q60" i="4"/>
  <c r="Q59" i="4"/>
  <c r="Q58" i="4"/>
  <c r="Q56" i="4"/>
  <c r="Q55" i="4"/>
  <c r="Q52" i="4"/>
  <c r="Q51" i="4"/>
  <c r="Q50" i="4"/>
  <c r="Q48" i="4"/>
  <c r="Q47" i="4"/>
  <c r="Q44" i="4"/>
  <c r="Q43" i="4"/>
  <c r="Q42" i="4"/>
  <c r="Q40" i="4"/>
  <c r="Q39" i="4"/>
  <c r="Q36" i="4"/>
  <c r="Q35" i="4"/>
  <c r="Q34" i="4"/>
  <c r="Q32" i="4"/>
  <c r="Q31" i="4"/>
  <c r="Q28" i="4"/>
  <c r="Q27" i="4"/>
  <c r="Q26" i="4"/>
  <c r="Q24" i="4"/>
  <c r="Q23" i="4"/>
  <c r="Q20" i="4"/>
  <c r="Q19" i="4"/>
  <c r="Q18" i="4"/>
  <c r="Q15" i="4"/>
  <c r="Q14" i="4"/>
  <c r="Q13" i="4"/>
  <c r="Q11" i="4"/>
  <c r="Q10" i="4"/>
  <c r="Q7" i="4"/>
  <c r="Q2" i="4"/>
  <c r="Q3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G55" i="4"/>
  <c r="I55" i="4" s="1"/>
  <c r="C55" i="4"/>
  <c r="E55" i="4" s="1"/>
  <c r="B55" i="4"/>
  <c r="D55" i="4" s="1"/>
  <c r="F55" i="4" s="1"/>
  <c r="H55" i="4" s="1"/>
  <c r="A55" i="4"/>
  <c r="A54" i="4"/>
  <c r="A53" i="4"/>
  <c r="A52" i="4"/>
  <c r="A51" i="4"/>
  <c r="A50" i="4"/>
  <c r="A49" i="4"/>
  <c r="A48" i="4"/>
  <c r="C47" i="4"/>
  <c r="E47" i="4" s="1"/>
  <c r="G47" i="4" s="1"/>
  <c r="I47" i="4" s="1"/>
  <c r="B47" i="4"/>
  <c r="D47" i="4" s="1"/>
  <c r="F47" i="4" s="1"/>
  <c r="H47" i="4" s="1"/>
  <c r="A47" i="4"/>
  <c r="A46" i="4"/>
  <c r="A45" i="4"/>
  <c r="A44" i="4"/>
  <c r="A43" i="4"/>
  <c r="A42" i="4"/>
  <c r="A41" i="4"/>
  <c r="A40" i="4"/>
  <c r="D39" i="4"/>
  <c r="F39" i="4" s="1"/>
  <c r="H39" i="4" s="1"/>
  <c r="C39" i="4"/>
  <c r="E39" i="4" s="1"/>
  <c r="G39" i="4" s="1"/>
  <c r="I39" i="4" s="1"/>
  <c r="B39" i="4"/>
  <c r="A39" i="4"/>
  <c r="A38" i="4"/>
  <c r="A37" i="4"/>
  <c r="A36" i="4"/>
  <c r="A35" i="4"/>
  <c r="A34" i="4"/>
  <c r="A33" i="4"/>
  <c r="A32" i="4"/>
  <c r="D31" i="4"/>
  <c r="F31" i="4" s="1"/>
  <c r="H31" i="4" s="1"/>
  <c r="C31" i="4"/>
  <c r="E31" i="4" s="1"/>
  <c r="G31" i="4" s="1"/>
  <c r="I31" i="4" s="1"/>
  <c r="B31" i="4"/>
  <c r="A31" i="4"/>
  <c r="A30" i="4"/>
  <c r="A29" i="4"/>
  <c r="A28" i="4"/>
  <c r="A27" i="4"/>
  <c r="A26" i="4"/>
  <c r="A25" i="4"/>
  <c r="A24" i="4"/>
  <c r="G23" i="4"/>
  <c r="I23" i="4" s="1"/>
  <c r="C23" i="4"/>
  <c r="E23" i="4" s="1"/>
  <c r="B23" i="4"/>
  <c r="D23" i="4" s="1"/>
  <c r="F23" i="4" s="1"/>
  <c r="H23" i="4" s="1"/>
  <c r="A23" i="4"/>
  <c r="A22" i="4"/>
  <c r="A21" i="4"/>
  <c r="A20" i="4"/>
  <c r="A19" i="4"/>
  <c r="A18" i="4"/>
  <c r="A17" i="4"/>
  <c r="A16" i="4"/>
  <c r="C15" i="4"/>
  <c r="E15" i="4" s="1"/>
  <c r="G15" i="4" s="1"/>
  <c r="I15" i="4" s="1"/>
  <c r="B15" i="4"/>
  <c r="D15" i="4" s="1"/>
  <c r="F15" i="4" s="1"/>
  <c r="H15" i="4" s="1"/>
  <c r="A15" i="4"/>
  <c r="A14" i="4"/>
  <c r="A13" i="4"/>
  <c r="A12" i="4"/>
  <c r="A11" i="4"/>
  <c r="A10" i="4"/>
  <c r="A9" i="4"/>
  <c r="A8" i="4"/>
  <c r="I7" i="4"/>
  <c r="A7" i="4"/>
  <c r="A6" i="4"/>
  <c r="A5" i="4"/>
  <c r="A4" i="4"/>
  <c r="C3" i="4"/>
  <c r="E3" i="4" s="1"/>
  <c r="G3" i="4" s="1"/>
  <c r="I3" i="4" s="1"/>
  <c r="A3" i="4"/>
  <c r="C2" i="4"/>
  <c r="E2" i="4" s="1"/>
  <c r="G2" i="4" s="1"/>
  <c r="I2" i="4" s="1"/>
  <c r="A2" i="4"/>
  <c r="A1" i="4"/>
  <c r="E23" i="3"/>
  <c r="G23" i="3" s="1"/>
  <c r="I23" i="3" s="1"/>
  <c r="C71" i="3"/>
  <c r="E71" i="3" s="1"/>
  <c r="G71" i="3" s="1"/>
  <c r="I71" i="3" s="1"/>
  <c r="C63" i="3"/>
  <c r="E63" i="3" s="1"/>
  <c r="G63" i="3" s="1"/>
  <c r="I63" i="3" s="1"/>
  <c r="C55" i="3"/>
  <c r="E55" i="3" s="1"/>
  <c r="G55" i="3" s="1"/>
  <c r="I55" i="3" s="1"/>
  <c r="C47" i="3"/>
  <c r="E47" i="3" s="1"/>
  <c r="G47" i="3" s="1"/>
  <c r="I47" i="3" s="1"/>
  <c r="C39" i="3"/>
  <c r="E39" i="3" s="1"/>
  <c r="G39" i="3" s="1"/>
  <c r="I39" i="3" s="1"/>
  <c r="C31" i="3"/>
  <c r="E31" i="3" s="1"/>
  <c r="G31" i="3" s="1"/>
  <c r="I31" i="3" s="1"/>
  <c r="C23" i="3"/>
  <c r="C15" i="3"/>
  <c r="E15" i="3" s="1"/>
  <c r="G15" i="3" s="1"/>
  <c r="I15" i="3" s="1"/>
  <c r="C7" i="3"/>
  <c r="E7" i="3" s="1"/>
  <c r="G7" i="3" s="1"/>
  <c r="I7" i="3" s="1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" i="3"/>
  <c r="C74" i="1"/>
  <c r="C73" i="1"/>
  <c r="C72" i="1"/>
  <c r="C72" i="3" s="1"/>
  <c r="E72" i="3" s="1"/>
  <c r="G72" i="3" s="1"/>
  <c r="I72" i="3" s="1"/>
  <c r="C71" i="1"/>
  <c r="C70" i="1"/>
  <c r="C69" i="1"/>
  <c r="C68" i="1"/>
  <c r="C67" i="1"/>
  <c r="C66" i="1"/>
  <c r="C65" i="1"/>
  <c r="C64" i="1"/>
  <c r="C64" i="3" s="1"/>
  <c r="E64" i="3" s="1"/>
  <c r="G64" i="3" s="1"/>
  <c r="I64" i="3" s="1"/>
  <c r="C63" i="1"/>
  <c r="C62" i="1"/>
  <c r="C61" i="1"/>
  <c r="C60" i="1"/>
  <c r="B60" i="3" s="1"/>
  <c r="D60" i="3" s="1"/>
  <c r="F60" i="3" s="1"/>
  <c r="H60" i="3" s="1"/>
  <c r="C59" i="1"/>
  <c r="C58" i="1"/>
  <c r="C57" i="1"/>
  <c r="C56" i="1"/>
  <c r="B56" i="3" s="1"/>
  <c r="D56" i="3" s="1"/>
  <c r="F56" i="3" s="1"/>
  <c r="H56" i="3" s="1"/>
  <c r="C55" i="1"/>
  <c r="C54" i="1"/>
  <c r="C53" i="1"/>
  <c r="C52" i="1"/>
  <c r="C51" i="1"/>
  <c r="C50" i="1"/>
  <c r="C49" i="1"/>
  <c r="C48" i="1"/>
  <c r="C48" i="3" s="1"/>
  <c r="E48" i="3" s="1"/>
  <c r="G48" i="3" s="1"/>
  <c r="I48" i="3" s="1"/>
  <c r="C47" i="1"/>
  <c r="C46" i="1"/>
  <c r="C45" i="1"/>
  <c r="C44" i="1"/>
  <c r="B44" i="3" s="1"/>
  <c r="D44" i="3" s="1"/>
  <c r="F44" i="3" s="1"/>
  <c r="H44" i="3" s="1"/>
  <c r="C43" i="1"/>
  <c r="C42" i="1"/>
  <c r="C41" i="1"/>
  <c r="C40" i="1"/>
  <c r="C40" i="3" s="1"/>
  <c r="E40" i="3" s="1"/>
  <c r="G40" i="3" s="1"/>
  <c r="I40" i="3" s="1"/>
  <c r="C39" i="1"/>
  <c r="C38" i="1"/>
  <c r="C37" i="1"/>
  <c r="C36" i="1"/>
  <c r="C35" i="1"/>
  <c r="C34" i="1"/>
  <c r="C33" i="1"/>
  <c r="C32" i="1"/>
  <c r="C32" i="3" s="1"/>
  <c r="E32" i="3" s="1"/>
  <c r="G32" i="3" s="1"/>
  <c r="I32" i="3" s="1"/>
  <c r="C31" i="1"/>
  <c r="C30" i="1"/>
  <c r="C29" i="1"/>
  <c r="C28" i="1"/>
  <c r="B28" i="3" s="1"/>
  <c r="D28" i="3" s="1"/>
  <c r="F28" i="3" s="1"/>
  <c r="H28" i="3" s="1"/>
  <c r="C27" i="1"/>
  <c r="C26" i="1"/>
  <c r="C25" i="1"/>
  <c r="C24" i="1"/>
  <c r="B24" i="3" s="1"/>
  <c r="D24" i="3" s="1"/>
  <c r="F24" i="3" s="1"/>
  <c r="H24" i="3" s="1"/>
  <c r="C23" i="1"/>
  <c r="C22" i="1"/>
  <c r="C21" i="1"/>
  <c r="C20" i="1"/>
  <c r="C19" i="1"/>
  <c r="C18" i="1"/>
  <c r="C17" i="1"/>
  <c r="C16" i="1"/>
  <c r="C16" i="3" s="1"/>
  <c r="E16" i="3" s="1"/>
  <c r="G16" i="3" s="1"/>
  <c r="I16" i="3" s="1"/>
  <c r="C15" i="1"/>
  <c r="C14" i="1"/>
  <c r="C13" i="1"/>
  <c r="C12" i="1"/>
  <c r="B12" i="3" s="1"/>
  <c r="D12" i="3" s="1"/>
  <c r="F12" i="3" s="1"/>
  <c r="H12" i="3" s="1"/>
  <c r="C11" i="1"/>
  <c r="C10" i="1"/>
  <c r="C9" i="1"/>
  <c r="C8" i="1"/>
  <c r="C8" i="3" s="1"/>
  <c r="E8" i="3" s="1"/>
  <c r="G8" i="3" s="1"/>
  <c r="I8" i="3" s="1"/>
  <c r="C7" i="1"/>
  <c r="C6" i="1"/>
  <c r="C5" i="1"/>
  <c r="C4" i="1"/>
  <c r="B4" i="4" s="1"/>
  <c r="D4" i="4" s="1"/>
  <c r="F4" i="4" s="1"/>
  <c r="H4" i="4" s="1"/>
  <c r="C3" i="1"/>
  <c r="C2" i="1"/>
  <c r="B74" i="1"/>
  <c r="B73" i="1"/>
  <c r="B73" i="3" s="1"/>
  <c r="D73" i="3" s="1"/>
  <c r="F73" i="3" s="1"/>
  <c r="H73" i="3" s="1"/>
  <c r="B72" i="1"/>
  <c r="B71" i="1"/>
  <c r="B70" i="1"/>
  <c r="B69" i="1"/>
  <c r="C69" i="3" s="1"/>
  <c r="E69" i="3" s="1"/>
  <c r="G69" i="3" s="1"/>
  <c r="I69" i="3" s="1"/>
  <c r="B68" i="1"/>
  <c r="B67" i="1"/>
  <c r="B66" i="1"/>
  <c r="B65" i="1"/>
  <c r="C65" i="3" s="1"/>
  <c r="E65" i="3" s="1"/>
  <c r="G65" i="3" s="1"/>
  <c r="I65" i="3" s="1"/>
  <c r="B64" i="1"/>
  <c r="B63" i="1"/>
  <c r="B63" i="3" s="1"/>
  <c r="D63" i="3" s="1"/>
  <c r="F63" i="3" s="1"/>
  <c r="H63" i="3" s="1"/>
  <c r="B62" i="1"/>
  <c r="B61" i="1"/>
  <c r="B60" i="1"/>
  <c r="B59" i="1"/>
  <c r="B58" i="1"/>
  <c r="B57" i="1"/>
  <c r="C57" i="3" s="1"/>
  <c r="E57" i="3" s="1"/>
  <c r="G57" i="3" s="1"/>
  <c r="I57" i="3" s="1"/>
  <c r="B56" i="1"/>
  <c r="B55" i="1"/>
  <c r="B55" i="3" s="1"/>
  <c r="D55" i="3" s="1"/>
  <c r="F55" i="3" s="1"/>
  <c r="H55" i="3" s="1"/>
  <c r="B54" i="1"/>
  <c r="C54" i="4" s="1"/>
  <c r="E54" i="4" s="1"/>
  <c r="G54" i="4" s="1"/>
  <c r="I54" i="4" s="1"/>
  <c r="B53" i="1"/>
  <c r="B52" i="1"/>
  <c r="B52" i="3" s="1"/>
  <c r="D52" i="3" s="1"/>
  <c r="F52" i="3" s="1"/>
  <c r="H52" i="3" s="1"/>
  <c r="B51" i="1"/>
  <c r="C51" i="3" s="1"/>
  <c r="E51" i="3" s="1"/>
  <c r="G51" i="3" s="1"/>
  <c r="I51" i="3" s="1"/>
  <c r="B50" i="1"/>
  <c r="B49" i="1"/>
  <c r="B48" i="1"/>
  <c r="B47" i="1"/>
  <c r="B47" i="3" s="1"/>
  <c r="D47" i="3" s="1"/>
  <c r="F47" i="3" s="1"/>
  <c r="H47" i="3" s="1"/>
  <c r="B46" i="1"/>
  <c r="C46" i="4" s="1"/>
  <c r="E46" i="4" s="1"/>
  <c r="G46" i="4" s="1"/>
  <c r="I46" i="4" s="1"/>
  <c r="B45" i="1"/>
  <c r="C45" i="3" s="1"/>
  <c r="E45" i="3" s="1"/>
  <c r="G45" i="3" s="1"/>
  <c r="I45" i="3" s="1"/>
  <c r="B44" i="1"/>
  <c r="C44" i="3" s="1"/>
  <c r="E44" i="3" s="1"/>
  <c r="G44" i="3" s="1"/>
  <c r="I44" i="3" s="1"/>
  <c r="B43" i="1"/>
  <c r="C43" i="4" s="1"/>
  <c r="E43" i="4" s="1"/>
  <c r="G43" i="4" s="1"/>
  <c r="I43" i="4" s="1"/>
  <c r="B42" i="1"/>
  <c r="B41" i="1"/>
  <c r="B40" i="1"/>
  <c r="B39" i="1"/>
  <c r="B39" i="3" s="1"/>
  <c r="D39" i="3" s="1"/>
  <c r="F39" i="3" s="1"/>
  <c r="H39" i="3" s="1"/>
  <c r="B38" i="1"/>
  <c r="C38" i="4" s="1"/>
  <c r="E38" i="4" s="1"/>
  <c r="G38" i="4" s="1"/>
  <c r="I38" i="4" s="1"/>
  <c r="B37" i="1"/>
  <c r="B37" i="3" s="1"/>
  <c r="D37" i="3" s="1"/>
  <c r="F37" i="3" s="1"/>
  <c r="H37" i="3" s="1"/>
  <c r="B36" i="1"/>
  <c r="B35" i="1"/>
  <c r="B34" i="1"/>
  <c r="B33" i="1"/>
  <c r="B32" i="1"/>
  <c r="B31" i="1"/>
  <c r="B31" i="3" s="1"/>
  <c r="D31" i="3" s="1"/>
  <c r="F31" i="3" s="1"/>
  <c r="H31" i="3" s="1"/>
  <c r="B30" i="1"/>
  <c r="C30" i="4" s="1"/>
  <c r="E30" i="4" s="1"/>
  <c r="G30" i="4" s="1"/>
  <c r="I30" i="4" s="1"/>
  <c r="B29" i="1"/>
  <c r="B28" i="1"/>
  <c r="B27" i="1"/>
  <c r="B26" i="1"/>
  <c r="B25" i="1"/>
  <c r="C25" i="3" s="1"/>
  <c r="E25" i="3" s="1"/>
  <c r="G25" i="3" s="1"/>
  <c r="I25" i="3" s="1"/>
  <c r="B24" i="1"/>
  <c r="B23" i="1"/>
  <c r="B23" i="3" s="1"/>
  <c r="D23" i="3" s="1"/>
  <c r="F23" i="3" s="1"/>
  <c r="H23" i="3" s="1"/>
  <c r="B22" i="1"/>
  <c r="C22" i="4" s="1"/>
  <c r="E22" i="4" s="1"/>
  <c r="G22" i="4" s="1"/>
  <c r="I22" i="4" s="1"/>
  <c r="B21" i="1"/>
  <c r="B20" i="1"/>
  <c r="B20" i="3" s="1"/>
  <c r="D20" i="3" s="1"/>
  <c r="F20" i="3" s="1"/>
  <c r="H20" i="3" s="1"/>
  <c r="B19" i="1"/>
  <c r="C19" i="4" s="1"/>
  <c r="E19" i="4" s="1"/>
  <c r="G19" i="4" s="1"/>
  <c r="I19" i="4" s="1"/>
  <c r="B18" i="1"/>
  <c r="B17" i="1"/>
  <c r="C17" i="3" s="1"/>
  <c r="E17" i="3" s="1"/>
  <c r="G17" i="3" s="1"/>
  <c r="I17" i="3" s="1"/>
  <c r="B16" i="1"/>
  <c r="B15" i="1"/>
  <c r="B15" i="3" s="1"/>
  <c r="D15" i="3" s="1"/>
  <c r="F15" i="3" s="1"/>
  <c r="H15" i="3" s="1"/>
  <c r="B14" i="1"/>
  <c r="C14" i="4" s="1"/>
  <c r="E14" i="4" s="1"/>
  <c r="G14" i="4" s="1"/>
  <c r="I14" i="4" s="1"/>
  <c r="B13" i="1"/>
  <c r="C13" i="3" s="1"/>
  <c r="E13" i="3" s="1"/>
  <c r="G13" i="3" s="1"/>
  <c r="I13" i="3" s="1"/>
  <c r="B12" i="1"/>
  <c r="C12" i="3" s="1"/>
  <c r="E12" i="3" s="1"/>
  <c r="G12" i="3" s="1"/>
  <c r="I12" i="3" s="1"/>
  <c r="B11" i="1"/>
  <c r="B10" i="1"/>
  <c r="B9" i="1"/>
  <c r="B8" i="1"/>
  <c r="B7" i="1"/>
  <c r="C7" i="4" s="1"/>
  <c r="E7" i="4" s="1"/>
  <c r="G7" i="4" s="1"/>
  <c r="B6" i="1"/>
  <c r="C6" i="4" s="1"/>
  <c r="E6" i="4" s="1"/>
  <c r="G6" i="4" s="1"/>
  <c r="I6" i="4" s="1"/>
  <c r="L7" i="4" s="1"/>
  <c r="B5" i="1"/>
  <c r="B5" i="3" s="1"/>
  <c r="D5" i="3" s="1"/>
  <c r="F5" i="3" s="1"/>
  <c r="H5" i="3" s="1"/>
  <c r="B4" i="1"/>
  <c r="C4" i="3" s="1"/>
  <c r="E4" i="3" s="1"/>
  <c r="G4" i="3" s="1"/>
  <c r="I4" i="3" s="1"/>
  <c r="B3" i="1"/>
  <c r="B3" i="3" s="1"/>
  <c r="D3" i="3" s="1"/>
  <c r="F3" i="3" s="1"/>
  <c r="H3" i="3" s="1"/>
  <c r="B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3" i="1"/>
  <c r="L48" i="3" l="1"/>
  <c r="L66" i="3"/>
  <c r="K56" i="3"/>
  <c r="L16" i="3"/>
  <c r="K24" i="3"/>
  <c r="L32" i="3"/>
  <c r="L44" i="4"/>
  <c r="C33" i="4"/>
  <c r="E33" i="4" s="1"/>
  <c r="G33" i="4" s="1"/>
  <c r="I33" i="4" s="1"/>
  <c r="B33" i="4"/>
  <c r="D33" i="4" s="1"/>
  <c r="F33" i="4" s="1"/>
  <c r="H33" i="4" s="1"/>
  <c r="L64" i="3"/>
  <c r="B69" i="3"/>
  <c r="D69" i="3" s="1"/>
  <c r="F69" i="3" s="1"/>
  <c r="H69" i="3" s="1"/>
  <c r="B2" i="4"/>
  <c r="D2" i="4" s="1"/>
  <c r="F2" i="4" s="1"/>
  <c r="H2" i="4" s="1"/>
  <c r="C2" i="3"/>
  <c r="E2" i="3" s="1"/>
  <c r="G2" i="3" s="1"/>
  <c r="I2" i="3" s="1"/>
  <c r="B2" i="3"/>
  <c r="D2" i="3" s="1"/>
  <c r="F2" i="3" s="1"/>
  <c r="H2" i="3" s="1"/>
  <c r="C10" i="3"/>
  <c r="E10" i="3" s="1"/>
  <c r="G10" i="3" s="1"/>
  <c r="I10" i="3" s="1"/>
  <c r="C10" i="4"/>
  <c r="E10" i="4" s="1"/>
  <c r="G10" i="4" s="1"/>
  <c r="I10" i="4" s="1"/>
  <c r="B10" i="3"/>
  <c r="D10" i="3" s="1"/>
  <c r="F10" i="3" s="1"/>
  <c r="H10" i="3" s="1"/>
  <c r="B10" i="4"/>
  <c r="D10" i="4" s="1"/>
  <c r="F10" i="4" s="1"/>
  <c r="H10" i="4" s="1"/>
  <c r="C18" i="3"/>
  <c r="E18" i="3" s="1"/>
  <c r="G18" i="3" s="1"/>
  <c r="I18" i="3" s="1"/>
  <c r="B18" i="4"/>
  <c r="D18" i="4" s="1"/>
  <c r="F18" i="4" s="1"/>
  <c r="H18" i="4" s="1"/>
  <c r="K19" i="4" s="1"/>
  <c r="C18" i="4"/>
  <c r="E18" i="4" s="1"/>
  <c r="G18" i="4" s="1"/>
  <c r="I18" i="4" s="1"/>
  <c r="L19" i="4" s="1"/>
  <c r="B18" i="3"/>
  <c r="D18" i="3" s="1"/>
  <c r="F18" i="3" s="1"/>
  <c r="H18" i="3" s="1"/>
  <c r="C26" i="3"/>
  <c r="E26" i="3" s="1"/>
  <c r="G26" i="3" s="1"/>
  <c r="I26" i="3" s="1"/>
  <c r="L27" i="3" s="1"/>
  <c r="C26" i="4"/>
  <c r="E26" i="4" s="1"/>
  <c r="G26" i="4" s="1"/>
  <c r="I26" i="4" s="1"/>
  <c r="B26" i="3"/>
  <c r="D26" i="3" s="1"/>
  <c r="F26" i="3" s="1"/>
  <c r="H26" i="3" s="1"/>
  <c r="B26" i="4"/>
  <c r="D26" i="4" s="1"/>
  <c r="F26" i="4" s="1"/>
  <c r="H26" i="4" s="1"/>
  <c r="C34" i="3"/>
  <c r="E34" i="3" s="1"/>
  <c r="G34" i="3" s="1"/>
  <c r="I34" i="3" s="1"/>
  <c r="C34" i="4"/>
  <c r="E34" i="4" s="1"/>
  <c r="G34" i="4" s="1"/>
  <c r="I34" i="4" s="1"/>
  <c r="B34" i="3"/>
  <c r="D34" i="3" s="1"/>
  <c r="F34" i="3" s="1"/>
  <c r="H34" i="3" s="1"/>
  <c r="B34" i="4"/>
  <c r="D34" i="4" s="1"/>
  <c r="F34" i="4" s="1"/>
  <c r="H34" i="4" s="1"/>
  <c r="K35" i="4" s="1"/>
  <c r="C42" i="3"/>
  <c r="E42" i="3" s="1"/>
  <c r="G42" i="3" s="1"/>
  <c r="I42" i="3" s="1"/>
  <c r="C42" i="4"/>
  <c r="E42" i="4" s="1"/>
  <c r="G42" i="4" s="1"/>
  <c r="I42" i="4" s="1"/>
  <c r="L43" i="4" s="1"/>
  <c r="B42" i="3"/>
  <c r="D42" i="3" s="1"/>
  <c r="F42" i="3" s="1"/>
  <c r="H42" i="3" s="1"/>
  <c r="B42" i="4"/>
  <c r="D42" i="4" s="1"/>
  <c r="F42" i="4" s="1"/>
  <c r="H42" i="4" s="1"/>
  <c r="C50" i="3"/>
  <c r="E50" i="3" s="1"/>
  <c r="G50" i="3" s="1"/>
  <c r="I50" i="3" s="1"/>
  <c r="L51" i="3" s="1"/>
  <c r="C50" i="4"/>
  <c r="E50" i="4" s="1"/>
  <c r="G50" i="4" s="1"/>
  <c r="I50" i="4" s="1"/>
  <c r="B50" i="3"/>
  <c r="D50" i="3" s="1"/>
  <c r="F50" i="3" s="1"/>
  <c r="H50" i="3" s="1"/>
  <c r="B50" i="4"/>
  <c r="D50" i="4" s="1"/>
  <c r="F50" i="4" s="1"/>
  <c r="H50" i="4" s="1"/>
  <c r="K51" i="4" s="1"/>
  <c r="C58" i="3"/>
  <c r="E58" i="3" s="1"/>
  <c r="G58" i="3" s="1"/>
  <c r="I58" i="3" s="1"/>
  <c r="C58" i="4"/>
  <c r="E58" i="4" s="1"/>
  <c r="G58" i="4" s="1"/>
  <c r="I58" i="4" s="1"/>
  <c r="L59" i="4" s="1"/>
  <c r="B58" i="3"/>
  <c r="D58" i="3" s="1"/>
  <c r="F58" i="3" s="1"/>
  <c r="H58" i="3" s="1"/>
  <c r="B58" i="4"/>
  <c r="D58" i="4" s="1"/>
  <c r="F58" i="4" s="1"/>
  <c r="H58" i="4" s="1"/>
  <c r="C66" i="4"/>
  <c r="E66" i="4" s="1"/>
  <c r="G66" i="4" s="1"/>
  <c r="I66" i="4" s="1"/>
  <c r="B66" i="4"/>
  <c r="D66" i="4" s="1"/>
  <c r="F66" i="4" s="1"/>
  <c r="H66" i="4" s="1"/>
  <c r="C66" i="3"/>
  <c r="E66" i="3" s="1"/>
  <c r="G66" i="3" s="1"/>
  <c r="I66" i="3" s="1"/>
  <c r="B66" i="3"/>
  <c r="D66" i="3" s="1"/>
  <c r="F66" i="3" s="1"/>
  <c r="H66" i="3" s="1"/>
  <c r="C74" i="4"/>
  <c r="E74" i="4" s="1"/>
  <c r="G74" i="4" s="1"/>
  <c r="I74" i="4" s="1"/>
  <c r="C74" i="3"/>
  <c r="E74" i="3" s="1"/>
  <c r="G74" i="3" s="1"/>
  <c r="I74" i="3" s="1"/>
  <c r="B74" i="4"/>
  <c r="D74" i="4" s="1"/>
  <c r="F74" i="4" s="1"/>
  <c r="H74" i="4" s="1"/>
  <c r="B74" i="3"/>
  <c r="D74" i="3" s="1"/>
  <c r="F74" i="3" s="1"/>
  <c r="H74" i="3" s="1"/>
  <c r="K74" i="3" s="1"/>
  <c r="C5" i="3"/>
  <c r="E5" i="3" s="1"/>
  <c r="G5" i="3" s="1"/>
  <c r="I5" i="3" s="1"/>
  <c r="C19" i="3"/>
  <c r="E19" i="3" s="1"/>
  <c r="G19" i="3" s="1"/>
  <c r="I19" i="3" s="1"/>
  <c r="L20" i="3" s="1"/>
  <c r="B25" i="3"/>
  <c r="D25" i="3" s="1"/>
  <c r="F25" i="3" s="1"/>
  <c r="H25" i="3" s="1"/>
  <c r="K25" i="3" s="1"/>
  <c r="B32" i="3"/>
  <c r="D32" i="3" s="1"/>
  <c r="F32" i="3" s="1"/>
  <c r="H32" i="3" s="1"/>
  <c r="K32" i="3" s="1"/>
  <c r="C37" i="3"/>
  <c r="E37" i="3" s="1"/>
  <c r="G37" i="3" s="1"/>
  <c r="I37" i="3" s="1"/>
  <c r="B57" i="3"/>
  <c r="D57" i="3" s="1"/>
  <c r="F57" i="3" s="1"/>
  <c r="H57" i="3" s="1"/>
  <c r="K58" i="3" s="1"/>
  <c r="B64" i="3"/>
  <c r="D64" i="3" s="1"/>
  <c r="F64" i="3" s="1"/>
  <c r="H64" i="3" s="1"/>
  <c r="K64" i="3" s="1"/>
  <c r="C41" i="4"/>
  <c r="E41" i="4" s="1"/>
  <c r="G41" i="4" s="1"/>
  <c r="I41" i="4" s="1"/>
  <c r="B41" i="4"/>
  <c r="D41" i="4" s="1"/>
  <c r="F41" i="4" s="1"/>
  <c r="H41" i="4" s="1"/>
  <c r="K42" i="4" s="1"/>
  <c r="C24" i="3"/>
  <c r="E24" i="3" s="1"/>
  <c r="G24" i="3" s="1"/>
  <c r="I24" i="3" s="1"/>
  <c r="L24" i="3"/>
  <c r="B11" i="4"/>
  <c r="D11" i="4" s="1"/>
  <c r="F11" i="4" s="1"/>
  <c r="H11" i="4" s="1"/>
  <c r="B11" i="3"/>
  <c r="D11" i="3" s="1"/>
  <c r="F11" i="3" s="1"/>
  <c r="H11" i="3" s="1"/>
  <c r="K12" i="3" s="1"/>
  <c r="B27" i="4"/>
  <c r="D27" i="4" s="1"/>
  <c r="F27" i="4" s="1"/>
  <c r="H27" i="4" s="1"/>
  <c r="K28" i="4" s="1"/>
  <c r="B27" i="3"/>
  <c r="D27" i="3" s="1"/>
  <c r="F27" i="3" s="1"/>
  <c r="H27" i="3" s="1"/>
  <c r="K28" i="3" s="1"/>
  <c r="B43" i="4"/>
  <c r="D43" i="4" s="1"/>
  <c r="F43" i="4" s="1"/>
  <c r="H43" i="4" s="1"/>
  <c r="B43" i="3"/>
  <c r="D43" i="3" s="1"/>
  <c r="F43" i="3" s="1"/>
  <c r="H43" i="3" s="1"/>
  <c r="K44" i="3" s="1"/>
  <c r="B51" i="4"/>
  <c r="D51" i="4" s="1"/>
  <c r="F51" i="4" s="1"/>
  <c r="H51" i="4" s="1"/>
  <c r="B51" i="3"/>
  <c r="D51" i="3" s="1"/>
  <c r="F51" i="3" s="1"/>
  <c r="H51" i="3" s="1"/>
  <c r="K52" i="3" s="1"/>
  <c r="C67" i="4"/>
  <c r="E67" i="4" s="1"/>
  <c r="G67" i="4" s="1"/>
  <c r="I67" i="4" s="1"/>
  <c r="B67" i="4"/>
  <c r="D67" i="4" s="1"/>
  <c r="F67" i="4" s="1"/>
  <c r="H67" i="4" s="1"/>
  <c r="K68" i="4" s="1"/>
  <c r="B67" i="3"/>
  <c r="D67" i="3" s="1"/>
  <c r="F67" i="3" s="1"/>
  <c r="H67" i="3" s="1"/>
  <c r="K68" i="3" s="1"/>
  <c r="L8" i="3"/>
  <c r="B13" i="3"/>
  <c r="D13" i="3" s="1"/>
  <c r="F13" i="3" s="1"/>
  <c r="H13" i="3" s="1"/>
  <c r="L40" i="3"/>
  <c r="B45" i="3"/>
  <c r="D45" i="3" s="1"/>
  <c r="F45" i="3" s="1"/>
  <c r="H45" i="3" s="1"/>
  <c r="K45" i="3" s="1"/>
  <c r="L72" i="3"/>
  <c r="C49" i="4"/>
  <c r="E49" i="4" s="1"/>
  <c r="G49" i="4" s="1"/>
  <c r="I49" i="4" s="1"/>
  <c r="L50" i="4" s="1"/>
  <c r="B49" i="4"/>
  <c r="D49" i="4" s="1"/>
  <c r="F49" i="4" s="1"/>
  <c r="H49" i="4" s="1"/>
  <c r="C49" i="3"/>
  <c r="E49" i="3" s="1"/>
  <c r="G49" i="3" s="1"/>
  <c r="I49" i="3" s="1"/>
  <c r="L50" i="3" s="1"/>
  <c r="C56" i="3"/>
  <c r="E56" i="3" s="1"/>
  <c r="G56" i="3" s="1"/>
  <c r="I56" i="3" s="1"/>
  <c r="L56" i="3" s="1"/>
  <c r="B19" i="4"/>
  <c r="D19" i="4" s="1"/>
  <c r="F19" i="4" s="1"/>
  <c r="H19" i="4" s="1"/>
  <c r="B19" i="3"/>
  <c r="D19" i="3" s="1"/>
  <c r="F19" i="3" s="1"/>
  <c r="H19" i="3" s="1"/>
  <c r="K20" i="3" s="1"/>
  <c r="B35" i="4"/>
  <c r="D35" i="4" s="1"/>
  <c r="F35" i="4" s="1"/>
  <c r="H35" i="4" s="1"/>
  <c r="B35" i="3"/>
  <c r="D35" i="3" s="1"/>
  <c r="F35" i="3" s="1"/>
  <c r="H35" i="3" s="1"/>
  <c r="K36" i="3" s="1"/>
  <c r="B59" i="4"/>
  <c r="D59" i="4" s="1"/>
  <c r="F59" i="4" s="1"/>
  <c r="H59" i="4" s="1"/>
  <c r="K60" i="4" s="1"/>
  <c r="B59" i="3"/>
  <c r="D59" i="3" s="1"/>
  <c r="F59" i="3" s="1"/>
  <c r="H59" i="3" s="1"/>
  <c r="K60" i="3" s="1"/>
  <c r="B12" i="4"/>
  <c r="D12" i="4" s="1"/>
  <c r="F12" i="4" s="1"/>
  <c r="H12" i="4" s="1"/>
  <c r="K13" i="4" s="1"/>
  <c r="C12" i="4"/>
  <c r="E12" i="4" s="1"/>
  <c r="G12" i="4" s="1"/>
  <c r="I12" i="4" s="1"/>
  <c r="B20" i="4"/>
  <c r="D20" i="4" s="1"/>
  <c r="F20" i="4" s="1"/>
  <c r="H20" i="4" s="1"/>
  <c r="C20" i="4"/>
  <c r="E20" i="4" s="1"/>
  <c r="G20" i="4" s="1"/>
  <c r="I20" i="4" s="1"/>
  <c r="L21" i="4" s="1"/>
  <c r="B28" i="4"/>
  <c r="D28" i="4" s="1"/>
  <c r="F28" i="4" s="1"/>
  <c r="H28" i="4" s="1"/>
  <c r="C28" i="4"/>
  <c r="E28" i="4" s="1"/>
  <c r="G28" i="4" s="1"/>
  <c r="I28" i="4" s="1"/>
  <c r="L29" i="4" s="1"/>
  <c r="B36" i="4"/>
  <c r="D36" i="4" s="1"/>
  <c r="F36" i="4" s="1"/>
  <c r="H36" i="4" s="1"/>
  <c r="C36" i="4"/>
  <c r="E36" i="4" s="1"/>
  <c r="G36" i="4" s="1"/>
  <c r="I36" i="4" s="1"/>
  <c r="B44" i="4"/>
  <c r="D44" i="4" s="1"/>
  <c r="F44" i="4" s="1"/>
  <c r="H44" i="4" s="1"/>
  <c r="C44" i="4"/>
  <c r="E44" i="4" s="1"/>
  <c r="G44" i="4" s="1"/>
  <c r="I44" i="4" s="1"/>
  <c r="B52" i="4"/>
  <c r="D52" i="4" s="1"/>
  <c r="F52" i="4" s="1"/>
  <c r="H52" i="4" s="1"/>
  <c r="C52" i="4"/>
  <c r="E52" i="4" s="1"/>
  <c r="G52" i="4" s="1"/>
  <c r="I52" i="4" s="1"/>
  <c r="B60" i="4"/>
  <c r="D60" i="4" s="1"/>
  <c r="F60" i="4" s="1"/>
  <c r="H60" i="4" s="1"/>
  <c r="C60" i="4"/>
  <c r="E60" i="4" s="1"/>
  <c r="G60" i="4" s="1"/>
  <c r="I60" i="4" s="1"/>
  <c r="L61" i="4" s="1"/>
  <c r="B68" i="4"/>
  <c r="D68" i="4" s="1"/>
  <c r="F68" i="4" s="1"/>
  <c r="H68" i="4" s="1"/>
  <c r="K69" i="4" s="1"/>
  <c r="C68" i="4"/>
  <c r="E68" i="4" s="1"/>
  <c r="G68" i="4" s="1"/>
  <c r="I68" i="4" s="1"/>
  <c r="L69" i="4" s="1"/>
  <c r="B8" i="3"/>
  <c r="D8" i="3" s="1"/>
  <c r="F8" i="3" s="1"/>
  <c r="H8" i="3" s="1"/>
  <c r="C20" i="3"/>
  <c r="E20" i="3" s="1"/>
  <c r="G20" i="3" s="1"/>
  <c r="I20" i="3" s="1"/>
  <c r="C27" i="3"/>
  <c r="E27" i="3" s="1"/>
  <c r="G27" i="3" s="1"/>
  <c r="I27" i="3" s="1"/>
  <c r="B33" i="3"/>
  <c r="D33" i="3" s="1"/>
  <c r="F33" i="3" s="1"/>
  <c r="H33" i="3" s="1"/>
  <c r="K34" i="3" s="1"/>
  <c r="B40" i="3"/>
  <c r="D40" i="3" s="1"/>
  <c r="F40" i="3" s="1"/>
  <c r="H40" i="3" s="1"/>
  <c r="C52" i="3"/>
  <c r="E52" i="3" s="1"/>
  <c r="G52" i="3" s="1"/>
  <c r="I52" i="3" s="1"/>
  <c r="L52" i="3" s="1"/>
  <c r="C59" i="3"/>
  <c r="E59" i="3" s="1"/>
  <c r="G59" i="3" s="1"/>
  <c r="I59" i="3" s="1"/>
  <c r="B65" i="3"/>
  <c r="D65" i="3" s="1"/>
  <c r="F65" i="3" s="1"/>
  <c r="H65" i="3" s="1"/>
  <c r="K66" i="3" s="1"/>
  <c r="B72" i="3"/>
  <c r="D72" i="3" s="1"/>
  <c r="F72" i="3" s="1"/>
  <c r="H72" i="3" s="1"/>
  <c r="K73" i="3" s="1"/>
  <c r="C59" i="4"/>
  <c r="E59" i="4" s="1"/>
  <c r="G59" i="4" s="1"/>
  <c r="I59" i="4" s="1"/>
  <c r="C17" i="4"/>
  <c r="E17" i="4" s="1"/>
  <c r="G17" i="4" s="1"/>
  <c r="I17" i="4" s="1"/>
  <c r="L18" i="4" s="1"/>
  <c r="B17" i="4"/>
  <c r="D17" i="4" s="1"/>
  <c r="F17" i="4" s="1"/>
  <c r="H17" i="4" s="1"/>
  <c r="K18" i="4" s="1"/>
  <c r="C21" i="4"/>
  <c r="E21" i="4" s="1"/>
  <c r="G21" i="4" s="1"/>
  <c r="I21" i="4" s="1"/>
  <c r="L22" i="4" s="1"/>
  <c r="B21" i="4"/>
  <c r="D21" i="4" s="1"/>
  <c r="F21" i="4" s="1"/>
  <c r="H21" i="4" s="1"/>
  <c r="C53" i="4"/>
  <c r="E53" i="4" s="1"/>
  <c r="G53" i="4" s="1"/>
  <c r="I53" i="4" s="1"/>
  <c r="L54" i="4" s="1"/>
  <c r="B53" i="4"/>
  <c r="D53" i="4" s="1"/>
  <c r="F53" i="4" s="1"/>
  <c r="H53" i="4" s="1"/>
  <c r="K54" i="4" s="1"/>
  <c r="C9" i="4"/>
  <c r="E9" i="4" s="1"/>
  <c r="G9" i="4" s="1"/>
  <c r="I9" i="4" s="1"/>
  <c r="B9" i="4"/>
  <c r="D9" i="4" s="1"/>
  <c r="F9" i="4" s="1"/>
  <c r="H9" i="4" s="1"/>
  <c r="K10" i="4" s="1"/>
  <c r="C65" i="4"/>
  <c r="E65" i="4" s="1"/>
  <c r="G65" i="4" s="1"/>
  <c r="I65" i="4" s="1"/>
  <c r="L66" i="4" s="1"/>
  <c r="B65" i="4"/>
  <c r="D65" i="4" s="1"/>
  <c r="F65" i="4" s="1"/>
  <c r="H65" i="4" s="1"/>
  <c r="C13" i="4"/>
  <c r="E13" i="4" s="1"/>
  <c r="G13" i="4" s="1"/>
  <c r="I13" i="4" s="1"/>
  <c r="L14" i="4" s="1"/>
  <c r="B13" i="4"/>
  <c r="D13" i="4" s="1"/>
  <c r="F13" i="4" s="1"/>
  <c r="H13" i="4" s="1"/>
  <c r="C45" i="4"/>
  <c r="E45" i="4" s="1"/>
  <c r="G45" i="4" s="1"/>
  <c r="I45" i="4" s="1"/>
  <c r="L46" i="4" s="1"/>
  <c r="B45" i="4"/>
  <c r="D45" i="4" s="1"/>
  <c r="F45" i="4" s="1"/>
  <c r="H45" i="4" s="1"/>
  <c r="K46" i="4" s="1"/>
  <c r="C35" i="4"/>
  <c r="E35" i="4" s="1"/>
  <c r="G35" i="4" s="1"/>
  <c r="I35" i="4" s="1"/>
  <c r="L15" i="4"/>
  <c r="L23" i="4"/>
  <c r="L31" i="4"/>
  <c r="L39" i="4"/>
  <c r="L47" i="4"/>
  <c r="L55" i="4"/>
  <c r="C3" i="3"/>
  <c r="E3" i="3" s="1"/>
  <c r="G3" i="3" s="1"/>
  <c r="I3" i="3" s="1"/>
  <c r="L4" i="3" s="1"/>
  <c r="B9" i="3"/>
  <c r="D9" i="3" s="1"/>
  <c r="F9" i="3" s="1"/>
  <c r="H9" i="3" s="1"/>
  <c r="B16" i="3"/>
  <c r="D16" i="3" s="1"/>
  <c r="F16" i="3" s="1"/>
  <c r="H16" i="3" s="1"/>
  <c r="C21" i="3"/>
  <c r="E21" i="3" s="1"/>
  <c r="G21" i="3" s="1"/>
  <c r="I21" i="3" s="1"/>
  <c r="L22" i="3" s="1"/>
  <c r="C28" i="3"/>
  <c r="E28" i="3" s="1"/>
  <c r="G28" i="3" s="1"/>
  <c r="I28" i="3" s="1"/>
  <c r="C35" i="3"/>
  <c r="E35" i="3" s="1"/>
  <c r="G35" i="3" s="1"/>
  <c r="I35" i="3" s="1"/>
  <c r="L36" i="3" s="1"/>
  <c r="B41" i="3"/>
  <c r="D41" i="3" s="1"/>
  <c r="F41" i="3" s="1"/>
  <c r="H41" i="3" s="1"/>
  <c r="K42" i="3" s="1"/>
  <c r="B48" i="3"/>
  <c r="D48" i="3" s="1"/>
  <c r="F48" i="3" s="1"/>
  <c r="H48" i="3" s="1"/>
  <c r="C53" i="3"/>
  <c r="E53" i="3" s="1"/>
  <c r="G53" i="3" s="1"/>
  <c r="I53" i="3" s="1"/>
  <c r="C60" i="3"/>
  <c r="E60" i="3" s="1"/>
  <c r="G60" i="3" s="1"/>
  <c r="I60" i="3" s="1"/>
  <c r="L61" i="3" s="1"/>
  <c r="C67" i="3"/>
  <c r="E67" i="3" s="1"/>
  <c r="G67" i="3" s="1"/>
  <c r="I67" i="3" s="1"/>
  <c r="C4" i="4"/>
  <c r="E4" i="4" s="1"/>
  <c r="G4" i="4" s="1"/>
  <c r="I4" i="4" s="1"/>
  <c r="L4" i="4" s="1"/>
  <c r="C11" i="4"/>
  <c r="E11" i="4" s="1"/>
  <c r="G11" i="4" s="1"/>
  <c r="I11" i="4" s="1"/>
  <c r="L12" i="4" s="1"/>
  <c r="C25" i="4"/>
  <c r="E25" i="4" s="1"/>
  <c r="G25" i="4" s="1"/>
  <c r="I25" i="4" s="1"/>
  <c r="L26" i="4" s="1"/>
  <c r="B25" i="4"/>
  <c r="D25" i="4" s="1"/>
  <c r="F25" i="4" s="1"/>
  <c r="H25" i="4" s="1"/>
  <c r="K26" i="4" s="1"/>
  <c r="C73" i="4"/>
  <c r="E73" i="4" s="1"/>
  <c r="G73" i="4" s="1"/>
  <c r="I73" i="4" s="1"/>
  <c r="B73" i="4"/>
  <c r="D73" i="4" s="1"/>
  <c r="F73" i="4" s="1"/>
  <c r="H73" i="4" s="1"/>
  <c r="C29" i="4"/>
  <c r="E29" i="4" s="1"/>
  <c r="G29" i="4" s="1"/>
  <c r="I29" i="4" s="1"/>
  <c r="L30" i="4" s="1"/>
  <c r="B29" i="4"/>
  <c r="D29" i="4" s="1"/>
  <c r="F29" i="4" s="1"/>
  <c r="H29" i="4" s="1"/>
  <c r="B61" i="4"/>
  <c r="D61" i="4" s="1"/>
  <c r="F61" i="4" s="1"/>
  <c r="H61" i="4" s="1"/>
  <c r="K62" i="4" s="1"/>
  <c r="C61" i="4"/>
  <c r="E61" i="4" s="1"/>
  <c r="G61" i="4" s="1"/>
  <c r="I61" i="4" s="1"/>
  <c r="L62" i="4" s="1"/>
  <c r="B21" i="3"/>
  <c r="D21" i="3" s="1"/>
  <c r="F21" i="3" s="1"/>
  <c r="H21" i="3" s="1"/>
  <c r="K21" i="3" s="1"/>
  <c r="C33" i="3"/>
  <c r="E33" i="3" s="1"/>
  <c r="G33" i="3" s="1"/>
  <c r="I33" i="3" s="1"/>
  <c r="L34" i="3" s="1"/>
  <c r="B53" i="3"/>
  <c r="D53" i="3" s="1"/>
  <c r="F53" i="3" s="1"/>
  <c r="H53" i="3" s="1"/>
  <c r="K53" i="3" s="1"/>
  <c r="K40" i="3"/>
  <c r="C57" i="4"/>
  <c r="E57" i="4" s="1"/>
  <c r="G57" i="4" s="1"/>
  <c r="I57" i="4" s="1"/>
  <c r="L58" i="4" s="1"/>
  <c r="B57" i="4"/>
  <c r="D57" i="4" s="1"/>
  <c r="F57" i="4" s="1"/>
  <c r="H57" i="4" s="1"/>
  <c r="K58" i="4" s="1"/>
  <c r="C5" i="4"/>
  <c r="E5" i="4" s="1"/>
  <c r="G5" i="4" s="1"/>
  <c r="I5" i="4" s="1"/>
  <c r="L6" i="4" s="1"/>
  <c r="B5" i="4"/>
  <c r="D5" i="4" s="1"/>
  <c r="F5" i="4" s="1"/>
  <c r="H5" i="4" s="1"/>
  <c r="K5" i="4" s="1"/>
  <c r="C37" i="4"/>
  <c r="E37" i="4" s="1"/>
  <c r="G37" i="4" s="1"/>
  <c r="I37" i="4" s="1"/>
  <c r="L38" i="4" s="1"/>
  <c r="B37" i="4"/>
  <c r="D37" i="4" s="1"/>
  <c r="F37" i="4" s="1"/>
  <c r="H37" i="4" s="1"/>
  <c r="K38" i="4" s="1"/>
  <c r="B69" i="4"/>
  <c r="D69" i="4" s="1"/>
  <c r="F69" i="4" s="1"/>
  <c r="H69" i="4" s="1"/>
  <c r="C69" i="4"/>
  <c r="E69" i="4" s="1"/>
  <c r="G69" i="4" s="1"/>
  <c r="I69" i="4" s="1"/>
  <c r="L3" i="4"/>
  <c r="K16" i="3"/>
  <c r="K48" i="3"/>
  <c r="B4" i="3"/>
  <c r="D4" i="3" s="1"/>
  <c r="F4" i="3" s="1"/>
  <c r="H4" i="3" s="1"/>
  <c r="K4" i="3" s="1"/>
  <c r="C9" i="3"/>
  <c r="E9" i="3" s="1"/>
  <c r="G9" i="3" s="1"/>
  <c r="I9" i="3" s="1"/>
  <c r="L10" i="3" s="1"/>
  <c r="B29" i="3"/>
  <c r="D29" i="3" s="1"/>
  <c r="F29" i="3" s="1"/>
  <c r="H29" i="3" s="1"/>
  <c r="K29" i="3" s="1"/>
  <c r="B36" i="3"/>
  <c r="D36" i="3" s="1"/>
  <c r="F36" i="3" s="1"/>
  <c r="H36" i="3" s="1"/>
  <c r="K37" i="3" s="1"/>
  <c r="C41" i="3"/>
  <c r="E41" i="3" s="1"/>
  <c r="G41" i="3" s="1"/>
  <c r="I41" i="3" s="1"/>
  <c r="L42" i="3" s="1"/>
  <c r="B61" i="3"/>
  <c r="D61" i="3" s="1"/>
  <c r="F61" i="3" s="1"/>
  <c r="H61" i="3" s="1"/>
  <c r="K61" i="3" s="1"/>
  <c r="B68" i="3"/>
  <c r="D68" i="3" s="1"/>
  <c r="F68" i="3" s="1"/>
  <c r="H68" i="3" s="1"/>
  <c r="C73" i="3"/>
  <c r="E73" i="3" s="1"/>
  <c r="G73" i="3" s="1"/>
  <c r="I73" i="3" s="1"/>
  <c r="L74" i="3" s="1"/>
  <c r="C51" i="4"/>
  <c r="E51" i="4" s="1"/>
  <c r="G51" i="4" s="1"/>
  <c r="I51" i="4" s="1"/>
  <c r="L52" i="4" s="1"/>
  <c r="C11" i="3"/>
  <c r="E11" i="3" s="1"/>
  <c r="G11" i="3" s="1"/>
  <c r="I11" i="3" s="1"/>
  <c r="L12" i="3" s="1"/>
  <c r="B17" i="3"/>
  <c r="D17" i="3" s="1"/>
  <c r="F17" i="3" s="1"/>
  <c r="H17" i="3" s="1"/>
  <c r="K17" i="3" s="1"/>
  <c r="C29" i="3"/>
  <c r="E29" i="3" s="1"/>
  <c r="G29" i="3" s="1"/>
  <c r="I29" i="3" s="1"/>
  <c r="C36" i="3"/>
  <c r="E36" i="3" s="1"/>
  <c r="G36" i="3" s="1"/>
  <c r="I36" i="3" s="1"/>
  <c r="C43" i="3"/>
  <c r="E43" i="3" s="1"/>
  <c r="G43" i="3" s="1"/>
  <c r="I43" i="3" s="1"/>
  <c r="L44" i="3" s="1"/>
  <c r="B49" i="3"/>
  <c r="D49" i="3" s="1"/>
  <c r="F49" i="3" s="1"/>
  <c r="H49" i="3" s="1"/>
  <c r="K50" i="3" s="1"/>
  <c r="C61" i="3"/>
  <c r="E61" i="3" s="1"/>
  <c r="G61" i="3" s="1"/>
  <c r="I61" i="3" s="1"/>
  <c r="C68" i="3"/>
  <c r="E68" i="3" s="1"/>
  <c r="G68" i="3" s="1"/>
  <c r="I68" i="3" s="1"/>
  <c r="L69" i="3" s="1"/>
  <c r="B3" i="4"/>
  <c r="D3" i="4" s="1"/>
  <c r="F3" i="4" s="1"/>
  <c r="H3" i="4" s="1"/>
  <c r="K4" i="4" s="1"/>
  <c r="C27" i="4"/>
  <c r="E27" i="4" s="1"/>
  <c r="G27" i="4" s="1"/>
  <c r="I27" i="4" s="1"/>
  <c r="L28" i="4" s="1"/>
  <c r="C62" i="4"/>
  <c r="E62" i="4" s="1"/>
  <c r="G62" i="4" s="1"/>
  <c r="I62" i="4" s="1"/>
  <c r="B62" i="4"/>
  <c r="D62" i="4" s="1"/>
  <c r="F62" i="4" s="1"/>
  <c r="H62" i="4" s="1"/>
  <c r="K63" i="4" s="1"/>
  <c r="C70" i="4"/>
  <c r="E70" i="4" s="1"/>
  <c r="G70" i="4" s="1"/>
  <c r="I70" i="4" s="1"/>
  <c r="B70" i="4"/>
  <c r="D70" i="4" s="1"/>
  <c r="F70" i="4" s="1"/>
  <c r="H70" i="4" s="1"/>
  <c r="B6" i="3"/>
  <c r="D6" i="3" s="1"/>
  <c r="F6" i="3" s="1"/>
  <c r="H6" i="3" s="1"/>
  <c r="K6" i="3" s="1"/>
  <c r="B14" i="3"/>
  <c r="D14" i="3" s="1"/>
  <c r="F14" i="3" s="1"/>
  <c r="H14" i="3" s="1"/>
  <c r="K15" i="3" s="1"/>
  <c r="B22" i="3"/>
  <c r="D22" i="3" s="1"/>
  <c r="F22" i="3" s="1"/>
  <c r="H22" i="3" s="1"/>
  <c r="K23" i="3" s="1"/>
  <c r="B30" i="3"/>
  <c r="D30" i="3" s="1"/>
  <c r="F30" i="3" s="1"/>
  <c r="H30" i="3" s="1"/>
  <c r="B38" i="3"/>
  <c r="D38" i="3" s="1"/>
  <c r="F38" i="3" s="1"/>
  <c r="H38" i="3" s="1"/>
  <c r="B46" i="3"/>
  <c r="D46" i="3" s="1"/>
  <c r="F46" i="3" s="1"/>
  <c r="H46" i="3" s="1"/>
  <c r="B54" i="3"/>
  <c r="D54" i="3" s="1"/>
  <c r="F54" i="3" s="1"/>
  <c r="H54" i="3" s="1"/>
  <c r="K55" i="3" s="1"/>
  <c r="B62" i="3"/>
  <c r="D62" i="3" s="1"/>
  <c r="F62" i="3" s="1"/>
  <c r="H62" i="3" s="1"/>
  <c r="B70" i="3"/>
  <c r="D70" i="3" s="1"/>
  <c r="F70" i="3" s="1"/>
  <c r="H70" i="3" s="1"/>
  <c r="B14" i="4"/>
  <c r="D14" i="4" s="1"/>
  <c r="F14" i="4" s="1"/>
  <c r="H14" i="4" s="1"/>
  <c r="K15" i="4" s="1"/>
  <c r="B22" i="4"/>
  <c r="D22" i="4" s="1"/>
  <c r="F22" i="4" s="1"/>
  <c r="H22" i="4" s="1"/>
  <c r="K23" i="4" s="1"/>
  <c r="B30" i="4"/>
  <c r="D30" i="4" s="1"/>
  <c r="F30" i="4" s="1"/>
  <c r="H30" i="4" s="1"/>
  <c r="K31" i="4" s="1"/>
  <c r="B38" i="4"/>
  <c r="D38" i="4" s="1"/>
  <c r="F38" i="4" s="1"/>
  <c r="H38" i="4" s="1"/>
  <c r="K39" i="4" s="1"/>
  <c r="B46" i="4"/>
  <c r="D46" i="4" s="1"/>
  <c r="F46" i="4" s="1"/>
  <c r="H46" i="4" s="1"/>
  <c r="K47" i="4" s="1"/>
  <c r="B54" i="4"/>
  <c r="D54" i="4" s="1"/>
  <c r="F54" i="4" s="1"/>
  <c r="H54" i="4" s="1"/>
  <c r="K55" i="4" s="1"/>
  <c r="B63" i="4"/>
  <c r="D63" i="4" s="1"/>
  <c r="F63" i="4" s="1"/>
  <c r="H63" i="4" s="1"/>
  <c r="C71" i="4"/>
  <c r="E71" i="4" s="1"/>
  <c r="G71" i="4" s="1"/>
  <c r="I71" i="4" s="1"/>
  <c r="L72" i="4" s="1"/>
  <c r="B71" i="4"/>
  <c r="D71" i="4" s="1"/>
  <c r="F71" i="4" s="1"/>
  <c r="H71" i="4" s="1"/>
  <c r="K72" i="4" s="1"/>
  <c r="C6" i="3"/>
  <c r="E6" i="3" s="1"/>
  <c r="G6" i="3" s="1"/>
  <c r="I6" i="3" s="1"/>
  <c r="L7" i="3" s="1"/>
  <c r="C14" i="3"/>
  <c r="E14" i="3" s="1"/>
  <c r="G14" i="3" s="1"/>
  <c r="I14" i="3" s="1"/>
  <c r="L15" i="3" s="1"/>
  <c r="C22" i="3"/>
  <c r="E22" i="3" s="1"/>
  <c r="G22" i="3" s="1"/>
  <c r="I22" i="3" s="1"/>
  <c r="L23" i="3" s="1"/>
  <c r="C30" i="3"/>
  <c r="E30" i="3" s="1"/>
  <c r="G30" i="3" s="1"/>
  <c r="I30" i="3" s="1"/>
  <c r="L31" i="3" s="1"/>
  <c r="C38" i="3"/>
  <c r="E38" i="3" s="1"/>
  <c r="G38" i="3" s="1"/>
  <c r="I38" i="3" s="1"/>
  <c r="L39" i="3" s="1"/>
  <c r="C46" i="3"/>
  <c r="E46" i="3" s="1"/>
  <c r="G46" i="3" s="1"/>
  <c r="I46" i="3" s="1"/>
  <c r="L47" i="3" s="1"/>
  <c r="C54" i="3"/>
  <c r="E54" i="3" s="1"/>
  <c r="G54" i="3" s="1"/>
  <c r="I54" i="3" s="1"/>
  <c r="L55" i="3" s="1"/>
  <c r="C62" i="3"/>
  <c r="E62" i="3" s="1"/>
  <c r="G62" i="3" s="1"/>
  <c r="I62" i="3" s="1"/>
  <c r="L63" i="3" s="1"/>
  <c r="C70" i="3"/>
  <c r="E70" i="3" s="1"/>
  <c r="G70" i="3" s="1"/>
  <c r="I70" i="3" s="1"/>
  <c r="L71" i="3" s="1"/>
  <c r="B6" i="4"/>
  <c r="D6" i="4" s="1"/>
  <c r="F6" i="4" s="1"/>
  <c r="H6" i="4" s="1"/>
  <c r="K7" i="4" s="1"/>
  <c r="B7" i="4"/>
  <c r="D7" i="4" s="1"/>
  <c r="F7" i="4" s="1"/>
  <c r="H7" i="4" s="1"/>
  <c r="K8" i="4" s="1"/>
  <c r="C63" i="4"/>
  <c r="E63" i="4" s="1"/>
  <c r="G63" i="4" s="1"/>
  <c r="I63" i="4" s="1"/>
  <c r="L64" i="4" s="1"/>
  <c r="C8" i="4"/>
  <c r="E8" i="4" s="1"/>
  <c r="G8" i="4" s="1"/>
  <c r="I8" i="4" s="1"/>
  <c r="L9" i="4" s="1"/>
  <c r="B8" i="4"/>
  <c r="D8" i="4" s="1"/>
  <c r="F8" i="4" s="1"/>
  <c r="H8" i="4" s="1"/>
  <c r="K9" i="4" s="1"/>
  <c r="C16" i="4"/>
  <c r="E16" i="4" s="1"/>
  <c r="G16" i="4" s="1"/>
  <c r="I16" i="4" s="1"/>
  <c r="L17" i="4" s="1"/>
  <c r="B16" i="4"/>
  <c r="D16" i="4" s="1"/>
  <c r="F16" i="4" s="1"/>
  <c r="H16" i="4" s="1"/>
  <c r="K17" i="4" s="1"/>
  <c r="C24" i="4"/>
  <c r="E24" i="4" s="1"/>
  <c r="G24" i="4" s="1"/>
  <c r="I24" i="4" s="1"/>
  <c r="L25" i="4" s="1"/>
  <c r="B24" i="4"/>
  <c r="D24" i="4" s="1"/>
  <c r="F24" i="4" s="1"/>
  <c r="H24" i="4" s="1"/>
  <c r="K25" i="4" s="1"/>
  <c r="C32" i="4"/>
  <c r="E32" i="4" s="1"/>
  <c r="G32" i="4" s="1"/>
  <c r="I32" i="4" s="1"/>
  <c r="L33" i="4" s="1"/>
  <c r="B32" i="4"/>
  <c r="D32" i="4" s="1"/>
  <c r="F32" i="4" s="1"/>
  <c r="H32" i="4" s="1"/>
  <c r="K33" i="4" s="1"/>
  <c r="C40" i="4"/>
  <c r="E40" i="4" s="1"/>
  <c r="G40" i="4" s="1"/>
  <c r="I40" i="4" s="1"/>
  <c r="L41" i="4" s="1"/>
  <c r="B40" i="4"/>
  <c r="D40" i="4" s="1"/>
  <c r="F40" i="4" s="1"/>
  <c r="H40" i="4" s="1"/>
  <c r="K41" i="4" s="1"/>
  <c r="C48" i="4"/>
  <c r="E48" i="4" s="1"/>
  <c r="G48" i="4" s="1"/>
  <c r="I48" i="4" s="1"/>
  <c r="L49" i="4" s="1"/>
  <c r="B48" i="4"/>
  <c r="D48" i="4" s="1"/>
  <c r="F48" i="4" s="1"/>
  <c r="H48" i="4" s="1"/>
  <c r="K49" i="4" s="1"/>
  <c r="C56" i="4"/>
  <c r="E56" i="4" s="1"/>
  <c r="G56" i="4" s="1"/>
  <c r="I56" i="4" s="1"/>
  <c r="L57" i="4" s="1"/>
  <c r="B56" i="4"/>
  <c r="D56" i="4" s="1"/>
  <c r="F56" i="4" s="1"/>
  <c r="H56" i="4" s="1"/>
  <c r="K57" i="4" s="1"/>
  <c r="C64" i="4"/>
  <c r="E64" i="4" s="1"/>
  <c r="G64" i="4" s="1"/>
  <c r="I64" i="4" s="1"/>
  <c r="L65" i="4" s="1"/>
  <c r="B64" i="4"/>
  <c r="D64" i="4" s="1"/>
  <c r="F64" i="4" s="1"/>
  <c r="H64" i="4" s="1"/>
  <c r="K65" i="4" s="1"/>
  <c r="C72" i="4"/>
  <c r="E72" i="4" s="1"/>
  <c r="G72" i="4" s="1"/>
  <c r="I72" i="4" s="1"/>
  <c r="L73" i="4" s="1"/>
  <c r="B72" i="4"/>
  <c r="D72" i="4" s="1"/>
  <c r="F72" i="4" s="1"/>
  <c r="H72" i="4" s="1"/>
  <c r="K73" i="4" s="1"/>
  <c r="B7" i="3"/>
  <c r="D7" i="3" s="1"/>
  <c r="F7" i="3" s="1"/>
  <c r="H7" i="3" s="1"/>
  <c r="K8" i="3" s="1"/>
  <c r="B71" i="3"/>
  <c r="D71" i="3" s="1"/>
  <c r="F71" i="3" s="1"/>
  <c r="H71" i="3" s="1"/>
  <c r="K72" i="3" s="1"/>
  <c r="K3" i="3"/>
  <c r="K7" i="3"/>
  <c r="K19" i="3"/>
  <c r="K27" i="3"/>
  <c r="K31" i="3"/>
  <c r="K35" i="3"/>
  <c r="K39" i="3"/>
  <c r="K43" i="3"/>
  <c r="K47" i="3"/>
  <c r="K59" i="3"/>
  <c r="K63" i="3"/>
  <c r="K67" i="3"/>
  <c r="K71" i="3"/>
  <c r="K13" i="3"/>
  <c r="K33" i="3"/>
  <c r="K41" i="3"/>
  <c r="K49" i="3"/>
  <c r="K57" i="3"/>
  <c r="L5" i="3"/>
  <c r="L13" i="3"/>
  <c r="L21" i="3"/>
  <c r="L29" i="3"/>
  <c r="L37" i="3"/>
  <c r="L41" i="3"/>
  <c r="L57" i="3"/>
  <c r="L65" i="3"/>
  <c r="L73" i="3"/>
  <c r="K10" i="3"/>
  <c r="K18" i="3"/>
  <c r="K26" i="3"/>
  <c r="K38" i="3"/>
  <c r="K46" i="3"/>
  <c r="K62" i="3"/>
  <c r="K70" i="3"/>
  <c r="L9" i="3"/>
  <c r="L17" i="3"/>
  <c r="L25" i="3"/>
  <c r="L45" i="3"/>
  <c r="L62" i="3" l="1"/>
  <c r="K22" i="4"/>
  <c r="L14" i="3"/>
  <c r="L48" i="4"/>
  <c r="K54" i="3"/>
  <c r="K64" i="4"/>
  <c r="K71" i="4"/>
  <c r="K30" i="4"/>
  <c r="L68" i="3"/>
  <c r="K66" i="4"/>
  <c r="K61" i="4"/>
  <c r="K29" i="4"/>
  <c r="K36" i="4"/>
  <c r="K52" i="4"/>
  <c r="L67" i="3"/>
  <c r="L3" i="3"/>
  <c r="L46" i="3"/>
  <c r="K48" i="4"/>
  <c r="K51" i="3"/>
  <c r="K9" i="3"/>
  <c r="L36" i="4"/>
  <c r="L53" i="4"/>
  <c r="K67" i="4"/>
  <c r="L51" i="4"/>
  <c r="L35" i="4"/>
  <c r="K3" i="4"/>
  <c r="L40" i="4"/>
  <c r="L71" i="4"/>
  <c r="L33" i="3"/>
  <c r="L53" i="3"/>
  <c r="L70" i="4"/>
  <c r="K74" i="4"/>
  <c r="L54" i="3"/>
  <c r="K32" i="4"/>
  <c r="L28" i="3"/>
  <c r="K53" i="4"/>
  <c r="K21" i="4"/>
  <c r="K20" i="4"/>
  <c r="K14" i="3"/>
  <c r="K44" i="4"/>
  <c r="L42" i="4"/>
  <c r="L6" i="3"/>
  <c r="L67" i="4"/>
  <c r="L35" i="3"/>
  <c r="L19" i="3"/>
  <c r="L24" i="4"/>
  <c r="L18" i="3"/>
  <c r="L20" i="4"/>
  <c r="L5" i="4"/>
  <c r="L49" i="3"/>
  <c r="K65" i="3"/>
  <c r="K5" i="3"/>
  <c r="K11" i="3"/>
  <c r="L63" i="4"/>
  <c r="L30" i="3"/>
  <c r="K70" i="4"/>
  <c r="L74" i="4"/>
  <c r="L8" i="4"/>
  <c r="L10" i="4"/>
  <c r="L60" i="4"/>
  <c r="L45" i="4"/>
  <c r="L13" i="4"/>
  <c r="K40" i="4"/>
  <c r="K59" i="4"/>
  <c r="K43" i="4"/>
  <c r="K27" i="4"/>
  <c r="K11" i="4"/>
  <c r="K69" i="3"/>
  <c r="L32" i="4"/>
  <c r="L26" i="3"/>
  <c r="L16" i="4"/>
  <c r="K24" i="4"/>
  <c r="K30" i="3"/>
  <c r="L56" i="4"/>
  <c r="K45" i="4"/>
  <c r="K56" i="4"/>
  <c r="K22" i="3"/>
  <c r="L37" i="4"/>
  <c r="K50" i="4"/>
  <c r="L27" i="4"/>
  <c r="L11" i="4"/>
  <c r="K34" i="4"/>
  <c r="K16" i="4"/>
  <c r="K6" i="4"/>
  <c r="K14" i="4"/>
  <c r="L60" i="3"/>
  <c r="K37" i="4"/>
  <c r="L68" i="4"/>
  <c r="K12" i="4"/>
  <c r="L38" i="3"/>
  <c r="L59" i="3"/>
  <c r="L43" i="3"/>
  <c r="L11" i="3"/>
  <c r="L34" i="4"/>
  <c r="L70" i="3"/>
  <c r="L58" i="3"/>
</calcChain>
</file>

<file path=xl/sharedStrings.xml><?xml version="1.0" encoding="utf-8"?>
<sst xmlns="http://schemas.openxmlformats.org/spreadsheetml/2006/main" count="25" uniqueCount="13">
  <si>
    <t>Angle</t>
  </si>
  <si>
    <t>X</t>
  </si>
  <si>
    <t>Y</t>
  </si>
  <si>
    <t>Left</t>
  </si>
  <si>
    <t>Right</t>
  </si>
  <si>
    <t>L2</t>
  </si>
  <si>
    <t>R2</t>
  </si>
  <si>
    <t>L-factor</t>
  </si>
  <si>
    <t>R-factor</t>
  </si>
  <si>
    <t>L-speed</t>
  </si>
  <si>
    <t>R-speed</t>
  </si>
  <si>
    <t>L-delta</t>
  </si>
  <si>
    <t>R-delta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</si>
</sst>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2" fillId="0" borderId="0" xfId="0" applyFont="1" applyAlignment="1"/>
    <xf numFmtId="1" fontId="1" fillId="0" borderId="0" xfId="0" applyNumberFormat="1" applyFont="1"/>
    <xf numFmtId="1" fontId="3" fillId="0" borderId="0" xfId="0" applyNumberFormat="1" applyFont="1"/>
    <xf numFmtId="0" fontId="2" fillId="2" borderId="0" xfId="0" applyFont="1" applyFill="1" applyAlignment="1"/>
    <xf numFmtId="1" fontId="0" fillId="2" borderId="0" xfId="0" applyNumberFormat="1" applyFill="1"/>
    <xf numFmtId="1" fontId="3" fillId="2" borderId="0" xfId="0" applyNumberFormat="1" applyFont="1" applyFill="1"/>
    <xf numFmtId="0" fontId="0" fillId="2" borderId="0" xfId="0" applyFill="1"/>
    <xf numFmtId="0" fontId="2" fillId="3" borderId="0" xfId="0" applyFont="1" applyFill="1" applyAlignment="1"/>
    <xf numFmtId="1" fontId="0" fillId="3" borderId="0" xfId="0" applyNumberFormat="1" applyFill="1"/>
    <xf numFmtId="1" fontId="3" fillId="3" borderId="0" xfId="0" applyNumberFormat="1" applyFont="1" applyFill="1"/>
    <xf numFmtId="0" fontId="0" fillId="3" borderId="0" xfId="0" applyFill="1"/>
    <xf numFmtId="2" fontId="1" fillId="0" borderId="0" xfId="0" applyNumberFormat="1" applyFont="1" applyAlignment="1">
      <alignment horizontal="center" vertical="center"/>
    </xf>
    <xf numFmtId="2" fontId="0" fillId="2" borderId="0" xfId="0" applyNumberFormat="1" applyFill="1"/>
    <xf numFmtId="2" fontId="0" fillId="0" borderId="0" xfId="0" applyNumberFormat="1"/>
    <xf numFmtId="2" fontId="0" fillId="3" borderId="0" xfId="0" applyNumberFormat="1" applyFill="1"/>
    <xf numFmtId="1" fontId="4" fillId="0" borderId="0" xfId="0" applyNumberFormat="1" applyFont="1" applyAlignment="1">
      <alignment horizontal="center" vertical="center"/>
    </xf>
    <xf numFmtId="1" fontId="4" fillId="2" borderId="0" xfId="0" applyNumberFormat="1" applyFont="1" applyFill="1"/>
    <xf numFmtId="1" fontId="4" fillId="0" borderId="0" xfId="0" applyNumberFormat="1" applyFont="1"/>
    <xf numFmtId="1" fontId="4" fillId="3" borderId="0" xfId="0" applyNumberFormat="1" applyFont="1" applyFill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EA2B-0175-4564-9EFE-09C3EF65C87C}">
  <dimension ref="A1:C74"/>
  <sheetViews>
    <sheetView workbookViewId="0">
      <selection activeCell="H26" sqref="H26"/>
    </sheetView>
  </sheetViews>
  <sheetFormatPr defaultRowHeight="15" x14ac:dyDescent="0.25"/>
  <cols>
    <col min="2" max="3" width="9.140625" style="3"/>
  </cols>
  <sheetData>
    <row r="1" spans="1:3" s="1" customFormat="1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0</v>
      </c>
      <c r="B2" s="3">
        <f>COS(RADIANS(A2))*MAX_COOR</f>
        <v>510</v>
      </c>
      <c r="C2" s="3">
        <f>SIN(RADIANS(A2))*MAX_COOR</f>
        <v>0</v>
      </c>
    </row>
    <row r="3" spans="1:3" x14ac:dyDescent="0.25">
      <c r="A3">
        <f>A2+5</f>
        <v>5</v>
      </c>
      <c r="B3" s="3">
        <f t="shared" ref="B3:B66" si="0">COS(RADIANS(A3))*MAX_COOR</f>
        <v>508.05929602679021</v>
      </c>
      <c r="C3" s="3">
        <f t="shared" ref="C3:C66" si="1">SIN(RADIANS(A3))*MAX_COOR</f>
        <v>44.449428801305665</v>
      </c>
    </row>
    <row r="4" spans="1:3" x14ac:dyDescent="0.25">
      <c r="A4">
        <f t="shared" ref="A4:A67" si="2">A3+5</f>
        <v>10</v>
      </c>
      <c r="B4" s="3">
        <f t="shared" si="0"/>
        <v>502.2519540362261</v>
      </c>
      <c r="C4" s="3">
        <f t="shared" si="1"/>
        <v>88.560570610134462</v>
      </c>
    </row>
    <row r="5" spans="1:3" x14ac:dyDescent="0.25">
      <c r="A5">
        <f t="shared" si="2"/>
        <v>15</v>
      </c>
      <c r="B5" s="3">
        <f t="shared" si="0"/>
        <v>492.62217140742484</v>
      </c>
      <c r="C5" s="3">
        <f t="shared" si="1"/>
        <v>131.99771300228556</v>
      </c>
    </row>
    <row r="6" spans="1:3" x14ac:dyDescent="0.25">
      <c r="A6">
        <f t="shared" si="2"/>
        <v>20</v>
      </c>
      <c r="B6" s="3">
        <f t="shared" si="0"/>
        <v>479.2432366008133</v>
      </c>
      <c r="C6" s="3">
        <f t="shared" si="1"/>
        <v>174.43027309609104</v>
      </c>
    </row>
    <row r="7" spans="1:3" x14ac:dyDescent="0.25">
      <c r="A7">
        <f t="shared" si="2"/>
        <v>25</v>
      </c>
      <c r="B7" s="3">
        <f t="shared" si="0"/>
        <v>462.21697138869149</v>
      </c>
      <c r="C7" s="3">
        <f t="shared" si="1"/>
        <v>215.53531348775672</v>
      </c>
    </row>
    <row r="8" spans="1:3" x14ac:dyDescent="0.25">
      <c r="A8">
        <f t="shared" si="2"/>
        <v>30</v>
      </c>
      <c r="B8" s="3">
        <f t="shared" si="0"/>
        <v>441.67295593006372</v>
      </c>
      <c r="C8" s="3">
        <f t="shared" si="1"/>
        <v>254.99999999999997</v>
      </c>
    </row>
    <row r="9" spans="1:3" x14ac:dyDescent="0.25">
      <c r="A9">
        <f t="shared" si="2"/>
        <v>35</v>
      </c>
      <c r="B9" s="3">
        <f t="shared" si="0"/>
        <v>417.76754258738583</v>
      </c>
      <c r="C9" s="3">
        <f t="shared" si="1"/>
        <v>292.52398253903351</v>
      </c>
    </row>
    <row r="10" spans="1:3" x14ac:dyDescent="0.25">
      <c r="A10">
        <f t="shared" si="2"/>
        <v>40</v>
      </c>
      <c r="B10" s="3">
        <f t="shared" si="0"/>
        <v>390.6826659906788</v>
      </c>
      <c r="C10" s="3">
        <f t="shared" si="1"/>
        <v>327.82168094013502</v>
      </c>
    </row>
    <row r="11" spans="1:3" x14ac:dyDescent="0.25">
      <c r="A11">
        <f t="shared" si="2"/>
        <v>45</v>
      </c>
      <c r="B11" s="3">
        <f t="shared" si="0"/>
        <v>360.62445840513925</v>
      </c>
      <c r="C11" s="3">
        <f t="shared" si="1"/>
        <v>360.62445840513919</v>
      </c>
    </row>
    <row r="12" spans="1:3" x14ac:dyDescent="0.25">
      <c r="A12">
        <f t="shared" si="2"/>
        <v>50</v>
      </c>
      <c r="B12" s="3">
        <f t="shared" si="0"/>
        <v>327.82168094013508</v>
      </c>
      <c r="C12" s="3">
        <f t="shared" si="1"/>
        <v>390.6826659906788</v>
      </c>
    </row>
    <row r="13" spans="1:3" x14ac:dyDescent="0.25">
      <c r="A13">
        <f t="shared" si="2"/>
        <v>55</v>
      </c>
      <c r="B13" s="3">
        <f t="shared" si="0"/>
        <v>292.52398253903357</v>
      </c>
      <c r="C13" s="3">
        <f t="shared" si="1"/>
        <v>417.76754258738583</v>
      </c>
    </row>
    <row r="14" spans="1:3" x14ac:dyDescent="0.25">
      <c r="A14">
        <f t="shared" si="2"/>
        <v>60</v>
      </c>
      <c r="B14" s="3">
        <f t="shared" si="0"/>
        <v>255.00000000000006</v>
      </c>
      <c r="C14" s="3">
        <f t="shared" si="1"/>
        <v>441.67295593006367</v>
      </c>
    </row>
    <row r="15" spans="1:3" x14ac:dyDescent="0.25">
      <c r="A15">
        <f t="shared" si="2"/>
        <v>65</v>
      </c>
      <c r="B15" s="3">
        <f t="shared" si="0"/>
        <v>215.53531348775672</v>
      </c>
      <c r="C15" s="3">
        <f t="shared" si="1"/>
        <v>462.21697138869149</v>
      </c>
    </row>
    <row r="16" spans="1:3" x14ac:dyDescent="0.25">
      <c r="A16">
        <f t="shared" si="2"/>
        <v>70</v>
      </c>
      <c r="B16" s="3">
        <f t="shared" si="0"/>
        <v>174.4302730960911</v>
      </c>
      <c r="C16" s="3">
        <f t="shared" si="1"/>
        <v>479.24323660081325</v>
      </c>
    </row>
    <row r="17" spans="1:3" x14ac:dyDescent="0.25">
      <c r="A17">
        <f t="shared" si="2"/>
        <v>75</v>
      </c>
      <c r="B17" s="3">
        <f t="shared" si="0"/>
        <v>131.99771300228556</v>
      </c>
      <c r="C17" s="3">
        <f t="shared" si="1"/>
        <v>492.62217140742484</v>
      </c>
    </row>
    <row r="18" spans="1:3" x14ac:dyDescent="0.25">
      <c r="A18">
        <f t="shared" si="2"/>
        <v>80</v>
      </c>
      <c r="B18" s="3">
        <f t="shared" si="0"/>
        <v>88.560570610134505</v>
      </c>
      <c r="C18" s="3">
        <f t="shared" si="1"/>
        <v>502.2519540362261</v>
      </c>
    </row>
    <row r="19" spans="1:3" x14ac:dyDescent="0.25">
      <c r="A19">
        <f t="shared" si="2"/>
        <v>85</v>
      </c>
      <c r="B19" s="3">
        <f t="shared" si="0"/>
        <v>44.44942880130565</v>
      </c>
      <c r="C19" s="3">
        <f t="shared" si="1"/>
        <v>508.05929602679021</v>
      </c>
    </row>
    <row r="20" spans="1:3" x14ac:dyDescent="0.25">
      <c r="A20">
        <f t="shared" si="2"/>
        <v>90</v>
      </c>
      <c r="B20" s="3">
        <f t="shared" si="0"/>
        <v>3.124128560016981E-14</v>
      </c>
      <c r="C20" s="3">
        <f t="shared" si="1"/>
        <v>510</v>
      </c>
    </row>
    <row r="21" spans="1:3" x14ac:dyDescent="0.25">
      <c r="A21">
        <f t="shared" si="2"/>
        <v>95</v>
      </c>
      <c r="B21" s="3">
        <f t="shared" si="0"/>
        <v>-44.4494288013057</v>
      </c>
      <c r="C21" s="3">
        <f t="shared" si="1"/>
        <v>508.05929602679021</v>
      </c>
    </row>
    <row r="22" spans="1:3" x14ac:dyDescent="0.25">
      <c r="A22">
        <f t="shared" si="2"/>
        <v>100</v>
      </c>
      <c r="B22" s="3">
        <f t="shared" si="0"/>
        <v>-88.560570610134448</v>
      </c>
      <c r="C22" s="3">
        <f t="shared" si="1"/>
        <v>502.2519540362261</v>
      </c>
    </row>
    <row r="23" spans="1:3" x14ac:dyDescent="0.25">
      <c r="A23">
        <f t="shared" si="2"/>
        <v>105</v>
      </c>
      <c r="B23" s="3">
        <f t="shared" si="0"/>
        <v>-131.99771300228562</v>
      </c>
      <c r="C23" s="3">
        <f t="shared" si="1"/>
        <v>492.62217140742484</v>
      </c>
    </row>
    <row r="24" spans="1:3" x14ac:dyDescent="0.25">
      <c r="A24">
        <f t="shared" si="2"/>
        <v>110</v>
      </c>
      <c r="B24" s="3">
        <f t="shared" si="0"/>
        <v>-174.43027309609104</v>
      </c>
      <c r="C24" s="3">
        <f t="shared" si="1"/>
        <v>479.2432366008133</v>
      </c>
    </row>
    <row r="25" spans="1:3" x14ac:dyDescent="0.25">
      <c r="A25">
        <f t="shared" si="2"/>
        <v>115</v>
      </c>
      <c r="B25" s="3">
        <f t="shared" si="0"/>
        <v>-215.53531348775667</v>
      </c>
      <c r="C25" s="3">
        <f t="shared" si="1"/>
        <v>462.21697138869155</v>
      </c>
    </row>
    <row r="26" spans="1:3" x14ac:dyDescent="0.25">
      <c r="A26">
        <f t="shared" si="2"/>
        <v>120</v>
      </c>
      <c r="B26" s="3">
        <f t="shared" si="0"/>
        <v>-254.99999999999989</v>
      </c>
      <c r="C26" s="3">
        <f t="shared" si="1"/>
        <v>441.67295593006372</v>
      </c>
    </row>
    <row r="27" spans="1:3" x14ac:dyDescent="0.25">
      <c r="A27">
        <f t="shared" si="2"/>
        <v>125</v>
      </c>
      <c r="B27" s="3">
        <f t="shared" si="0"/>
        <v>-292.52398253903357</v>
      </c>
      <c r="C27" s="3">
        <f t="shared" si="1"/>
        <v>417.76754258738578</v>
      </c>
    </row>
    <row r="28" spans="1:3" x14ac:dyDescent="0.25">
      <c r="A28">
        <f t="shared" si="2"/>
        <v>130</v>
      </c>
      <c r="B28" s="3">
        <f t="shared" si="0"/>
        <v>-327.82168094013508</v>
      </c>
      <c r="C28" s="3">
        <f t="shared" si="1"/>
        <v>390.6826659906788</v>
      </c>
    </row>
    <row r="29" spans="1:3" x14ac:dyDescent="0.25">
      <c r="A29">
        <f t="shared" si="2"/>
        <v>135</v>
      </c>
      <c r="B29" s="3">
        <f t="shared" si="0"/>
        <v>-360.62445840513919</v>
      </c>
      <c r="C29" s="3">
        <f t="shared" si="1"/>
        <v>360.62445840513925</v>
      </c>
    </row>
    <row r="30" spans="1:3" x14ac:dyDescent="0.25">
      <c r="A30">
        <f t="shared" si="2"/>
        <v>140</v>
      </c>
      <c r="B30" s="3">
        <f t="shared" si="0"/>
        <v>-390.68266599067874</v>
      </c>
      <c r="C30" s="3">
        <f t="shared" si="1"/>
        <v>327.82168094013514</v>
      </c>
    </row>
    <row r="31" spans="1:3" x14ac:dyDescent="0.25">
      <c r="A31">
        <f t="shared" si="2"/>
        <v>145</v>
      </c>
      <c r="B31" s="3">
        <f t="shared" si="0"/>
        <v>-417.76754258738589</v>
      </c>
      <c r="C31" s="3">
        <f t="shared" si="1"/>
        <v>292.52398253903345</v>
      </c>
    </row>
    <row r="32" spans="1:3" x14ac:dyDescent="0.25">
      <c r="A32">
        <f t="shared" si="2"/>
        <v>150</v>
      </c>
      <c r="B32" s="3">
        <f t="shared" si="0"/>
        <v>-441.67295593006372</v>
      </c>
      <c r="C32" s="3">
        <f t="shared" si="1"/>
        <v>254.99999999999997</v>
      </c>
    </row>
    <row r="33" spans="1:3" x14ac:dyDescent="0.25">
      <c r="A33">
        <f t="shared" si="2"/>
        <v>155</v>
      </c>
      <c r="B33" s="3">
        <f t="shared" si="0"/>
        <v>-462.21697138869149</v>
      </c>
      <c r="C33" s="3">
        <f t="shared" si="1"/>
        <v>215.53531348775675</v>
      </c>
    </row>
    <row r="34" spans="1:3" x14ac:dyDescent="0.25">
      <c r="A34">
        <f t="shared" si="2"/>
        <v>160</v>
      </c>
      <c r="B34" s="3">
        <f t="shared" si="0"/>
        <v>-479.24323660081325</v>
      </c>
      <c r="C34" s="3">
        <f t="shared" si="1"/>
        <v>174.43027309609113</v>
      </c>
    </row>
    <row r="35" spans="1:3" x14ac:dyDescent="0.25">
      <c r="A35">
        <f t="shared" si="2"/>
        <v>165</v>
      </c>
      <c r="B35" s="3">
        <f t="shared" si="0"/>
        <v>-492.62217140742479</v>
      </c>
      <c r="C35" s="3">
        <f t="shared" si="1"/>
        <v>131.99771300228571</v>
      </c>
    </row>
    <row r="36" spans="1:3" x14ac:dyDescent="0.25">
      <c r="A36">
        <f t="shared" si="2"/>
        <v>170</v>
      </c>
      <c r="B36" s="3">
        <f t="shared" si="0"/>
        <v>-502.2519540362261</v>
      </c>
      <c r="C36" s="3">
        <f t="shared" si="1"/>
        <v>88.560570610134434</v>
      </c>
    </row>
    <row r="37" spans="1:3" x14ac:dyDescent="0.25">
      <c r="A37">
        <f t="shared" si="2"/>
        <v>175</v>
      </c>
      <c r="B37" s="3">
        <f t="shared" si="0"/>
        <v>-508.05929602679021</v>
      </c>
      <c r="C37" s="3">
        <f t="shared" si="1"/>
        <v>44.449428801305679</v>
      </c>
    </row>
    <row r="38" spans="1:3" x14ac:dyDescent="0.25">
      <c r="A38">
        <f t="shared" si="2"/>
        <v>180</v>
      </c>
      <c r="B38" s="3">
        <f t="shared" si="0"/>
        <v>-510</v>
      </c>
      <c r="C38" s="3">
        <f t="shared" si="1"/>
        <v>6.2482571200339621E-14</v>
      </c>
    </row>
    <row r="39" spans="1:3" x14ac:dyDescent="0.25">
      <c r="A39">
        <f t="shared" si="2"/>
        <v>185</v>
      </c>
      <c r="B39" s="3">
        <f t="shared" si="0"/>
        <v>-508.05929602679021</v>
      </c>
      <c r="C39" s="3">
        <f t="shared" si="1"/>
        <v>-44.449428801305551</v>
      </c>
    </row>
    <row r="40" spans="1:3" x14ac:dyDescent="0.25">
      <c r="A40">
        <f t="shared" si="2"/>
        <v>190</v>
      </c>
      <c r="B40" s="3">
        <f t="shared" si="0"/>
        <v>-502.2519540362261</v>
      </c>
      <c r="C40" s="3">
        <f t="shared" si="1"/>
        <v>-88.560570610134533</v>
      </c>
    </row>
    <row r="41" spans="1:3" x14ac:dyDescent="0.25">
      <c r="A41">
        <f t="shared" si="2"/>
        <v>195</v>
      </c>
      <c r="B41" s="3">
        <f t="shared" si="0"/>
        <v>-492.62217140742484</v>
      </c>
      <c r="C41" s="3">
        <f t="shared" si="1"/>
        <v>-131.99771300228559</v>
      </c>
    </row>
    <row r="42" spans="1:3" x14ac:dyDescent="0.25">
      <c r="A42">
        <f t="shared" si="2"/>
        <v>200</v>
      </c>
      <c r="B42" s="3">
        <f t="shared" si="0"/>
        <v>-479.2432366008133</v>
      </c>
      <c r="C42" s="3">
        <f t="shared" si="1"/>
        <v>-174.43027309609101</v>
      </c>
    </row>
    <row r="43" spans="1:3" x14ac:dyDescent="0.25">
      <c r="A43">
        <f t="shared" si="2"/>
        <v>205</v>
      </c>
      <c r="B43" s="3">
        <f t="shared" si="0"/>
        <v>-462.21697138869155</v>
      </c>
      <c r="C43" s="3">
        <f t="shared" si="1"/>
        <v>-215.53531348775664</v>
      </c>
    </row>
    <row r="44" spans="1:3" x14ac:dyDescent="0.25">
      <c r="A44">
        <f t="shared" si="2"/>
        <v>210</v>
      </c>
      <c r="B44" s="3">
        <f t="shared" si="0"/>
        <v>-441.67295593006367</v>
      </c>
      <c r="C44" s="3">
        <f t="shared" si="1"/>
        <v>-255.00000000000006</v>
      </c>
    </row>
    <row r="45" spans="1:3" x14ac:dyDescent="0.25">
      <c r="A45">
        <f t="shared" si="2"/>
        <v>215</v>
      </c>
      <c r="B45" s="3">
        <f t="shared" si="0"/>
        <v>-417.76754258738583</v>
      </c>
      <c r="C45" s="3">
        <f t="shared" si="1"/>
        <v>-292.52398253903357</v>
      </c>
    </row>
    <row r="46" spans="1:3" x14ac:dyDescent="0.25">
      <c r="A46">
        <f t="shared" si="2"/>
        <v>220</v>
      </c>
      <c r="B46" s="3">
        <f t="shared" si="0"/>
        <v>-390.6826659906788</v>
      </c>
      <c r="C46" s="3">
        <f t="shared" si="1"/>
        <v>-327.82168094013502</v>
      </c>
    </row>
    <row r="47" spans="1:3" x14ac:dyDescent="0.25">
      <c r="A47">
        <f t="shared" si="2"/>
        <v>225</v>
      </c>
      <c r="B47" s="3">
        <f t="shared" si="0"/>
        <v>-360.62445840513931</v>
      </c>
      <c r="C47" s="3">
        <f t="shared" si="1"/>
        <v>-360.62445840513919</v>
      </c>
    </row>
    <row r="48" spans="1:3" x14ac:dyDescent="0.25">
      <c r="A48">
        <f t="shared" si="2"/>
        <v>230</v>
      </c>
      <c r="B48" s="3">
        <f t="shared" si="0"/>
        <v>-327.82168094013514</v>
      </c>
      <c r="C48" s="3">
        <f t="shared" si="1"/>
        <v>-390.68266599067874</v>
      </c>
    </row>
    <row r="49" spans="1:3" x14ac:dyDescent="0.25">
      <c r="A49">
        <f t="shared" si="2"/>
        <v>235</v>
      </c>
      <c r="B49" s="3">
        <f t="shared" si="0"/>
        <v>-292.52398253903368</v>
      </c>
      <c r="C49" s="3">
        <f t="shared" si="1"/>
        <v>-417.76754258738572</v>
      </c>
    </row>
    <row r="50" spans="1:3" x14ac:dyDescent="0.25">
      <c r="A50">
        <f t="shared" si="2"/>
        <v>240</v>
      </c>
      <c r="B50" s="3">
        <f t="shared" si="0"/>
        <v>-255.00000000000023</v>
      </c>
      <c r="C50" s="3">
        <f t="shared" si="1"/>
        <v>-441.67295593006355</v>
      </c>
    </row>
    <row r="51" spans="1:3" x14ac:dyDescent="0.25">
      <c r="A51">
        <f t="shared" si="2"/>
        <v>245</v>
      </c>
      <c r="B51" s="3">
        <f t="shared" si="0"/>
        <v>-215.53531348775658</v>
      </c>
      <c r="C51" s="3">
        <f t="shared" si="1"/>
        <v>-462.21697138869155</v>
      </c>
    </row>
    <row r="52" spans="1:3" x14ac:dyDescent="0.25">
      <c r="A52">
        <f t="shared" si="2"/>
        <v>250</v>
      </c>
      <c r="B52" s="3">
        <f t="shared" si="0"/>
        <v>-174.43027309609096</v>
      </c>
      <c r="C52" s="3">
        <f t="shared" si="1"/>
        <v>-479.2432366008133</v>
      </c>
    </row>
    <row r="53" spans="1:3" x14ac:dyDescent="0.25">
      <c r="A53">
        <f t="shared" si="2"/>
        <v>255</v>
      </c>
      <c r="B53" s="3">
        <f t="shared" si="0"/>
        <v>-131.99771300228551</v>
      </c>
      <c r="C53" s="3">
        <f t="shared" si="1"/>
        <v>-492.62217140742484</v>
      </c>
    </row>
    <row r="54" spans="1:3" x14ac:dyDescent="0.25">
      <c r="A54">
        <f t="shared" si="2"/>
        <v>260</v>
      </c>
      <c r="B54" s="3">
        <f t="shared" si="0"/>
        <v>-88.560570610134462</v>
      </c>
      <c r="C54" s="3">
        <f t="shared" si="1"/>
        <v>-502.2519540362261</v>
      </c>
    </row>
    <row r="55" spans="1:3" x14ac:dyDescent="0.25">
      <c r="A55">
        <f t="shared" si="2"/>
        <v>265</v>
      </c>
      <c r="B55" s="3">
        <f t="shared" si="0"/>
        <v>-44.449428801305707</v>
      </c>
      <c r="C55" s="3">
        <f t="shared" si="1"/>
        <v>-508.05929602679021</v>
      </c>
    </row>
    <row r="56" spans="1:3" x14ac:dyDescent="0.25">
      <c r="A56">
        <f t="shared" si="2"/>
        <v>270</v>
      </c>
      <c r="B56" s="3">
        <f t="shared" si="0"/>
        <v>-9.3723856800509431E-14</v>
      </c>
      <c r="C56" s="3">
        <f t="shared" si="1"/>
        <v>-510</v>
      </c>
    </row>
    <row r="57" spans="1:3" x14ac:dyDescent="0.25">
      <c r="A57">
        <f t="shared" si="2"/>
        <v>275</v>
      </c>
      <c r="B57" s="3">
        <f t="shared" si="0"/>
        <v>44.449428801305523</v>
      </c>
      <c r="C57" s="3">
        <f t="shared" si="1"/>
        <v>-508.05929602679021</v>
      </c>
    </row>
    <row r="58" spans="1:3" x14ac:dyDescent="0.25">
      <c r="A58">
        <f t="shared" si="2"/>
        <v>280</v>
      </c>
      <c r="B58" s="3">
        <f t="shared" si="0"/>
        <v>88.560570610134292</v>
      </c>
      <c r="C58" s="3">
        <f t="shared" si="1"/>
        <v>-502.25195403622615</v>
      </c>
    </row>
    <row r="59" spans="1:3" x14ac:dyDescent="0.25">
      <c r="A59">
        <f t="shared" si="2"/>
        <v>285</v>
      </c>
      <c r="B59" s="3">
        <f t="shared" si="0"/>
        <v>131.99771300228534</v>
      </c>
      <c r="C59" s="3">
        <f t="shared" si="1"/>
        <v>-492.6221714074249</v>
      </c>
    </row>
    <row r="60" spans="1:3" x14ac:dyDescent="0.25">
      <c r="A60">
        <f t="shared" si="2"/>
        <v>290</v>
      </c>
      <c r="B60" s="3">
        <f t="shared" si="0"/>
        <v>174.43027309609118</v>
      </c>
      <c r="C60" s="3">
        <f t="shared" si="1"/>
        <v>-479.24323660081325</v>
      </c>
    </row>
    <row r="61" spans="1:3" x14ac:dyDescent="0.25">
      <c r="A61">
        <f t="shared" si="2"/>
        <v>295</v>
      </c>
      <c r="B61" s="3">
        <f t="shared" si="0"/>
        <v>215.53531348775681</v>
      </c>
      <c r="C61" s="3">
        <f t="shared" si="1"/>
        <v>-462.21697138869149</v>
      </c>
    </row>
    <row r="62" spans="1:3" x14ac:dyDescent="0.25">
      <c r="A62">
        <f t="shared" si="2"/>
        <v>300</v>
      </c>
      <c r="B62" s="3">
        <f t="shared" si="0"/>
        <v>255.00000000000006</v>
      </c>
      <c r="C62" s="3">
        <f t="shared" si="1"/>
        <v>-441.67295593006367</v>
      </c>
    </row>
    <row r="63" spans="1:3" x14ac:dyDescent="0.25">
      <c r="A63">
        <f t="shared" si="2"/>
        <v>305</v>
      </c>
      <c r="B63" s="3">
        <f t="shared" si="0"/>
        <v>292.52398253903351</v>
      </c>
      <c r="C63" s="3">
        <f t="shared" si="1"/>
        <v>-417.76754258738583</v>
      </c>
    </row>
    <row r="64" spans="1:3" x14ac:dyDescent="0.25">
      <c r="A64">
        <f t="shared" si="2"/>
        <v>310</v>
      </c>
      <c r="B64" s="3">
        <f t="shared" si="0"/>
        <v>327.82168094013502</v>
      </c>
      <c r="C64" s="3">
        <f t="shared" si="1"/>
        <v>-390.68266599067886</v>
      </c>
    </row>
    <row r="65" spans="1:3" x14ac:dyDescent="0.25">
      <c r="A65">
        <f t="shared" si="2"/>
        <v>315</v>
      </c>
      <c r="B65" s="3">
        <f t="shared" si="0"/>
        <v>360.62445840513914</v>
      </c>
      <c r="C65" s="3">
        <f t="shared" si="1"/>
        <v>-360.62445840513931</v>
      </c>
    </row>
    <row r="66" spans="1:3" x14ac:dyDescent="0.25">
      <c r="A66">
        <f t="shared" si="2"/>
        <v>320</v>
      </c>
      <c r="B66" s="3">
        <f t="shared" si="0"/>
        <v>390.68266599067869</v>
      </c>
      <c r="C66" s="3">
        <f t="shared" si="1"/>
        <v>-327.8216809401352</v>
      </c>
    </row>
    <row r="67" spans="1:3" x14ac:dyDescent="0.25">
      <c r="A67">
        <f t="shared" si="2"/>
        <v>325</v>
      </c>
      <c r="B67" s="3">
        <f t="shared" ref="B67:B74" si="3">COS(RADIANS(A67))*MAX_COOR</f>
        <v>417.76754258738572</v>
      </c>
      <c r="C67" s="3">
        <f t="shared" ref="C67:C74" si="4">SIN(RADIANS(A67))*MAX_COOR</f>
        <v>-292.52398253903374</v>
      </c>
    </row>
    <row r="68" spans="1:3" x14ac:dyDescent="0.25">
      <c r="A68">
        <f t="shared" ref="A68:A79" si="5">A67+5</f>
        <v>330</v>
      </c>
      <c r="B68" s="3">
        <f t="shared" si="3"/>
        <v>441.67295593006355</v>
      </c>
      <c r="C68" s="3">
        <f t="shared" si="4"/>
        <v>-255.00000000000023</v>
      </c>
    </row>
    <row r="69" spans="1:3" x14ac:dyDescent="0.25">
      <c r="A69">
        <f t="shared" si="5"/>
        <v>335</v>
      </c>
      <c r="B69" s="3">
        <f t="shared" si="3"/>
        <v>462.21697138869155</v>
      </c>
      <c r="C69" s="3">
        <f t="shared" si="4"/>
        <v>-215.53531348775661</v>
      </c>
    </row>
    <row r="70" spans="1:3" x14ac:dyDescent="0.25">
      <c r="A70">
        <f t="shared" si="5"/>
        <v>340</v>
      </c>
      <c r="B70" s="3">
        <f t="shared" si="3"/>
        <v>479.2432366008133</v>
      </c>
      <c r="C70" s="3">
        <f t="shared" si="4"/>
        <v>-174.43027309609099</v>
      </c>
    </row>
    <row r="71" spans="1:3" x14ac:dyDescent="0.25">
      <c r="A71">
        <f t="shared" si="5"/>
        <v>345</v>
      </c>
      <c r="B71" s="3">
        <f t="shared" si="3"/>
        <v>492.62217140742484</v>
      </c>
      <c r="C71" s="3">
        <f t="shared" si="4"/>
        <v>-131.99771300228554</v>
      </c>
    </row>
    <row r="72" spans="1:3" x14ac:dyDescent="0.25">
      <c r="A72">
        <f t="shared" si="5"/>
        <v>350</v>
      </c>
      <c r="B72" s="3">
        <f t="shared" si="3"/>
        <v>502.2519540362261</v>
      </c>
      <c r="C72" s="3">
        <f t="shared" si="4"/>
        <v>-88.560570610134491</v>
      </c>
    </row>
    <row r="73" spans="1:3" x14ac:dyDescent="0.25">
      <c r="A73">
        <f t="shared" si="5"/>
        <v>355</v>
      </c>
      <c r="B73" s="3">
        <f t="shared" si="3"/>
        <v>508.05929602679021</v>
      </c>
      <c r="C73" s="3">
        <f t="shared" si="4"/>
        <v>-44.449428801305743</v>
      </c>
    </row>
    <row r="74" spans="1:3" x14ac:dyDescent="0.25">
      <c r="A74">
        <f t="shared" si="5"/>
        <v>360</v>
      </c>
      <c r="B74" s="3">
        <f t="shared" si="3"/>
        <v>510</v>
      </c>
      <c r="C74" s="3">
        <f t="shared" si="4"/>
        <v>-1.2496514240067924E-13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C54F-BFE6-4E38-9D3A-905BB0CACB16}">
  <dimension ref="A1:L74"/>
  <sheetViews>
    <sheetView workbookViewId="0">
      <selection activeCell="H2" sqref="H2"/>
    </sheetView>
  </sheetViews>
  <sheetFormatPr defaultRowHeight="15" x14ac:dyDescent="0.25"/>
  <cols>
    <col min="1" max="1" width="9.140625" style="4"/>
    <col min="2" max="9" width="9.140625" style="3"/>
  </cols>
  <sheetData>
    <row r="1" spans="1:12" s="1" customFormat="1" x14ac:dyDescent="0.25">
      <c r="A1" s="1" t="str">
        <f>COORS!A1</f>
        <v>Angle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12" s="10" customFormat="1" x14ac:dyDescent="0.25">
      <c r="A2" s="7">
        <f>COORS!A2</f>
        <v>0</v>
      </c>
      <c r="B2" s="8">
        <f>COORS!B2+COORS!C2</f>
        <v>510</v>
      </c>
      <c r="C2" s="8">
        <f>COORS!B2-COORS!C2</f>
        <v>510</v>
      </c>
      <c r="D2" s="8">
        <f>IF(B2&gt;MAX_COOR,MAX_COOR,IF(B2&lt;MIN_COOR,MIN_COOR,B2))</f>
        <v>510</v>
      </c>
      <c r="E2" s="8">
        <f>IF(C2&gt;MAX_COOR,MAX_COOR,IF(C2&lt;MIN_COOR,MIN_COOR,C2))</f>
        <v>510</v>
      </c>
      <c r="F2" s="8">
        <f>(D2-MIN_COOR) / COOR_RANGE</f>
        <v>1</v>
      </c>
      <c r="G2" s="8">
        <f>(E2-MIN_COOR) / COOR_RANGE</f>
        <v>1</v>
      </c>
      <c r="H2" s="9">
        <f>(SPEED_RANGE * F2) + MIN_SPEED</f>
        <v>1020</v>
      </c>
      <c r="I2" s="9">
        <f>(SPEED_RANGE * G2) + MIN_SPEED</f>
        <v>1020</v>
      </c>
    </row>
    <row r="3" spans="1:12" x14ac:dyDescent="0.25">
      <c r="A3" s="4">
        <f>COORS!A3</f>
        <v>5</v>
      </c>
      <c r="B3" s="3">
        <f>COORS!B3+COORS!C3</f>
        <v>552.50872482809586</v>
      </c>
      <c r="C3" s="3">
        <f>COORS!B3-COORS!C3</f>
        <v>463.60986722548455</v>
      </c>
      <c r="D3" s="3">
        <f>IF(B3&gt;MAX_COOR,MAX_COOR,IF(B3&lt;MIN_COOR,MIN_COOR,B3))</f>
        <v>510</v>
      </c>
      <c r="E3" s="3">
        <f>IF(C3&gt;MAX_COOR,MAX_COOR,IF(C3&lt;MIN_COOR,MIN_COOR,C3))</f>
        <v>463.60986722548455</v>
      </c>
      <c r="F3" s="3">
        <f>(D3-MIN_COOR) / COOR_RANGE</f>
        <v>1</v>
      </c>
      <c r="G3" s="3">
        <f>(E3-MIN_COOR) / COOR_RANGE</f>
        <v>0.9545194776720437</v>
      </c>
      <c r="H3" s="6">
        <f>(SPEED_RANGE * F3) + MIN_SPEED</f>
        <v>1020</v>
      </c>
      <c r="I3" s="6">
        <f>(SPEED_RANGE * G3) + MIN_SPEED</f>
        <v>927.2197344509691</v>
      </c>
      <c r="K3" s="3">
        <f>H2-H3</f>
        <v>0</v>
      </c>
      <c r="L3" s="3">
        <f>I2-I3</f>
        <v>92.780265549030901</v>
      </c>
    </row>
    <row r="4" spans="1:12" x14ac:dyDescent="0.25">
      <c r="A4" s="4">
        <f>COORS!A4</f>
        <v>10</v>
      </c>
      <c r="B4" s="3">
        <f>COORS!B4+COORS!C4</f>
        <v>590.81252464636054</v>
      </c>
      <c r="C4" s="3">
        <f>COORS!B4-COORS!C4</f>
        <v>413.69138342609165</v>
      </c>
      <c r="D4" s="3">
        <f>IF(B4&gt;MAX_COOR,MAX_COOR,IF(B4&lt;MIN_COOR,MIN_COOR,B4))</f>
        <v>510</v>
      </c>
      <c r="E4" s="3">
        <f>IF(C4&gt;MAX_COOR,MAX_COOR,IF(C4&lt;MIN_COOR,MIN_COOR,C4))</f>
        <v>413.69138342609165</v>
      </c>
      <c r="F4" s="3">
        <f>(D4-MIN_COOR) / COOR_RANGE</f>
        <v>1</v>
      </c>
      <c r="G4" s="3">
        <f>(E4-MIN_COOR) / COOR_RANGE</f>
        <v>0.90557978767263891</v>
      </c>
      <c r="H4" s="6">
        <f>(SPEED_RANGE * F4) + MIN_SPEED</f>
        <v>1020</v>
      </c>
      <c r="I4" s="6">
        <f>(SPEED_RANGE * G4) + MIN_SPEED</f>
        <v>827.38276685218329</v>
      </c>
      <c r="K4" s="3">
        <f t="shared" ref="K4:K67" si="0">H3-H4</f>
        <v>0</v>
      </c>
      <c r="L4" s="3">
        <f t="shared" ref="L4:L67" si="1">I3-I4</f>
        <v>99.836967598785805</v>
      </c>
    </row>
    <row r="5" spans="1:12" x14ac:dyDescent="0.25">
      <c r="A5" s="4">
        <f>COORS!A5</f>
        <v>15</v>
      </c>
      <c r="B5" s="3">
        <f>COORS!B5+COORS!C5</f>
        <v>624.61988440971038</v>
      </c>
      <c r="C5" s="3">
        <f>COORS!B5-COORS!C5</f>
        <v>360.62445840513931</v>
      </c>
      <c r="D5" s="3">
        <f>IF(B5&gt;MAX_COOR,MAX_COOR,IF(B5&lt;MIN_COOR,MIN_COOR,B5))</f>
        <v>510</v>
      </c>
      <c r="E5" s="3">
        <f>IF(C5&gt;MAX_COOR,MAX_COOR,IF(C5&lt;MIN_COOR,MIN_COOR,C5))</f>
        <v>360.62445840513931</v>
      </c>
      <c r="F5" s="3">
        <f>(D5-MIN_COOR) / COOR_RANGE</f>
        <v>1</v>
      </c>
      <c r="G5" s="3">
        <f>(E5-MIN_COOR) / COOR_RANGE</f>
        <v>0.85355339059327384</v>
      </c>
      <c r="H5" s="6">
        <f>(SPEED_RANGE * F5) + MIN_SPEED</f>
        <v>1020</v>
      </c>
      <c r="I5" s="6">
        <f>(SPEED_RANGE * G5) + MIN_SPEED</f>
        <v>721.24891681027862</v>
      </c>
      <c r="K5" s="3">
        <f t="shared" si="0"/>
        <v>0</v>
      </c>
      <c r="L5" s="3">
        <f t="shared" si="1"/>
        <v>106.13385004190468</v>
      </c>
    </row>
    <row r="6" spans="1:12" x14ac:dyDescent="0.25">
      <c r="A6" s="4">
        <f>COORS!A6</f>
        <v>20</v>
      </c>
      <c r="B6" s="3">
        <f>COORS!B6+COORS!C6</f>
        <v>653.67350969690438</v>
      </c>
      <c r="C6" s="3">
        <f>COORS!B6-COORS!C6</f>
        <v>304.81296350472223</v>
      </c>
      <c r="D6" s="3">
        <f>IF(B6&gt;MAX_COOR,MAX_COOR,IF(B6&lt;MIN_COOR,MIN_COOR,B6))</f>
        <v>510</v>
      </c>
      <c r="E6" s="3">
        <f>IF(C6&gt;MAX_COOR,MAX_COOR,IF(C6&lt;MIN_COOR,MIN_COOR,C6))</f>
        <v>304.81296350472223</v>
      </c>
      <c r="F6" s="3">
        <f>(D6-MIN_COOR) / COOR_RANGE</f>
        <v>1</v>
      </c>
      <c r="G6" s="3">
        <f>(E6-MIN_COOR) / COOR_RANGE</f>
        <v>0.79883623873011989</v>
      </c>
      <c r="H6" s="6">
        <f>(SPEED_RANGE * F6) + MIN_SPEED</f>
        <v>1020</v>
      </c>
      <c r="I6" s="6">
        <f>(SPEED_RANGE * G6) + MIN_SPEED</f>
        <v>609.62592700944447</v>
      </c>
      <c r="K6" s="3">
        <f t="shared" si="0"/>
        <v>0</v>
      </c>
      <c r="L6" s="3">
        <f t="shared" si="1"/>
        <v>111.62298980083415</v>
      </c>
    </row>
    <row r="7" spans="1:12" x14ac:dyDescent="0.25">
      <c r="A7" s="4">
        <f>COORS!A7</f>
        <v>25</v>
      </c>
      <c r="B7" s="3">
        <f>COORS!B7+COORS!C7</f>
        <v>677.75228487644824</v>
      </c>
      <c r="C7" s="3">
        <f>COORS!B7-COORS!C7</f>
        <v>246.68165790093477</v>
      </c>
      <c r="D7" s="3">
        <f>IF(B7&gt;MAX_COOR,MAX_COOR,IF(B7&lt;MIN_COOR,MIN_COOR,B7))</f>
        <v>510</v>
      </c>
      <c r="E7" s="3">
        <f>IF(C7&gt;MAX_COOR,MAX_COOR,IF(C7&lt;MIN_COOR,MIN_COOR,C7))</f>
        <v>246.68165790093477</v>
      </c>
      <c r="F7" s="3">
        <f>(D7-MIN_COOR) / COOR_RANGE</f>
        <v>1</v>
      </c>
      <c r="G7" s="3">
        <f>(E7-MIN_COOR) / COOR_RANGE</f>
        <v>0.74184476264797528</v>
      </c>
      <c r="H7" s="6">
        <f>(SPEED_RANGE * F7) + MIN_SPEED</f>
        <v>1020</v>
      </c>
      <c r="I7" s="6">
        <f>(SPEED_RANGE * G7) + MIN_SPEED</f>
        <v>493.36331580186948</v>
      </c>
      <c r="K7" s="3">
        <f t="shared" si="0"/>
        <v>0</v>
      </c>
      <c r="L7" s="3">
        <f t="shared" si="1"/>
        <v>116.26261120757499</v>
      </c>
    </row>
    <row r="8" spans="1:12" x14ac:dyDescent="0.25">
      <c r="A8" s="4">
        <f>COORS!A8</f>
        <v>30</v>
      </c>
      <c r="B8" s="3">
        <f>COORS!B8+COORS!C8</f>
        <v>696.67295593006372</v>
      </c>
      <c r="C8" s="3">
        <f>COORS!B8-COORS!C8</f>
        <v>186.67295593006375</v>
      </c>
      <c r="D8" s="3">
        <f>IF(B8&gt;MAX_COOR,MAX_COOR,IF(B8&lt;MIN_COOR,MIN_COOR,B8))</f>
        <v>510</v>
      </c>
      <c r="E8" s="3">
        <f>IF(C8&gt;MAX_COOR,MAX_COOR,IF(C8&lt;MIN_COOR,MIN_COOR,C8))</f>
        <v>186.67295593006375</v>
      </c>
      <c r="F8" s="3">
        <f>(D8-MIN_COOR) / COOR_RANGE</f>
        <v>1</v>
      </c>
      <c r="G8" s="3">
        <f>(E8-MIN_COOR) / COOR_RANGE</f>
        <v>0.6830127018922193</v>
      </c>
      <c r="H8" s="6">
        <f>(SPEED_RANGE * F8) + MIN_SPEED</f>
        <v>1020</v>
      </c>
      <c r="I8" s="6">
        <f>(SPEED_RANGE * G8) + MIN_SPEED</f>
        <v>373.34591186012744</v>
      </c>
      <c r="K8" s="3">
        <f t="shared" si="0"/>
        <v>0</v>
      </c>
      <c r="L8" s="3">
        <f t="shared" si="1"/>
        <v>120.01740394174203</v>
      </c>
    </row>
    <row r="9" spans="1:12" x14ac:dyDescent="0.25">
      <c r="A9" s="4">
        <f>COORS!A9</f>
        <v>35</v>
      </c>
      <c r="B9" s="3">
        <f>COORS!B9+COORS!C9</f>
        <v>710.2915251264194</v>
      </c>
      <c r="C9" s="3">
        <f>COORS!B9-COORS!C9</f>
        <v>125.24356004835232</v>
      </c>
      <c r="D9" s="3">
        <f>IF(B9&gt;MAX_COOR,MAX_COOR,IF(B9&lt;MIN_COOR,MIN_COOR,B9))</f>
        <v>510</v>
      </c>
      <c r="E9" s="3">
        <f>IF(C9&gt;MAX_COOR,MAX_COOR,IF(C9&lt;MIN_COOR,MIN_COOR,C9))</f>
        <v>125.24356004835232</v>
      </c>
      <c r="F9" s="3">
        <f>(D9-MIN_COOR) / COOR_RANGE</f>
        <v>1</v>
      </c>
      <c r="G9" s="3">
        <f>(E9-MIN_COOR) / COOR_RANGE</f>
        <v>0.62278780396897282</v>
      </c>
      <c r="H9" s="6">
        <f>(SPEED_RANGE * F9) + MIN_SPEED</f>
        <v>1020</v>
      </c>
      <c r="I9" s="6">
        <f>(SPEED_RANGE * G9) + MIN_SPEED</f>
        <v>250.48712009670453</v>
      </c>
      <c r="K9" s="3">
        <f t="shared" si="0"/>
        <v>0</v>
      </c>
      <c r="L9" s="3">
        <f t="shared" si="1"/>
        <v>122.85879176342291</v>
      </c>
    </row>
    <row r="10" spans="1:12" x14ac:dyDescent="0.25">
      <c r="A10" s="4">
        <f>COORS!A10</f>
        <v>40</v>
      </c>
      <c r="B10" s="3">
        <f>COORS!B10+COORS!C10</f>
        <v>718.50434693081388</v>
      </c>
      <c r="C10" s="3">
        <f>COORS!B10-COORS!C10</f>
        <v>62.860985050543775</v>
      </c>
      <c r="D10" s="3">
        <f>IF(B10&gt;MAX_COOR,MAX_COOR,IF(B10&lt;MIN_COOR,MIN_COOR,B10))</f>
        <v>510</v>
      </c>
      <c r="E10" s="3">
        <f>IF(C10&gt;MAX_COOR,MAX_COOR,IF(C10&lt;MIN_COOR,MIN_COOR,C10))</f>
        <v>62.860985050543775</v>
      </c>
      <c r="F10" s="3">
        <f>(D10-MIN_COOR) / COOR_RANGE</f>
        <v>1</v>
      </c>
      <c r="G10" s="3">
        <f>(E10-MIN_COOR) / COOR_RANGE</f>
        <v>0.56162841671621944</v>
      </c>
      <c r="H10" s="6">
        <f>(SPEED_RANGE * F10) + MIN_SPEED</f>
        <v>1020</v>
      </c>
      <c r="I10" s="6">
        <f>(SPEED_RANGE * G10) + MIN_SPEED</f>
        <v>125.72197010108766</v>
      </c>
      <c r="K10" s="3">
        <f t="shared" si="0"/>
        <v>0</v>
      </c>
      <c r="L10" s="3">
        <f t="shared" si="1"/>
        <v>124.76514999561687</v>
      </c>
    </row>
    <row r="11" spans="1:12" s="14" customFormat="1" x14ac:dyDescent="0.25">
      <c r="A11" s="11">
        <f>COORS!A11</f>
        <v>45</v>
      </c>
      <c r="B11" s="12">
        <f>COORS!B11+COORS!C11</f>
        <v>721.24891681027839</v>
      </c>
      <c r="C11" s="12">
        <f>COORS!B11-COORS!C11</f>
        <v>0</v>
      </c>
      <c r="D11" s="12">
        <f>IF(B11&gt;MAX_COOR,MAX_COOR,IF(B11&lt;MIN_COOR,MIN_COOR,B11))</f>
        <v>510</v>
      </c>
      <c r="E11" s="12">
        <f>IF(C11&gt;MAX_COOR,MAX_COOR,IF(C11&lt;MIN_COOR,MIN_COOR,C11))</f>
        <v>0</v>
      </c>
      <c r="F11" s="12">
        <f>(D11-MIN_COOR) / COOR_RANGE</f>
        <v>1</v>
      </c>
      <c r="G11" s="12">
        <f>(E11-MIN_COOR) / COOR_RANGE</f>
        <v>0.5</v>
      </c>
      <c r="H11" s="13">
        <f>(SPEED_RANGE * F11) + MIN_SPEED</f>
        <v>1020</v>
      </c>
      <c r="I11" s="13">
        <f>(SPEED_RANGE * G11) + MIN_SPEED</f>
        <v>0</v>
      </c>
      <c r="K11" s="12">
        <f t="shared" si="0"/>
        <v>0</v>
      </c>
      <c r="L11" s="12">
        <f t="shared" si="1"/>
        <v>125.72197010108766</v>
      </c>
    </row>
    <row r="12" spans="1:12" x14ac:dyDescent="0.25">
      <c r="A12" s="4">
        <f>COORS!A12</f>
        <v>50</v>
      </c>
      <c r="B12" s="3">
        <f>COORS!B12+COORS!C12</f>
        <v>718.50434693081388</v>
      </c>
      <c r="C12" s="3">
        <f>COORS!B12-COORS!C12</f>
        <v>-62.860985050543718</v>
      </c>
      <c r="D12" s="3">
        <f>IF(B12&gt;MAX_COOR,MAX_COOR,IF(B12&lt;MIN_COOR,MIN_COOR,B12))</f>
        <v>510</v>
      </c>
      <c r="E12" s="3">
        <f>IF(C12&gt;MAX_COOR,MAX_COOR,IF(C12&lt;MIN_COOR,MIN_COOR,C12))</f>
        <v>-62.860985050543718</v>
      </c>
      <c r="F12" s="3">
        <f>(D12-MIN_COOR) / COOR_RANGE</f>
        <v>1</v>
      </c>
      <c r="G12" s="3">
        <f>(E12-MIN_COOR) / COOR_RANGE</f>
        <v>0.43837158328378067</v>
      </c>
      <c r="H12" s="6">
        <f>(SPEED_RANGE * F12) + MIN_SPEED</f>
        <v>1020</v>
      </c>
      <c r="I12" s="6">
        <f>(SPEED_RANGE * G12) + MIN_SPEED</f>
        <v>-125.72197010108744</v>
      </c>
      <c r="K12" s="3">
        <f t="shared" si="0"/>
        <v>0</v>
      </c>
      <c r="L12" s="3">
        <f t="shared" si="1"/>
        <v>125.72197010108744</v>
      </c>
    </row>
    <row r="13" spans="1:12" x14ac:dyDescent="0.25">
      <c r="A13" s="4">
        <f>COORS!A13</f>
        <v>55</v>
      </c>
      <c r="B13" s="3">
        <f>COORS!B13+COORS!C13</f>
        <v>710.2915251264194</v>
      </c>
      <c r="C13" s="3">
        <f>COORS!B13-COORS!C13</f>
        <v>-125.24356004835226</v>
      </c>
      <c r="D13" s="3">
        <f>IF(B13&gt;MAX_COOR,MAX_COOR,IF(B13&lt;MIN_COOR,MIN_COOR,B13))</f>
        <v>510</v>
      </c>
      <c r="E13" s="3">
        <f>IF(C13&gt;MAX_COOR,MAX_COOR,IF(C13&lt;MIN_COOR,MIN_COOR,C13))</f>
        <v>-125.24356004835226</v>
      </c>
      <c r="F13" s="3">
        <f>(D13-MIN_COOR) / COOR_RANGE</f>
        <v>1</v>
      </c>
      <c r="G13" s="3">
        <f>(E13-MIN_COOR) / COOR_RANGE</f>
        <v>0.37721219603102718</v>
      </c>
      <c r="H13" s="6">
        <f>(SPEED_RANGE * F13) + MIN_SPEED</f>
        <v>1020</v>
      </c>
      <c r="I13" s="6">
        <f>(SPEED_RANGE * G13) + MIN_SPEED</f>
        <v>-250.48712009670453</v>
      </c>
      <c r="K13" s="3">
        <f t="shared" si="0"/>
        <v>0</v>
      </c>
      <c r="L13" s="3">
        <f t="shared" si="1"/>
        <v>124.76514999561709</v>
      </c>
    </row>
    <row r="14" spans="1:12" x14ac:dyDescent="0.25">
      <c r="A14" s="4">
        <f>COORS!A14</f>
        <v>60</v>
      </c>
      <c r="B14" s="3">
        <f>COORS!B14+COORS!C14</f>
        <v>696.67295593006372</v>
      </c>
      <c r="C14" s="3">
        <f>COORS!B14-COORS!C14</f>
        <v>-186.67295593006361</v>
      </c>
      <c r="D14" s="3">
        <f>IF(B14&gt;MAX_COOR,MAX_COOR,IF(B14&lt;MIN_COOR,MIN_COOR,B14))</f>
        <v>510</v>
      </c>
      <c r="E14" s="3">
        <f>IF(C14&gt;MAX_COOR,MAX_COOR,IF(C14&lt;MIN_COOR,MIN_COOR,C14))</f>
        <v>-186.67295593006361</v>
      </c>
      <c r="F14" s="3">
        <f>(D14-MIN_COOR) / COOR_RANGE</f>
        <v>1</v>
      </c>
      <c r="G14" s="3">
        <f>(E14-MIN_COOR) / COOR_RANGE</f>
        <v>0.31698729810778076</v>
      </c>
      <c r="H14" s="6">
        <f>(SPEED_RANGE * F14) + MIN_SPEED</f>
        <v>1020</v>
      </c>
      <c r="I14" s="6">
        <f>(SPEED_RANGE * G14) + MIN_SPEED</f>
        <v>-373.34591186012722</v>
      </c>
      <c r="K14" s="3">
        <f t="shared" si="0"/>
        <v>0</v>
      </c>
      <c r="L14" s="3">
        <f t="shared" si="1"/>
        <v>122.85879176342269</v>
      </c>
    </row>
    <row r="15" spans="1:12" x14ac:dyDescent="0.25">
      <c r="A15" s="4">
        <f>COORS!A15</f>
        <v>65</v>
      </c>
      <c r="B15" s="3">
        <f>COORS!B15+COORS!C15</f>
        <v>677.75228487644824</v>
      </c>
      <c r="C15" s="3">
        <f>COORS!B15-COORS!C15</f>
        <v>-246.68165790093477</v>
      </c>
      <c r="D15" s="3">
        <f>IF(B15&gt;MAX_COOR,MAX_COOR,IF(B15&lt;MIN_COOR,MIN_COOR,B15))</f>
        <v>510</v>
      </c>
      <c r="E15" s="3">
        <f>IF(C15&gt;MAX_COOR,MAX_COOR,IF(C15&lt;MIN_COOR,MIN_COOR,C15))</f>
        <v>-246.68165790093477</v>
      </c>
      <c r="F15" s="3">
        <f>(D15-MIN_COOR) / COOR_RANGE</f>
        <v>1</v>
      </c>
      <c r="G15" s="3">
        <f>(E15-MIN_COOR) / COOR_RANGE</f>
        <v>0.25815523735202478</v>
      </c>
      <c r="H15" s="6">
        <f>(SPEED_RANGE * F15) + MIN_SPEED</f>
        <v>1020</v>
      </c>
      <c r="I15" s="6">
        <f>(SPEED_RANGE * G15) + MIN_SPEED</f>
        <v>-493.36331580186948</v>
      </c>
      <c r="K15" s="3">
        <f t="shared" si="0"/>
        <v>0</v>
      </c>
      <c r="L15" s="3">
        <f t="shared" si="1"/>
        <v>120.01740394174226</v>
      </c>
    </row>
    <row r="16" spans="1:12" x14ac:dyDescent="0.25">
      <c r="A16" s="4">
        <f>COORS!A16</f>
        <v>70</v>
      </c>
      <c r="B16" s="3">
        <f>COORS!B16+COORS!C16</f>
        <v>653.67350969690438</v>
      </c>
      <c r="C16" s="3">
        <f>COORS!B16-COORS!C16</f>
        <v>-304.81296350472212</v>
      </c>
      <c r="D16" s="3">
        <f>IF(B16&gt;MAX_COOR,MAX_COOR,IF(B16&lt;MIN_COOR,MIN_COOR,B16))</f>
        <v>510</v>
      </c>
      <c r="E16" s="3">
        <f>IF(C16&gt;MAX_COOR,MAX_COOR,IF(C16&lt;MIN_COOR,MIN_COOR,C16))</f>
        <v>-304.81296350472212</v>
      </c>
      <c r="F16" s="3">
        <f>(D16-MIN_COOR) / COOR_RANGE</f>
        <v>1</v>
      </c>
      <c r="G16" s="3">
        <f>(E16-MIN_COOR) / COOR_RANGE</f>
        <v>0.20116376126988028</v>
      </c>
      <c r="H16" s="6">
        <f>(SPEED_RANGE * F16) + MIN_SPEED</f>
        <v>1020</v>
      </c>
      <c r="I16" s="6">
        <f>(SPEED_RANGE * G16) + MIN_SPEED</f>
        <v>-609.62592700944424</v>
      </c>
      <c r="K16" s="3">
        <f t="shared" si="0"/>
        <v>0</v>
      </c>
      <c r="L16" s="3">
        <f t="shared" si="1"/>
        <v>116.26261120757476</v>
      </c>
    </row>
    <row r="17" spans="1:12" x14ac:dyDescent="0.25">
      <c r="A17" s="4">
        <f>COORS!A17</f>
        <v>75</v>
      </c>
      <c r="B17" s="3">
        <f>COORS!B17+COORS!C17</f>
        <v>624.61988440971038</v>
      </c>
      <c r="C17" s="3">
        <f>COORS!B17-COORS!C17</f>
        <v>-360.62445840513931</v>
      </c>
      <c r="D17" s="3">
        <f>IF(B17&gt;MAX_COOR,MAX_COOR,IF(B17&lt;MIN_COOR,MIN_COOR,B17))</f>
        <v>510</v>
      </c>
      <c r="E17" s="3">
        <f>IF(C17&gt;MAX_COOR,MAX_COOR,IF(C17&lt;MIN_COOR,MIN_COOR,C17))</f>
        <v>-360.62445840513931</v>
      </c>
      <c r="F17" s="3">
        <f>(D17-MIN_COOR) / COOR_RANGE</f>
        <v>1</v>
      </c>
      <c r="G17" s="3">
        <f>(E17-MIN_COOR) / COOR_RANGE</f>
        <v>0.14644660940672616</v>
      </c>
      <c r="H17" s="6">
        <f>(SPEED_RANGE * F17) + MIN_SPEED</f>
        <v>1020</v>
      </c>
      <c r="I17" s="6">
        <f>(SPEED_RANGE * G17) + MIN_SPEED</f>
        <v>-721.24891681027862</v>
      </c>
      <c r="K17" s="3">
        <f t="shared" si="0"/>
        <v>0</v>
      </c>
      <c r="L17" s="3">
        <f t="shared" si="1"/>
        <v>111.62298980083438</v>
      </c>
    </row>
    <row r="18" spans="1:12" x14ac:dyDescent="0.25">
      <c r="A18" s="4">
        <f>COORS!A18</f>
        <v>80</v>
      </c>
      <c r="B18" s="3">
        <f>COORS!B18+COORS!C18</f>
        <v>590.81252464636054</v>
      </c>
      <c r="C18" s="3">
        <f>COORS!B18-COORS!C18</f>
        <v>-413.69138342609159</v>
      </c>
      <c r="D18" s="3">
        <f>IF(B18&gt;MAX_COOR,MAX_COOR,IF(B18&lt;MIN_COOR,MIN_COOR,B18))</f>
        <v>510</v>
      </c>
      <c r="E18" s="3">
        <f>IF(C18&gt;MAX_COOR,MAX_COOR,IF(C18&lt;MIN_COOR,MIN_COOR,C18))</f>
        <v>-413.69138342609159</v>
      </c>
      <c r="F18" s="3">
        <f>(D18-MIN_COOR) / COOR_RANGE</f>
        <v>1</v>
      </c>
      <c r="G18" s="3">
        <f>(E18-MIN_COOR) / COOR_RANGE</f>
        <v>9.4420212327361183E-2</v>
      </c>
      <c r="H18" s="6">
        <f>(SPEED_RANGE * F18) + MIN_SPEED</f>
        <v>1020</v>
      </c>
      <c r="I18" s="6">
        <f>(SPEED_RANGE * G18) + MIN_SPEED</f>
        <v>-827.38276685218318</v>
      </c>
      <c r="K18" s="3">
        <f t="shared" si="0"/>
        <v>0</v>
      </c>
      <c r="L18" s="3">
        <f t="shared" si="1"/>
        <v>106.13385004190457</v>
      </c>
    </row>
    <row r="19" spans="1:12" x14ac:dyDescent="0.25">
      <c r="A19" s="4">
        <f>COORS!A19</f>
        <v>85</v>
      </c>
      <c r="B19" s="3">
        <f>COORS!B19+COORS!C19</f>
        <v>552.50872482809586</v>
      </c>
      <c r="C19" s="3">
        <f>COORS!B19-COORS!C19</f>
        <v>-463.60986722548455</v>
      </c>
      <c r="D19" s="3">
        <f>IF(B19&gt;MAX_COOR,MAX_COOR,IF(B19&lt;MIN_COOR,MIN_COOR,B19))</f>
        <v>510</v>
      </c>
      <c r="E19" s="3">
        <f>IF(C19&gt;MAX_COOR,MAX_COOR,IF(C19&lt;MIN_COOR,MIN_COOR,C19))</f>
        <v>-463.60986722548455</v>
      </c>
      <c r="F19" s="3">
        <f>(D19-MIN_COOR) / COOR_RANGE</f>
        <v>1</v>
      </c>
      <c r="G19" s="3">
        <f>(E19-MIN_COOR) / COOR_RANGE</f>
        <v>4.5480522327956324E-2</v>
      </c>
      <c r="H19" s="6">
        <f>(SPEED_RANGE * F19) + MIN_SPEED</f>
        <v>1020</v>
      </c>
      <c r="I19" s="6">
        <f>(SPEED_RANGE * G19) + MIN_SPEED</f>
        <v>-927.2197344509691</v>
      </c>
      <c r="K19" s="3">
        <f t="shared" si="0"/>
        <v>0</v>
      </c>
      <c r="L19" s="3">
        <f t="shared" si="1"/>
        <v>99.836967598785918</v>
      </c>
    </row>
    <row r="20" spans="1:12" s="10" customFormat="1" x14ac:dyDescent="0.25">
      <c r="A20" s="7">
        <f>COORS!A20</f>
        <v>90</v>
      </c>
      <c r="B20" s="8">
        <f>COORS!B20+COORS!C20</f>
        <v>510.00000000000006</v>
      </c>
      <c r="C20" s="8">
        <f>COORS!B20-COORS!C20</f>
        <v>-509.99999999999994</v>
      </c>
      <c r="D20" s="8">
        <f>IF(B20&gt;MAX_COOR,MAX_COOR,IF(B20&lt;MIN_COOR,MIN_COOR,B20))</f>
        <v>510.00000000000006</v>
      </c>
      <c r="E20" s="8">
        <f>IF(C20&gt;MAX_COOR,MAX_COOR,IF(C20&lt;MIN_COOR,MIN_COOR,C20))</f>
        <v>-509.99999999999994</v>
      </c>
      <c r="F20" s="8">
        <f>(D20-MIN_COOR) / COOR_RANGE</f>
        <v>1</v>
      </c>
      <c r="G20" s="8">
        <f>(E20-MIN_COOR) / COOR_RANGE</f>
        <v>5.5728842020400014E-17</v>
      </c>
      <c r="H20" s="9">
        <f>(SPEED_RANGE * F20) + MIN_SPEED</f>
        <v>1020</v>
      </c>
      <c r="I20" s="9">
        <f>(SPEED_RANGE * G20) + MIN_SPEED</f>
        <v>-1019.9999999999999</v>
      </c>
      <c r="K20" s="8">
        <f t="shared" si="0"/>
        <v>0</v>
      </c>
      <c r="L20" s="8">
        <f t="shared" si="1"/>
        <v>92.780265549030787</v>
      </c>
    </row>
    <row r="21" spans="1:12" x14ac:dyDescent="0.25">
      <c r="A21" s="4">
        <f>COORS!A21</f>
        <v>95</v>
      </c>
      <c r="B21" s="3">
        <f>COORS!B21+COORS!C21</f>
        <v>463.60986722548449</v>
      </c>
      <c r="C21" s="3">
        <f>COORS!B21-COORS!C21</f>
        <v>-552.50872482809586</v>
      </c>
      <c r="D21" s="3">
        <f>IF(B21&gt;MAX_COOR,MAX_COOR,IF(B21&lt;MIN_COOR,MIN_COOR,B21))</f>
        <v>463.60986722548449</v>
      </c>
      <c r="E21" s="3">
        <f>IF(C21&gt;MAX_COOR,MAX_COOR,IF(C21&lt;MIN_COOR,MIN_COOR,C21))</f>
        <v>-510</v>
      </c>
      <c r="F21" s="3">
        <f>(D21-MIN_COOR) / COOR_RANGE</f>
        <v>0.9545194776720437</v>
      </c>
      <c r="G21" s="3">
        <f>(E21-MIN_COOR) / COOR_RANGE</f>
        <v>0</v>
      </c>
      <c r="H21" s="6">
        <f>(SPEED_RANGE * F21) + MIN_SPEED</f>
        <v>927.2197344509691</v>
      </c>
      <c r="I21" s="6">
        <f>(SPEED_RANGE * G21) + MIN_SPEED</f>
        <v>-1020</v>
      </c>
      <c r="K21" s="3">
        <f t="shared" si="0"/>
        <v>92.780265549030901</v>
      </c>
      <c r="L21" s="3">
        <f t="shared" si="1"/>
        <v>0</v>
      </c>
    </row>
    <row r="22" spans="1:12" x14ac:dyDescent="0.25">
      <c r="A22" s="4">
        <f>COORS!A22</f>
        <v>100</v>
      </c>
      <c r="B22" s="3">
        <f>COORS!B22+COORS!C22</f>
        <v>413.69138342609165</v>
      </c>
      <c r="C22" s="3">
        <f>COORS!B22-COORS!C22</f>
        <v>-590.81252464636054</v>
      </c>
      <c r="D22" s="3">
        <f>IF(B22&gt;MAX_COOR,MAX_COOR,IF(B22&lt;MIN_COOR,MIN_COOR,B22))</f>
        <v>413.69138342609165</v>
      </c>
      <c r="E22" s="3">
        <f>IF(C22&gt;MAX_COOR,MAX_COOR,IF(C22&lt;MIN_COOR,MIN_COOR,C22))</f>
        <v>-510</v>
      </c>
      <c r="F22" s="3">
        <f>(D22-MIN_COOR) / COOR_RANGE</f>
        <v>0.90557978767263891</v>
      </c>
      <c r="G22" s="3">
        <f>(E22-MIN_COOR) / COOR_RANGE</f>
        <v>0</v>
      </c>
      <c r="H22" s="6">
        <f>(SPEED_RANGE * F22) + MIN_SPEED</f>
        <v>827.38276685218329</v>
      </c>
      <c r="I22" s="6">
        <f>(SPEED_RANGE * G22) + MIN_SPEED</f>
        <v>-1020</v>
      </c>
      <c r="K22" s="3">
        <f t="shared" si="0"/>
        <v>99.836967598785805</v>
      </c>
      <c r="L22" s="3">
        <f t="shared" si="1"/>
        <v>0</v>
      </c>
    </row>
    <row r="23" spans="1:12" x14ac:dyDescent="0.25">
      <c r="A23" s="4">
        <f>COORS!A23</f>
        <v>105</v>
      </c>
      <c r="B23" s="3">
        <f>COORS!B23+COORS!C23</f>
        <v>360.62445840513919</v>
      </c>
      <c r="C23" s="3">
        <f>COORS!B23-COORS!C23</f>
        <v>-624.61988440971049</v>
      </c>
      <c r="D23" s="3">
        <f>IF(B23&gt;MAX_COOR,MAX_COOR,IF(B23&lt;MIN_COOR,MIN_COOR,B23))</f>
        <v>360.62445840513919</v>
      </c>
      <c r="E23" s="3">
        <f>IF(C23&gt;MAX_COOR,MAX_COOR,IF(C23&lt;MIN_COOR,MIN_COOR,C23))</f>
        <v>-510</v>
      </c>
      <c r="F23" s="3">
        <f>(D23-MIN_COOR) / COOR_RANGE</f>
        <v>0.85355339059327373</v>
      </c>
      <c r="G23" s="3">
        <f>(E23-MIN_COOR) / COOR_RANGE</f>
        <v>0</v>
      </c>
      <c r="H23" s="6">
        <f>(SPEED_RANGE * F23) + MIN_SPEED</f>
        <v>721.24891681027839</v>
      </c>
      <c r="I23" s="6">
        <f>(SPEED_RANGE * G23) + MIN_SPEED</f>
        <v>-1020</v>
      </c>
      <c r="K23" s="3">
        <f t="shared" si="0"/>
        <v>106.13385004190491</v>
      </c>
      <c r="L23" s="3">
        <f t="shared" si="1"/>
        <v>0</v>
      </c>
    </row>
    <row r="24" spans="1:12" x14ac:dyDescent="0.25">
      <c r="A24" s="4">
        <f>COORS!A24</f>
        <v>110</v>
      </c>
      <c r="B24" s="3">
        <f>COORS!B24+COORS!C24</f>
        <v>304.81296350472223</v>
      </c>
      <c r="C24" s="3">
        <f>COORS!B24-COORS!C24</f>
        <v>-653.67350969690438</v>
      </c>
      <c r="D24" s="3">
        <f>IF(B24&gt;MAX_COOR,MAX_COOR,IF(B24&lt;MIN_COOR,MIN_COOR,B24))</f>
        <v>304.81296350472223</v>
      </c>
      <c r="E24" s="3">
        <f>IF(C24&gt;MAX_COOR,MAX_COOR,IF(C24&lt;MIN_COOR,MIN_COOR,C24))</f>
        <v>-510</v>
      </c>
      <c r="F24" s="3">
        <f>(D24-MIN_COOR) / COOR_RANGE</f>
        <v>0.79883623873011989</v>
      </c>
      <c r="G24" s="3">
        <f>(E24-MIN_COOR) / COOR_RANGE</f>
        <v>0</v>
      </c>
      <c r="H24" s="6">
        <f>(SPEED_RANGE * F24) + MIN_SPEED</f>
        <v>609.62592700944447</v>
      </c>
      <c r="I24" s="6">
        <f>(SPEED_RANGE * G24) + MIN_SPEED</f>
        <v>-1020</v>
      </c>
      <c r="K24" s="3">
        <f t="shared" si="0"/>
        <v>111.62298980083392</v>
      </c>
      <c r="L24" s="3">
        <f t="shared" si="1"/>
        <v>0</v>
      </c>
    </row>
    <row r="25" spans="1:12" x14ac:dyDescent="0.25">
      <c r="A25" s="4">
        <f>COORS!A25</f>
        <v>115</v>
      </c>
      <c r="B25" s="3">
        <f>COORS!B25+COORS!C25</f>
        <v>246.68165790093488</v>
      </c>
      <c r="C25" s="3">
        <f>COORS!B25-COORS!C25</f>
        <v>-677.75228487644824</v>
      </c>
      <c r="D25" s="3">
        <f>IF(B25&gt;MAX_COOR,MAX_COOR,IF(B25&lt;MIN_COOR,MIN_COOR,B25))</f>
        <v>246.68165790093488</v>
      </c>
      <c r="E25" s="3">
        <f>IF(C25&gt;MAX_COOR,MAX_COOR,IF(C25&lt;MIN_COOR,MIN_COOR,C25))</f>
        <v>-510</v>
      </c>
      <c r="F25" s="3">
        <f>(D25-MIN_COOR) / COOR_RANGE</f>
        <v>0.74184476264797539</v>
      </c>
      <c r="G25" s="3">
        <f>(E25-MIN_COOR) / COOR_RANGE</f>
        <v>0</v>
      </c>
      <c r="H25" s="6">
        <f>(SPEED_RANGE * F25) + MIN_SPEED</f>
        <v>493.3633158018697</v>
      </c>
      <c r="I25" s="6">
        <f>(SPEED_RANGE * G25) + MIN_SPEED</f>
        <v>-1020</v>
      </c>
      <c r="K25" s="3">
        <f t="shared" si="0"/>
        <v>116.26261120757476</v>
      </c>
      <c r="L25" s="3">
        <f t="shared" si="1"/>
        <v>0</v>
      </c>
    </row>
    <row r="26" spans="1:12" x14ac:dyDescent="0.25">
      <c r="A26" s="4">
        <f>COORS!A26</f>
        <v>120</v>
      </c>
      <c r="B26" s="3">
        <f>COORS!B26+COORS!C26</f>
        <v>186.67295593006384</v>
      </c>
      <c r="C26" s="3">
        <f>COORS!B26-COORS!C26</f>
        <v>-696.67295593006361</v>
      </c>
      <c r="D26" s="3">
        <f>IF(B26&gt;MAX_COOR,MAX_COOR,IF(B26&lt;MIN_COOR,MIN_COOR,B26))</f>
        <v>186.67295593006384</v>
      </c>
      <c r="E26" s="3">
        <f>IF(C26&gt;MAX_COOR,MAX_COOR,IF(C26&lt;MIN_COOR,MIN_COOR,C26))</f>
        <v>-510</v>
      </c>
      <c r="F26" s="3">
        <f>(D26-MIN_COOR) / COOR_RANGE</f>
        <v>0.68301270189221941</v>
      </c>
      <c r="G26" s="3">
        <f>(E26-MIN_COOR) / COOR_RANGE</f>
        <v>0</v>
      </c>
      <c r="H26" s="6">
        <f>(SPEED_RANGE * F26) + MIN_SPEED</f>
        <v>373.34591186012767</v>
      </c>
      <c r="I26" s="6">
        <f>(SPEED_RANGE * G26) + MIN_SPEED</f>
        <v>-1020</v>
      </c>
      <c r="K26" s="3">
        <f t="shared" si="0"/>
        <v>120.01740394174203</v>
      </c>
      <c r="L26" s="3">
        <f t="shared" si="1"/>
        <v>0</v>
      </c>
    </row>
    <row r="27" spans="1:12" x14ac:dyDescent="0.25">
      <c r="A27" s="4">
        <f>COORS!A27</f>
        <v>125</v>
      </c>
      <c r="B27" s="3">
        <f>COORS!B27+COORS!C27</f>
        <v>125.24356004835221</v>
      </c>
      <c r="C27" s="3">
        <f>COORS!B27-COORS!C27</f>
        <v>-710.2915251264194</v>
      </c>
      <c r="D27" s="3">
        <f>IF(B27&gt;MAX_COOR,MAX_COOR,IF(B27&lt;MIN_COOR,MIN_COOR,B27))</f>
        <v>125.24356004835221</v>
      </c>
      <c r="E27" s="3">
        <f>IF(C27&gt;MAX_COOR,MAX_COOR,IF(C27&lt;MIN_COOR,MIN_COOR,C27))</f>
        <v>-510</v>
      </c>
      <c r="F27" s="3">
        <f>(D27-MIN_COOR) / COOR_RANGE</f>
        <v>0.62278780396897282</v>
      </c>
      <c r="G27" s="3">
        <f>(E27-MIN_COOR) / COOR_RANGE</f>
        <v>0</v>
      </c>
      <c r="H27" s="6">
        <f>(SPEED_RANGE * F27) + MIN_SPEED</f>
        <v>250.48712009670453</v>
      </c>
      <c r="I27" s="6">
        <f>(SPEED_RANGE * G27) + MIN_SPEED</f>
        <v>-1020</v>
      </c>
      <c r="K27" s="3">
        <f t="shared" si="0"/>
        <v>122.85879176342314</v>
      </c>
      <c r="L27" s="3">
        <f t="shared" si="1"/>
        <v>0</v>
      </c>
    </row>
    <row r="28" spans="1:12" x14ac:dyDescent="0.25">
      <c r="A28" s="4">
        <f>COORS!A28</f>
        <v>130</v>
      </c>
      <c r="B28" s="3">
        <f>COORS!B28+COORS!C28</f>
        <v>62.860985050543718</v>
      </c>
      <c r="C28" s="3">
        <f>COORS!B28-COORS!C28</f>
        <v>-718.50434693081388</v>
      </c>
      <c r="D28" s="3">
        <f>IF(B28&gt;MAX_COOR,MAX_COOR,IF(B28&lt;MIN_COOR,MIN_COOR,B28))</f>
        <v>62.860985050543718</v>
      </c>
      <c r="E28" s="3">
        <f>IF(C28&gt;MAX_COOR,MAX_COOR,IF(C28&lt;MIN_COOR,MIN_COOR,C28))</f>
        <v>-510</v>
      </c>
      <c r="F28" s="3">
        <f>(D28-MIN_COOR) / COOR_RANGE</f>
        <v>0.56162841671621933</v>
      </c>
      <c r="G28" s="3">
        <f>(E28-MIN_COOR) / COOR_RANGE</f>
        <v>0</v>
      </c>
      <c r="H28" s="6">
        <f>(SPEED_RANGE * F28) + MIN_SPEED</f>
        <v>125.72197010108744</v>
      </c>
      <c r="I28" s="6">
        <f>(SPEED_RANGE * G28) + MIN_SPEED</f>
        <v>-1020</v>
      </c>
      <c r="K28" s="3">
        <f t="shared" si="0"/>
        <v>124.76514999561709</v>
      </c>
      <c r="L28" s="3">
        <f t="shared" si="1"/>
        <v>0</v>
      </c>
    </row>
    <row r="29" spans="1:12" s="14" customFormat="1" x14ac:dyDescent="0.25">
      <c r="A29" s="11">
        <f>COORS!A29</f>
        <v>135</v>
      </c>
      <c r="B29" s="12">
        <f>COORS!B29+COORS!C29</f>
        <v>0</v>
      </c>
      <c r="C29" s="12">
        <f>COORS!B29-COORS!C29</f>
        <v>-721.24891681027839</v>
      </c>
      <c r="D29" s="12">
        <f>IF(B29&gt;MAX_COOR,MAX_COOR,IF(B29&lt;MIN_COOR,MIN_COOR,B29))</f>
        <v>0</v>
      </c>
      <c r="E29" s="12">
        <f>IF(C29&gt;MAX_COOR,MAX_COOR,IF(C29&lt;MIN_COOR,MIN_COOR,C29))</f>
        <v>-510</v>
      </c>
      <c r="F29" s="12">
        <f>(D29-MIN_COOR) / COOR_RANGE</f>
        <v>0.5</v>
      </c>
      <c r="G29" s="12">
        <f>(E29-MIN_COOR) / COOR_RANGE</f>
        <v>0</v>
      </c>
      <c r="H29" s="13">
        <f>(SPEED_RANGE * F29) + MIN_SPEED</f>
        <v>0</v>
      </c>
      <c r="I29" s="13">
        <f>(SPEED_RANGE * G29) + MIN_SPEED</f>
        <v>-1020</v>
      </c>
      <c r="K29" s="12">
        <f t="shared" si="0"/>
        <v>125.72197010108744</v>
      </c>
      <c r="L29" s="12">
        <f t="shared" si="1"/>
        <v>0</v>
      </c>
    </row>
    <row r="30" spans="1:12" x14ac:dyDescent="0.25">
      <c r="A30" s="4">
        <f>COORS!A30</f>
        <v>140</v>
      </c>
      <c r="B30" s="3">
        <f>COORS!B30+COORS!C30</f>
        <v>-62.860985050543604</v>
      </c>
      <c r="C30" s="3">
        <f>COORS!B30-COORS!C30</f>
        <v>-718.50434693081388</v>
      </c>
      <c r="D30" s="3">
        <f>IF(B30&gt;MAX_COOR,MAX_COOR,IF(B30&lt;MIN_COOR,MIN_COOR,B30))</f>
        <v>-62.860985050543604</v>
      </c>
      <c r="E30" s="3">
        <f>IF(C30&gt;MAX_COOR,MAX_COOR,IF(C30&lt;MIN_COOR,MIN_COOR,C30))</f>
        <v>-510</v>
      </c>
      <c r="F30" s="3">
        <f>(D30-MIN_COOR) / COOR_RANGE</f>
        <v>0.43837158328378079</v>
      </c>
      <c r="G30" s="3">
        <f>(E30-MIN_COOR) / COOR_RANGE</f>
        <v>0</v>
      </c>
      <c r="H30" s="6">
        <f>(SPEED_RANGE * F30) + MIN_SPEED</f>
        <v>-125.72197010108721</v>
      </c>
      <c r="I30" s="6">
        <f>(SPEED_RANGE * G30) + MIN_SPEED</f>
        <v>-1020</v>
      </c>
      <c r="K30" s="3">
        <f t="shared" si="0"/>
        <v>125.72197010108721</v>
      </c>
      <c r="L30" s="3">
        <f t="shared" si="1"/>
        <v>0</v>
      </c>
    </row>
    <row r="31" spans="1:12" x14ac:dyDescent="0.25">
      <c r="A31" s="4">
        <f>COORS!A31</f>
        <v>145</v>
      </c>
      <c r="B31" s="3">
        <f>COORS!B31+COORS!C31</f>
        <v>-125.24356004835244</v>
      </c>
      <c r="C31" s="3">
        <f>COORS!B31-COORS!C31</f>
        <v>-710.2915251264194</v>
      </c>
      <c r="D31" s="3">
        <f>IF(B31&gt;MAX_COOR,MAX_COOR,IF(B31&lt;MIN_COOR,MIN_COOR,B31))</f>
        <v>-125.24356004835244</v>
      </c>
      <c r="E31" s="3">
        <f>IF(C31&gt;MAX_COOR,MAX_COOR,IF(C31&lt;MIN_COOR,MIN_COOR,C31))</f>
        <v>-510</v>
      </c>
      <c r="F31" s="3">
        <f>(D31-MIN_COOR) / COOR_RANGE</f>
        <v>0.37721219603102701</v>
      </c>
      <c r="G31" s="3">
        <f>(E31-MIN_COOR) / COOR_RANGE</f>
        <v>0</v>
      </c>
      <c r="H31" s="6">
        <f>(SPEED_RANGE * F31) + MIN_SPEED</f>
        <v>-250.48712009670487</v>
      </c>
      <c r="I31" s="6">
        <f>(SPEED_RANGE * G31) + MIN_SPEED</f>
        <v>-1020</v>
      </c>
      <c r="K31" s="3">
        <f t="shared" si="0"/>
        <v>124.76514999561766</v>
      </c>
      <c r="L31" s="3">
        <f t="shared" si="1"/>
        <v>0</v>
      </c>
    </row>
    <row r="32" spans="1:12" x14ac:dyDescent="0.25">
      <c r="A32" s="4">
        <f>COORS!A32</f>
        <v>150</v>
      </c>
      <c r="B32" s="3">
        <f>COORS!B32+COORS!C32</f>
        <v>-186.67295593006375</v>
      </c>
      <c r="C32" s="3">
        <f>COORS!B32-COORS!C32</f>
        <v>-696.67295593006372</v>
      </c>
      <c r="D32" s="3">
        <f>IF(B32&gt;MAX_COOR,MAX_COOR,IF(B32&lt;MIN_COOR,MIN_COOR,B32))</f>
        <v>-186.67295593006375</v>
      </c>
      <c r="E32" s="3">
        <f>IF(C32&gt;MAX_COOR,MAX_COOR,IF(C32&lt;MIN_COOR,MIN_COOR,C32))</f>
        <v>-510</v>
      </c>
      <c r="F32" s="3">
        <f>(D32-MIN_COOR) / COOR_RANGE</f>
        <v>0.31698729810778065</v>
      </c>
      <c r="G32" s="3">
        <f>(E32-MIN_COOR) / COOR_RANGE</f>
        <v>0</v>
      </c>
      <c r="H32" s="6">
        <f>(SPEED_RANGE * F32) + MIN_SPEED</f>
        <v>-373.34591186012744</v>
      </c>
      <c r="I32" s="6">
        <f>(SPEED_RANGE * G32) + MIN_SPEED</f>
        <v>-1020</v>
      </c>
      <c r="K32" s="3">
        <f t="shared" si="0"/>
        <v>122.85879176342257</v>
      </c>
      <c r="L32" s="3">
        <f t="shared" si="1"/>
        <v>0</v>
      </c>
    </row>
    <row r="33" spans="1:12" x14ac:dyDescent="0.25">
      <c r="A33" s="4">
        <f>COORS!A33</f>
        <v>155</v>
      </c>
      <c r="B33" s="3">
        <f>COORS!B33+COORS!C33</f>
        <v>-246.68165790093474</v>
      </c>
      <c r="C33" s="3">
        <f>COORS!B33-COORS!C33</f>
        <v>-677.75228487644824</v>
      </c>
      <c r="D33" s="3">
        <f>IF(B33&gt;MAX_COOR,MAX_COOR,IF(B33&lt;MIN_COOR,MIN_COOR,B33))</f>
        <v>-246.68165790093474</v>
      </c>
      <c r="E33" s="3">
        <f>IF(C33&gt;MAX_COOR,MAX_COOR,IF(C33&lt;MIN_COOR,MIN_COOR,C33))</f>
        <v>-510</v>
      </c>
      <c r="F33" s="3">
        <f>(D33-MIN_COOR) / COOR_RANGE</f>
        <v>0.25815523735202478</v>
      </c>
      <c r="G33" s="3">
        <f>(E33-MIN_COOR) / COOR_RANGE</f>
        <v>0</v>
      </c>
      <c r="H33" s="6">
        <f>(SPEED_RANGE * F33) + MIN_SPEED</f>
        <v>-493.36331580186948</v>
      </c>
      <c r="I33" s="6">
        <f>(SPEED_RANGE * G33) + MIN_SPEED</f>
        <v>-1020</v>
      </c>
      <c r="K33" s="3">
        <f t="shared" si="0"/>
        <v>120.01740394174203</v>
      </c>
      <c r="L33" s="3">
        <f t="shared" si="1"/>
        <v>0</v>
      </c>
    </row>
    <row r="34" spans="1:12" x14ac:dyDescent="0.25">
      <c r="A34" s="4">
        <f>COORS!A34</f>
        <v>160</v>
      </c>
      <c r="B34" s="3">
        <f>COORS!B34+COORS!C34</f>
        <v>-304.81296350472212</v>
      </c>
      <c r="C34" s="3">
        <f>COORS!B34-COORS!C34</f>
        <v>-653.67350969690438</v>
      </c>
      <c r="D34" s="3">
        <f>IF(B34&gt;MAX_COOR,MAX_COOR,IF(B34&lt;MIN_COOR,MIN_COOR,B34))</f>
        <v>-304.81296350472212</v>
      </c>
      <c r="E34" s="3">
        <f>IF(C34&gt;MAX_COOR,MAX_COOR,IF(C34&lt;MIN_COOR,MIN_COOR,C34))</f>
        <v>-510</v>
      </c>
      <c r="F34" s="3">
        <f>(D34-MIN_COOR) / COOR_RANGE</f>
        <v>0.20116376126988028</v>
      </c>
      <c r="G34" s="3">
        <f>(E34-MIN_COOR) / COOR_RANGE</f>
        <v>0</v>
      </c>
      <c r="H34" s="6">
        <f>(SPEED_RANGE * F34) + MIN_SPEED</f>
        <v>-609.62592700944424</v>
      </c>
      <c r="I34" s="6">
        <f>(SPEED_RANGE * G34) + MIN_SPEED</f>
        <v>-1020</v>
      </c>
      <c r="K34" s="3">
        <f t="shared" si="0"/>
        <v>116.26261120757476</v>
      </c>
      <c r="L34" s="3">
        <f t="shared" si="1"/>
        <v>0</v>
      </c>
    </row>
    <row r="35" spans="1:12" x14ac:dyDescent="0.25">
      <c r="A35" s="4">
        <f>COORS!A35</f>
        <v>165</v>
      </c>
      <c r="B35" s="3">
        <f>COORS!B35+COORS!C35</f>
        <v>-360.62445840513908</v>
      </c>
      <c r="C35" s="3">
        <f>COORS!B35-COORS!C35</f>
        <v>-624.61988440971049</v>
      </c>
      <c r="D35" s="3">
        <f>IF(B35&gt;MAX_COOR,MAX_COOR,IF(B35&lt;MIN_COOR,MIN_COOR,B35))</f>
        <v>-360.62445840513908</v>
      </c>
      <c r="E35" s="3">
        <f>IF(C35&gt;MAX_COOR,MAX_COOR,IF(C35&lt;MIN_COOR,MIN_COOR,C35))</f>
        <v>-510</v>
      </c>
      <c r="F35" s="3">
        <f>(D35-MIN_COOR) / COOR_RANGE</f>
        <v>0.14644660940672638</v>
      </c>
      <c r="G35" s="3">
        <f>(E35-MIN_COOR) / COOR_RANGE</f>
        <v>0</v>
      </c>
      <c r="H35" s="6">
        <f>(SPEED_RANGE * F35) + MIN_SPEED</f>
        <v>-721.24891681027816</v>
      </c>
      <c r="I35" s="6">
        <f>(SPEED_RANGE * G35) + MIN_SPEED</f>
        <v>-1020</v>
      </c>
      <c r="K35" s="3">
        <f t="shared" si="0"/>
        <v>111.62298980083392</v>
      </c>
      <c r="L35" s="3">
        <f t="shared" si="1"/>
        <v>0</v>
      </c>
    </row>
    <row r="36" spans="1:12" x14ac:dyDescent="0.25">
      <c r="A36" s="4">
        <f>COORS!A36</f>
        <v>170</v>
      </c>
      <c r="B36" s="3">
        <f>COORS!B36+COORS!C36</f>
        <v>-413.69138342609165</v>
      </c>
      <c r="C36" s="3">
        <f>COORS!B36-COORS!C36</f>
        <v>-590.81252464636054</v>
      </c>
      <c r="D36" s="3">
        <f>IF(B36&gt;MAX_COOR,MAX_COOR,IF(B36&lt;MIN_COOR,MIN_COOR,B36))</f>
        <v>-413.69138342609165</v>
      </c>
      <c r="E36" s="3">
        <f>IF(C36&gt;MAX_COOR,MAX_COOR,IF(C36&lt;MIN_COOR,MIN_COOR,C36))</f>
        <v>-510</v>
      </c>
      <c r="F36" s="3">
        <f>(D36-MIN_COOR) / COOR_RANGE</f>
        <v>9.4420212327361128E-2</v>
      </c>
      <c r="G36" s="3">
        <f>(E36-MIN_COOR) / COOR_RANGE</f>
        <v>0</v>
      </c>
      <c r="H36" s="6">
        <f>(SPEED_RANGE * F36) + MIN_SPEED</f>
        <v>-827.38276685218329</v>
      </c>
      <c r="I36" s="6">
        <f>(SPEED_RANGE * G36) + MIN_SPEED</f>
        <v>-1020</v>
      </c>
      <c r="K36" s="3">
        <f t="shared" si="0"/>
        <v>106.13385004190513</v>
      </c>
      <c r="L36" s="3">
        <f t="shared" si="1"/>
        <v>0</v>
      </c>
    </row>
    <row r="37" spans="1:12" x14ac:dyDescent="0.25">
      <c r="A37" s="4">
        <f>COORS!A37</f>
        <v>175</v>
      </c>
      <c r="B37" s="3">
        <f>COORS!B37+COORS!C37</f>
        <v>-463.60986722548455</v>
      </c>
      <c r="C37" s="3">
        <f>COORS!B37-COORS!C37</f>
        <v>-552.50872482809586</v>
      </c>
      <c r="D37" s="3">
        <f>IF(B37&gt;MAX_COOR,MAX_COOR,IF(B37&lt;MIN_COOR,MIN_COOR,B37))</f>
        <v>-463.60986722548455</v>
      </c>
      <c r="E37" s="3">
        <f>IF(C37&gt;MAX_COOR,MAX_COOR,IF(C37&lt;MIN_COOR,MIN_COOR,C37))</f>
        <v>-510</v>
      </c>
      <c r="F37" s="3">
        <f>(D37-MIN_COOR) / COOR_RANGE</f>
        <v>4.5480522327956324E-2</v>
      </c>
      <c r="G37" s="3">
        <f>(E37-MIN_COOR) / COOR_RANGE</f>
        <v>0</v>
      </c>
      <c r="H37" s="6">
        <f>(SPEED_RANGE * F37) + MIN_SPEED</f>
        <v>-927.2197344509691</v>
      </c>
      <c r="I37" s="6">
        <f>(SPEED_RANGE * G37) + MIN_SPEED</f>
        <v>-1020</v>
      </c>
      <c r="K37" s="3">
        <f t="shared" si="0"/>
        <v>99.836967598785805</v>
      </c>
      <c r="L37" s="3">
        <f t="shared" si="1"/>
        <v>0</v>
      </c>
    </row>
    <row r="38" spans="1:12" s="10" customFormat="1" x14ac:dyDescent="0.25">
      <c r="A38" s="7">
        <f>COORS!A38</f>
        <v>180</v>
      </c>
      <c r="B38" s="8">
        <f>COORS!B38+COORS!C38</f>
        <v>-509.99999999999994</v>
      </c>
      <c r="C38" s="8">
        <f>COORS!B38-COORS!C38</f>
        <v>-510.00000000000006</v>
      </c>
      <c r="D38" s="8">
        <f>IF(B38&gt;MAX_COOR,MAX_COOR,IF(B38&lt;MIN_COOR,MIN_COOR,B38))</f>
        <v>-509.99999999999994</v>
      </c>
      <c r="E38" s="8">
        <f>IF(C38&gt;MAX_COOR,MAX_COOR,IF(C38&lt;MIN_COOR,MIN_COOR,C38))</f>
        <v>-510.00000000000006</v>
      </c>
      <c r="F38" s="8">
        <f>(D38-MIN_COOR) / COOR_RANGE</f>
        <v>5.5728842020400014E-17</v>
      </c>
      <c r="G38" s="8">
        <f>(E38-MIN_COOR) / COOR_RANGE</f>
        <v>-5.5728842020400014E-17</v>
      </c>
      <c r="H38" s="9">
        <f>(SPEED_RANGE * F38) + MIN_SPEED</f>
        <v>-1019.9999999999999</v>
      </c>
      <c r="I38" s="9">
        <f>(SPEED_RANGE * G38) + MIN_SPEED</f>
        <v>-1020.0000000000001</v>
      </c>
      <c r="K38" s="8">
        <f t="shared" si="0"/>
        <v>92.780265549030787</v>
      </c>
      <c r="L38" s="8">
        <f t="shared" si="1"/>
        <v>0</v>
      </c>
    </row>
    <row r="39" spans="1:12" x14ac:dyDescent="0.25">
      <c r="A39" s="4">
        <f>COORS!A39</f>
        <v>185</v>
      </c>
      <c r="B39" s="3">
        <f>COORS!B39+COORS!C39</f>
        <v>-552.50872482809575</v>
      </c>
      <c r="C39" s="3">
        <f>COORS!B39-COORS!C39</f>
        <v>-463.60986722548466</v>
      </c>
      <c r="D39" s="3">
        <f>IF(B39&gt;MAX_COOR,MAX_COOR,IF(B39&lt;MIN_COOR,MIN_COOR,B39))</f>
        <v>-510</v>
      </c>
      <c r="E39" s="3">
        <f>IF(C39&gt;MAX_COOR,MAX_COOR,IF(C39&lt;MIN_COOR,MIN_COOR,C39))</f>
        <v>-463.60986722548466</v>
      </c>
      <c r="F39" s="3">
        <f>(D39-MIN_COOR) / COOR_RANGE</f>
        <v>0</v>
      </c>
      <c r="G39" s="3">
        <f>(E39-MIN_COOR) / COOR_RANGE</f>
        <v>4.5480522327956213E-2</v>
      </c>
      <c r="H39" s="6">
        <f>(SPEED_RANGE * F39) + MIN_SPEED</f>
        <v>-1020</v>
      </c>
      <c r="I39" s="6">
        <f>(SPEED_RANGE * G39) + MIN_SPEED</f>
        <v>-927.21973445096933</v>
      </c>
      <c r="K39" s="3">
        <f t="shared" si="0"/>
        <v>0</v>
      </c>
      <c r="L39" s="3">
        <f t="shared" si="1"/>
        <v>-92.780265549030787</v>
      </c>
    </row>
    <row r="40" spans="1:12" x14ac:dyDescent="0.25">
      <c r="A40" s="4">
        <f>COORS!A40</f>
        <v>190</v>
      </c>
      <c r="B40" s="3">
        <f>COORS!B40+COORS!C40</f>
        <v>-590.81252464636066</v>
      </c>
      <c r="C40" s="3">
        <f>COORS!B40-COORS!C40</f>
        <v>-413.69138342609153</v>
      </c>
      <c r="D40" s="3">
        <f>IF(B40&gt;MAX_COOR,MAX_COOR,IF(B40&lt;MIN_COOR,MIN_COOR,B40))</f>
        <v>-510</v>
      </c>
      <c r="E40" s="3">
        <f>IF(C40&gt;MAX_COOR,MAX_COOR,IF(C40&lt;MIN_COOR,MIN_COOR,C40))</f>
        <v>-413.69138342609153</v>
      </c>
      <c r="F40" s="3">
        <f>(D40-MIN_COOR) / COOR_RANGE</f>
        <v>0</v>
      </c>
      <c r="G40" s="3">
        <f>(E40-MIN_COOR) / COOR_RANGE</f>
        <v>9.4420212327361239E-2</v>
      </c>
      <c r="H40" s="6">
        <f>(SPEED_RANGE * F40) + MIN_SPEED</f>
        <v>-1020</v>
      </c>
      <c r="I40" s="6">
        <f>(SPEED_RANGE * G40) + MIN_SPEED</f>
        <v>-827.38276685218307</v>
      </c>
      <c r="K40" s="3">
        <f t="shared" si="0"/>
        <v>0</v>
      </c>
      <c r="L40" s="3">
        <f t="shared" si="1"/>
        <v>-99.836967598786259</v>
      </c>
    </row>
    <row r="41" spans="1:12" x14ac:dyDescent="0.25">
      <c r="A41" s="4">
        <f>COORS!A41</f>
        <v>195</v>
      </c>
      <c r="B41" s="3">
        <f>COORS!B41+COORS!C41</f>
        <v>-624.61988440971049</v>
      </c>
      <c r="C41" s="3">
        <f>COORS!B41-COORS!C41</f>
        <v>-360.62445840513925</v>
      </c>
      <c r="D41" s="3">
        <f>IF(B41&gt;MAX_COOR,MAX_COOR,IF(B41&lt;MIN_COOR,MIN_COOR,B41))</f>
        <v>-510</v>
      </c>
      <c r="E41" s="3">
        <f>IF(C41&gt;MAX_COOR,MAX_COOR,IF(C41&lt;MIN_COOR,MIN_COOR,C41))</f>
        <v>-360.62445840513925</v>
      </c>
      <c r="F41" s="3">
        <f>(D41-MIN_COOR) / COOR_RANGE</f>
        <v>0</v>
      </c>
      <c r="G41" s="3">
        <f>(E41-MIN_COOR) / COOR_RANGE</f>
        <v>0.14644660940672621</v>
      </c>
      <c r="H41" s="6">
        <f>(SPEED_RANGE * F41) + MIN_SPEED</f>
        <v>-1020</v>
      </c>
      <c r="I41" s="6">
        <f>(SPEED_RANGE * G41) + MIN_SPEED</f>
        <v>-721.2489168102785</v>
      </c>
      <c r="K41" s="3">
        <f t="shared" si="0"/>
        <v>0</v>
      </c>
      <c r="L41" s="3">
        <f t="shared" si="1"/>
        <v>-106.13385004190457</v>
      </c>
    </row>
    <row r="42" spans="1:12" x14ac:dyDescent="0.25">
      <c r="A42" s="4">
        <f>COORS!A42</f>
        <v>200</v>
      </c>
      <c r="B42" s="3">
        <f>COORS!B42+COORS!C42</f>
        <v>-653.67350969690438</v>
      </c>
      <c r="C42" s="3">
        <f>COORS!B42-COORS!C42</f>
        <v>-304.81296350472229</v>
      </c>
      <c r="D42" s="3">
        <f>IF(B42&gt;MAX_COOR,MAX_COOR,IF(B42&lt;MIN_COOR,MIN_COOR,B42))</f>
        <v>-510</v>
      </c>
      <c r="E42" s="3">
        <f>IF(C42&gt;MAX_COOR,MAX_COOR,IF(C42&lt;MIN_COOR,MIN_COOR,C42))</f>
        <v>-304.81296350472229</v>
      </c>
      <c r="F42" s="3">
        <f>(D42-MIN_COOR) / COOR_RANGE</f>
        <v>0</v>
      </c>
      <c r="G42" s="3">
        <f>(E42-MIN_COOR) / COOR_RANGE</f>
        <v>0.20116376126988011</v>
      </c>
      <c r="H42" s="6">
        <f>(SPEED_RANGE * F42) + MIN_SPEED</f>
        <v>-1020</v>
      </c>
      <c r="I42" s="6">
        <f>(SPEED_RANGE * G42) + MIN_SPEED</f>
        <v>-609.62592700944458</v>
      </c>
      <c r="K42" s="3">
        <f t="shared" si="0"/>
        <v>0</v>
      </c>
      <c r="L42" s="3">
        <f t="shared" si="1"/>
        <v>-111.62298980083392</v>
      </c>
    </row>
    <row r="43" spans="1:12" x14ac:dyDescent="0.25">
      <c r="A43" s="4">
        <f>COORS!A43</f>
        <v>205</v>
      </c>
      <c r="B43" s="3">
        <f>COORS!B43+COORS!C43</f>
        <v>-677.75228487644813</v>
      </c>
      <c r="C43" s="3">
        <f>COORS!B43-COORS!C43</f>
        <v>-246.68165790093491</v>
      </c>
      <c r="D43" s="3">
        <f>IF(B43&gt;MAX_COOR,MAX_COOR,IF(B43&lt;MIN_COOR,MIN_COOR,B43))</f>
        <v>-510</v>
      </c>
      <c r="E43" s="3">
        <f>IF(C43&gt;MAX_COOR,MAX_COOR,IF(C43&lt;MIN_COOR,MIN_COOR,C43))</f>
        <v>-246.68165790093491</v>
      </c>
      <c r="F43" s="3">
        <f>(D43-MIN_COOR) / COOR_RANGE</f>
        <v>0</v>
      </c>
      <c r="G43" s="3">
        <f>(E43-MIN_COOR) / COOR_RANGE</f>
        <v>0.25815523735202461</v>
      </c>
      <c r="H43" s="6">
        <f>(SPEED_RANGE * F43) + MIN_SPEED</f>
        <v>-1020</v>
      </c>
      <c r="I43" s="6">
        <f>(SPEED_RANGE * G43) + MIN_SPEED</f>
        <v>-493.36331580186982</v>
      </c>
      <c r="K43" s="3">
        <f t="shared" si="0"/>
        <v>0</v>
      </c>
      <c r="L43" s="3">
        <f t="shared" si="1"/>
        <v>-116.26261120757476</v>
      </c>
    </row>
    <row r="44" spans="1:12" x14ac:dyDescent="0.25">
      <c r="A44" s="4">
        <f>COORS!A44</f>
        <v>210</v>
      </c>
      <c r="B44" s="3">
        <f>COORS!B44+COORS!C44</f>
        <v>-696.67295593006372</v>
      </c>
      <c r="C44" s="3">
        <f>COORS!B44-COORS!C44</f>
        <v>-186.67295593006361</v>
      </c>
      <c r="D44" s="3">
        <f>IF(B44&gt;MAX_COOR,MAX_COOR,IF(B44&lt;MIN_COOR,MIN_COOR,B44))</f>
        <v>-510</v>
      </c>
      <c r="E44" s="3">
        <f>IF(C44&gt;MAX_COOR,MAX_COOR,IF(C44&lt;MIN_COOR,MIN_COOR,C44))</f>
        <v>-186.67295593006361</v>
      </c>
      <c r="F44" s="3">
        <f>(D44-MIN_COOR) / COOR_RANGE</f>
        <v>0</v>
      </c>
      <c r="G44" s="3">
        <f>(E44-MIN_COOR) / COOR_RANGE</f>
        <v>0.31698729810778076</v>
      </c>
      <c r="H44" s="6">
        <f>(SPEED_RANGE * F44) + MIN_SPEED</f>
        <v>-1020</v>
      </c>
      <c r="I44" s="6">
        <f>(SPEED_RANGE * G44) + MIN_SPEED</f>
        <v>-373.34591186012722</v>
      </c>
      <c r="K44" s="3">
        <f t="shared" si="0"/>
        <v>0</v>
      </c>
      <c r="L44" s="3">
        <f t="shared" si="1"/>
        <v>-120.0174039417426</v>
      </c>
    </row>
    <row r="45" spans="1:12" x14ac:dyDescent="0.25">
      <c r="A45" s="4">
        <f>COORS!A45</f>
        <v>215</v>
      </c>
      <c r="B45" s="3">
        <f>COORS!B45+COORS!C45</f>
        <v>-710.2915251264194</v>
      </c>
      <c r="C45" s="3">
        <f>COORS!B45-COORS!C45</f>
        <v>-125.24356004835226</v>
      </c>
      <c r="D45" s="3">
        <f>IF(B45&gt;MAX_COOR,MAX_COOR,IF(B45&lt;MIN_COOR,MIN_COOR,B45))</f>
        <v>-510</v>
      </c>
      <c r="E45" s="3">
        <f>IF(C45&gt;MAX_COOR,MAX_COOR,IF(C45&lt;MIN_COOR,MIN_COOR,C45))</f>
        <v>-125.24356004835226</v>
      </c>
      <c r="F45" s="3">
        <f>(D45-MIN_COOR) / COOR_RANGE</f>
        <v>0</v>
      </c>
      <c r="G45" s="3">
        <f>(E45-MIN_COOR) / COOR_RANGE</f>
        <v>0.37721219603102718</v>
      </c>
      <c r="H45" s="6">
        <f>(SPEED_RANGE * F45) + MIN_SPEED</f>
        <v>-1020</v>
      </c>
      <c r="I45" s="6">
        <f>(SPEED_RANGE * G45) + MIN_SPEED</f>
        <v>-250.48712009670453</v>
      </c>
      <c r="K45" s="3">
        <f t="shared" si="0"/>
        <v>0</v>
      </c>
      <c r="L45" s="3">
        <f t="shared" si="1"/>
        <v>-122.85879176342269</v>
      </c>
    </row>
    <row r="46" spans="1:12" x14ac:dyDescent="0.25">
      <c r="A46" s="4">
        <f>COORS!A46</f>
        <v>220</v>
      </c>
      <c r="B46" s="3">
        <f>COORS!B46+COORS!C46</f>
        <v>-718.50434693081388</v>
      </c>
      <c r="C46" s="3">
        <f>COORS!B46-COORS!C46</f>
        <v>-62.860985050543775</v>
      </c>
      <c r="D46" s="3">
        <f>IF(B46&gt;MAX_COOR,MAX_COOR,IF(B46&lt;MIN_COOR,MIN_COOR,B46))</f>
        <v>-510</v>
      </c>
      <c r="E46" s="3">
        <f>IF(C46&gt;MAX_COOR,MAX_COOR,IF(C46&lt;MIN_COOR,MIN_COOR,C46))</f>
        <v>-62.860985050543775</v>
      </c>
      <c r="F46" s="3">
        <f>(D46-MIN_COOR) / COOR_RANGE</f>
        <v>0</v>
      </c>
      <c r="G46" s="3">
        <f>(E46-MIN_COOR) / COOR_RANGE</f>
        <v>0.43837158328378062</v>
      </c>
      <c r="H46" s="6">
        <f>(SPEED_RANGE * F46) + MIN_SPEED</f>
        <v>-1020</v>
      </c>
      <c r="I46" s="6">
        <f>(SPEED_RANGE * G46) + MIN_SPEED</f>
        <v>-125.72197010108755</v>
      </c>
      <c r="K46" s="3">
        <f t="shared" si="0"/>
        <v>0</v>
      </c>
      <c r="L46" s="3">
        <f t="shared" si="1"/>
        <v>-124.76514999561698</v>
      </c>
    </row>
    <row r="47" spans="1:12" s="14" customFormat="1" x14ac:dyDescent="0.25">
      <c r="A47" s="11">
        <f>COORS!A47</f>
        <v>225</v>
      </c>
      <c r="B47" s="12">
        <f>COORS!B47+COORS!C47</f>
        <v>-721.2489168102785</v>
      </c>
      <c r="C47" s="12">
        <f>COORS!B47-COORS!C47</f>
        <v>0</v>
      </c>
      <c r="D47" s="12">
        <f>IF(B47&gt;MAX_COOR,MAX_COOR,IF(B47&lt;MIN_COOR,MIN_COOR,B47))</f>
        <v>-510</v>
      </c>
      <c r="E47" s="12">
        <f>IF(C47&gt;MAX_COOR,MAX_COOR,IF(C47&lt;MIN_COOR,MIN_COOR,C47))</f>
        <v>0</v>
      </c>
      <c r="F47" s="12">
        <f>(D47-MIN_COOR) / COOR_RANGE</f>
        <v>0</v>
      </c>
      <c r="G47" s="12">
        <f>(E47-MIN_COOR) / COOR_RANGE</f>
        <v>0.5</v>
      </c>
      <c r="H47" s="13">
        <f>(SPEED_RANGE * F47) + MIN_SPEED</f>
        <v>-1020</v>
      </c>
      <c r="I47" s="13">
        <f>(SPEED_RANGE * G47) + MIN_SPEED</f>
        <v>0</v>
      </c>
      <c r="K47" s="12">
        <f t="shared" si="0"/>
        <v>0</v>
      </c>
      <c r="L47" s="12">
        <f t="shared" si="1"/>
        <v>-125.72197010108755</v>
      </c>
    </row>
    <row r="48" spans="1:12" x14ac:dyDescent="0.25">
      <c r="A48" s="4">
        <f>COORS!A48</f>
        <v>230</v>
      </c>
      <c r="B48" s="3">
        <f>COORS!B48+COORS!C48</f>
        <v>-718.50434693081388</v>
      </c>
      <c r="C48" s="3">
        <f>COORS!B48-COORS!C48</f>
        <v>62.860985050543604</v>
      </c>
      <c r="D48" s="3">
        <f>IF(B48&gt;MAX_COOR,MAX_COOR,IF(B48&lt;MIN_COOR,MIN_COOR,B48))</f>
        <v>-510</v>
      </c>
      <c r="E48" s="3">
        <f>IF(C48&gt;MAX_COOR,MAX_COOR,IF(C48&lt;MIN_COOR,MIN_COOR,C48))</f>
        <v>62.860985050543604</v>
      </c>
      <c r="F48" s="3">
        <f>(D48-MIN_COOR) / COOR_RANGE</f>
        <v>0</v>
      </c>
      <c r="G48" s="3">
        <f>(E48-MIN_COOR) / COOR_RANGE</f>
        <v>0.56162841671621921</v>
      </c>
      <c r="H48" s="6">
        <f>(SPEED_RANGE * F48) + MIN_SPEED</f>
        <v>-1020</v>
      </c>
      <c r="I48" s="6">
        <f>(SPEED_RANGE * G48) + MIN_SPEED</f>
        <v>125.72197010108721</v>
      </c>
      <c r="K48" s="3">
        <f t="shared" si="0"/>
        <v>0</v>
      </c>
      <c r="L48" s="3">
        <f t="shared" si="1"/>
        <v>-125.72197010108721</v>
      </c>
    </row>
    <row r="49" spans="1:12" x14ac:dyDescent="0.25">
      <c r="A49" s="4">
        <f>COORS!A49</f>
        <v>235</v>
      </c>
      <c r="B49" s="3">
        <f>COORS!B49+COORS!C49</f>
        <v>-710.2915251264194</v>
      </c>
      <c r="C49" s="3">
        <f>COORS!B49-COORS!C49</f>
        <v>125.24356004835204</v>
      </c>
      <c r="D49" s="3">
        <f>IF(B49&gt;MAX_COOR,MAX_COOR,IF(B49&lt;MIN_COOR,MIN_COOR,B49))</f>
        <v>-510</v>
      </c>
      <c r="E49" s="3">
        <f>IF(C49&gt;MAX_COOR,MAX_COOR,IF(C49&lt;MIN_COOR,MIN_COOR,C49))</f>
        <v>125.24356004835204</v>
      </c>
      <c r="F49" s="3">
        <f>(D49-MIN_COOR) / COOR_RANGE</f>
        <v>0</v>
      </c>
      <c r="G49" s="3">
        <f>(E49-MIN_COOR) / COOR_RANGE</f>
        <v>0.6227878039689726</v>
      </c>
      <c r="H49" s="6">
        <f>(SPEED_RANGE * F49) + MIN_SPEED</f>
        <v>-1020</v>
      </c>
      <c r="I49" s="6">
        <f>(SPEED_RANGE * G49) + MIN_SPEED</f>
        <v>250.48712009670407</v>
      </c>
      <c r="K49" s="3">
        <f t="shared" si="0"/>
        <v>0</v>
      </c>
      <c r="L49" s="3">
        <f t="shared" si="1"/>
        <v>-124.76514999561687</v>
      </c>
    </row>
    <row r="50" spans="1:12" x14ac:dyDescent="0.25">
      <c r="A50" s="4">
        <f>COORS!A50</f>
        <v>240</v>
      </c>
      <c r="B50" s="3">
        <f>COORS!B50+COORS!C50</f>
        <v>-696.67295593006384</v>
      </c>
      <c r="C50" s="3">
        <f>COORS!B50-COORS!C50</f>
        <v>186.67295593006332</v>
      </c>
      <c r="D50" s="3">
        <f>IF(B50&gt;MAX_COOR,MAX_COOR,IF(B50&lt;MIN_COOR,MIN_COOR,B50))</f>
        <v>-510</v>
      </c>
      <c r="E50" s="3">
        <f>IF(C50&gt;MAX_COOR,MAX_COOR,IF(C50&lt;MIN_COOR,MIN_COOR,C50))</f>
        <v>186.67295593006332</v>
      </c>
      <c r="F50" s="3">
        <f>(D50-MIN_COOR) / COOR_RANGE</f>
        <v>0</v>
      </c>
      <c r="G50" s="3">
        <f>(E50-MIN_COOR) / COOR_RANGE</f>
        <v>0.68301270189221897</v>
      </c>
      <c r="H50" s="6">
        <f>(SPEED_RANGE * F50) + MIN_SPEED</f>
        <v>-1020</v>
      </c>
      <c r="I50" s="6">
        <f>(SPEED_RANGE * G50) + MIN_SPEED</f>
        <v>373.34591186012676</v>
      </c>
      <c r="K50" s="3">
        <f t="shared" si="0"/>
        <v>0</v>
      </c>
      <c r="L50" s="3">
        <f t="shared" si="1"/>
        <v>-122.85879176342269</v>
      </c>
    </row>
    <row r="51" spans="1:12" x14ac:dyDescent="0.25">
      <c r="A51" s="4">
        <f>COORS!A51</f>
        <v>245</v>
      </c>
      <c r="B51" s="3">
        <f>COORS!B51+COORS!C51</f>
        <v>-677.75228487644813</v>
      </c>
      <c r="C51" s="3">
        <f>COORS!B51-COORS!C51</f>
        <v>246.68165790093497</v>
      </c>
      <c r="D51" s="3">
        <f>IF(B51&gt;MAX_COOR,MAX_COOR,IF(B51&lt;MIN_COOR,MIN_COOR,B51))</f>
        <v>-510</v>
      </c>
      <c r="E51" s="3">
        <f>IF(C51&gt;MAX_COOR,MAX_COOR,IF(C51&lt;MIN_COOR,MIN_COOR,C51))</f>
        <v>246.68165790093497</v>
      </c>
      <c r="F51" s="3">
        <f>(D51-MIN_COOR) / COOR_RANGE</f>
        <v>0</v>
      </c>
      <c r="G51" s="3">
        <f>(E51-MIN_COOR) / COOR_RANGE</f>
        <v>0.7418447626479755</v>
      </c>
      <c r="H51" s="6">
        <f>(SPEED_RANGE * F51) + MIN_SPEED</f>
        <v>-1020</v>
      </c>
      <c r="I51" s="6">
        <f>(SPEED_RANGE * G51) + MIN_SPEED</f>
        <v>493.36331580186993</v>
      </c>
      <c r="K51" s="3">
        <f t="shared" si="0"/>
        <v>0</v>
      </c>
      <c r="L51" s="3">
        <f t="shared" si="1"/>
        <v>-120.01740394174317</v>
      </c>
    </row>
    <row r="52" spans="1:12" x14ac:dyDescent="0.25">
      <c r="A52" s="4">
        <f>COORS!A52</f>
        <v>250</v>
      </c>
      <c r="B52" s="3">
        <f>COORS!B52+COORS!C52</f>
        <v>-653.67350969690426</v>
      </c>
      <c r="C52" s="3">
        <f>COORS!B52-COORS!C52</f>
        <v>304.81296350472235</v>
      </c>
      <c r="D52" s="3">
        <f>IF(B52&gt;MAX_COOR,MAX_COOR,IF(B52&lt;MIN_COOR,MIN_COOR,B52))</f>
        <v>-510</v>
      </c>
      <c r="E52" s="3">
        <f>IF(C52&gt;MAX_COOR,MAX_COOR,IF(C52&lt;MIN_COOR,MIN_COOR,C52))</f>
        <v>304.81296350472235</v>
      </c>
      <c r="F52" s="3">
        <f>(D52-MIN_COOR) / COOR_RANGE</f>
        <v>0</v>
      </c>
      <c r="G52" s="3">
        <f>(E52-MIN_COOR) / COOR_RANGE</f>
        <v>0.79883623873012</v>
      </c>
      <c r="H52" s="6">
        <f>(SPEED_RANGE * F52) + MIN_SPEED</f>
        <v>-1020</v>
      </c>
      <c r="I52" s="6">
        <f>(SPEED_RANGE * G52) + MIN_SPEED</f>
        <v>609.62592700944469</v>
      </c>
      <c r="K52" s="3">
        <f t="shared" si="0"/>
        <v>0</v>
      </c>
      <c r="L52" s="3">
        <f t="shared" si="1"/>
        <v>-116.26261120757476</v>
      </c>
    </row>
    <row r="53" spans="1:12" x14ac:dyDescent="0.25">
      <c r="A53" s="4">
        <f>COORS!A53</f>
        <v>255</v>
      </c>
      <c r="B53" s="3">
        <f>COORS!B53+COORS!C53</f>
        <v>-624.61988440971038</v>
      </c>
      <c r="C53" s="3">
        <f>COORS!B53-COORS!C53</f>
        <v>360.62445840513931</v>
      </c>
      <c r="D53" s="3">
        <f>IF(B53&gt;MAX_COOR,MAX_COOR,IF(B53&lt;MIN_COOR,MIN_COOR,B53))</f>
        <v>-510</v>
      </c>
      <c r="E53" s="3">
        <f>IF(C53&gt;MAX_COOR,MAX_COOR,IF(C53&lt;MIN_COOR,MIN_COOR,C53))</f>
        <v>360.62445840513931</v>
      </c>
      <c r="F53" s="3">
        <f>(D53-MIN_COOR) / COOR_RANGE</f>
        <v>0</v>
      </c>
      <c r="G53" s="3">
        <f>(E53-MIN_COOR) / COOR_RANGE</f>
        <v>0.85355339059327384</v>
      </c>
      <c r="H53" s="6">
        <f>(SPEED_RANGE * F53) + MIN_SPEED</f>
        <v>-1020</v>
      </c>
      <c r="I53" s="6">
        <f>(SPEED_RANGE * G53) + MIN_SPEED</f>
        <v>721.24891681027862</v>
      </c>
      <c r="K53" s="3">
        <f t="shared" si="0"/>
        <v>0</v>
      </c>
      <c r="L53" s="3">
        <f t="shared" si="1"/>
        <v>-111.62298980083392</v>
      </c>
    </row>
    <row r="54" spans="1:12" x14ac:dyDescent="0.25">
      <c r="A54" s="4">
        <f>COORS!A54</f>
        <v>260</v>
      </c>
      <c r="B54" s="3">
        <f>COORS!B54+COORS!C54</f>
        <v>-590.81252464636054</v>
      </c>
      <c r="C54" s="3">
        <f>COORS!B54-COORS!C54</f>
        <v>413.69138342609165</v>
      </c>
      <c r="D54" s="3">
        <f>IF(B54&gt;MAX_COOR,MAX_COOR,IF(B54&lt;MIN_COOR,MIN_COOR,B54))</f>
        <v>-510</v>
      </c>
      <c r="E54" s="3">
        <f>IF(C54&gt;MAX_COOR,MAX_COOR,IF(C54&lt;MIN_COOR,MIN_COOR,C54))</f>
        <v>413.69138342609165</v>
      </c>
      <c r="F54" s="3">
        <f>(D54-MIN_COOR) / COOR_RANGE</f>
        <v>0</v>
      </c>
      <c r="G54" s="3">
        <f>(E54-MIN_COOR) / COOR_RANGE</f>
        <v>0.90557978767263891</v>
      </c>
      <c r="H54" s="6">
        <f>(SPEED_RANGE * F54) + MIN_SPEED</f>
        <v>-1020</v>
      </c>
      <c r="I54" s="6">
        <f>(SPEED_RANGE * G54) + MIN_SPEED</f>
        <v>827.38276685218329</v>
      </c>
      <c r="K54" s="3">
        <f t="shared" si="0"/>
        <v>0</v>
      </c>
      <c r="L54" s="3">
        <f t="shared" si="1"/>
        <v>-106.13385004190468</v>
      </c>
    </row>
    <row r="55" spans="1:12" x14ac:dyDescent="0.25">
      <c r="A55" s="4">
        <f>COORS!A55</f>
        <v>265</v>
      </c>
      <c r="B55" s="3">
        <f>COORS!B55+COORS!C55</f>
        <v>-552.50872482809586</v>
      </c>
      <c r="C55" s="3">
        <f>COORS!B55-COORS!C55</f>
        <v>463.60986722548449</v>
      </c>
      <c r="D55" s="3">
        <f>IF(B55&gt;MAX_COOR,MAX_COOR,IF(B55&lt;MIN_COOR,MIN_COOR,B55))</f>
        <v>-510</v>
      </c>
      <c r="E55" s="3">
        <f>IF(C55&gt;MAX_COOR,MAX_COOR,IF(C55&lt;MIN_COOR,MIN_COOR,C55))</f>
        <v>463.60986722548449</v>
      </c>
      <c r="F55" s="3">
        <f>(D55-MIN_COOR) / COOR_RANGE</f>
        <v>0</v>
      </c>
      <c r="G55" s="3">
        <f>(E55-MIN_COOR) / COOR_RANGE</f>
        <v>0.9545194776720437</v>
      </c>
      <c r="H55" s="6">
        <f>(SPEED_RANGE * F55) + MIN_SPEED</f>
        <v>-1020</v>
      </c>
      <c r="I55" s="6">
        <f>(SPEED_RANGE * G55) + MIN_SPEED</f>
        <v>927.2197344509691</v>
      </c>
      <c r="K55" s="3">
        <f t="shared" si="0"/>
        <v>0</v>
      </c>
      <c r="L55" s="3">
        <f t="shared" si="1"/>
        <v>-99.836967598785805</v>
      </c>
    </row>
    <row r="56" spans="1:12" s="10" customFormat="1" x14ac:dyDescent="0.25">
      <c r="A56" s="7">
        <f>COORS!A56</f>
        <v>270</v>
      </c>
      <c r="B56" s="8">
        <f>COORS!B56+COORS!C56</f>
        <v>-510.00000000000011</v>
      </c>
      <c r="C56" s="8">
        <f>COORS!B56-COORS!C56</f>
        <v>509.99999999999989</v>
      </c>
      <c r="D56" s="8">
        <f>IF(B56&gt;MAX_COOR,MAX_COOR,IF(B56&lt;MIN_COOR,MIN_COOR,B56))</f>
        <v>-510.00000000000011</v>
      </c>
      <c r="E56" s="8">
        <f>IF(C56&gt;MAX_COOR,MAX_COOR,IF(C56&lt;MIN_COOR,MIN_COOR,C56))</f>
        <v>509.99999999999989</v>
      </c>
      <c r="F56" s="8">
        <f>(D56-MIN_COOR) / COOR_RANGE</f>
        <v>-1.1145768404080003E-16</v>
      </c>
      <c r="G56" s="8">
        <f>(E56-MIN_COOR) / COOR_RANGE</f>
        <v>0.99999999999999989</v>
      </c>
      <c r="H56" s="9">
        <f>(SPEED_RANGE * F56) + MIN_SPEED</f>
        <v>-1020.0000000000002</v>
      </c>
      <c r="I56" s="9">
        <f>(SPEED_RANGE * G56) + MIN_SPEED</f>
        <v>1019.9999999999998</v>
      </c>
      <c r="K56" s="8">
        <f t="shared" si="0"/>
        <v>0</v>
      </c>
      <c r="L56" s="8">
        <f t="shared" si="1"/>
        <v>-92.780265549030673</v>
      </c>
    </row>
    <row r="57" spans="1:12" x14ac:dyDescent="0.25">
      <c r="A57" s="4">
        <f>COORS!A57</f>
        <v>275</v>
      </c>
      <c r="B57" s="3">
        <f>COORS!B57+COORS!C57</f>
        <v>-463.60986722548466</v>
      </c>
      <c r="C57" s="3">
        <f>COORS!B57-COORS!C57</f>
        <v>552.50872482809575</v>
      </c>
      <c r="D57" s="3">
        <f>IF(B57&gt;MAX_COOR,MAX_COOR,IF(B57&lt;MIN_COOR,MIN_COOR,B57))</f>
        <v>-463.60986722548466</v>
      </c>
      <c r="E57" s="3">
        <f>IF(C57&gt;MAX_COOR,MAX_COOR,IF(C57&lt;MIN_COOR,MIN_COOR,C57))</f>
        <v>510</v>
      </c>
      <c r="F57" s="3">
        <f>(D57-MIN_COOR) / COOR_RANGE</f>
        <v>4.5480522327956213E-2</v>
      </c>
      <c r="G57" s="3">
        <f>(E57-MIN_COOR) / COOR_RANGE</f>
        <v>1</v>
      </c>
      <c r="H57" s="6">
        <f>(SPEED_RANGE * F57) + MIN_SPEED</f>
        <v>-927.21973445096933</v>
      </c>
      <c r="I57" s="6">
        <f>(SPEED_RANGE * G57) + MIN_SPEED</f>
        <v>1020</v>
      </c>
      <c r="K57" s="3">
        <f t="shared" si="0"/>
        <v>-92.780265549030901</v>
      </c>
      <c r="L57" s="3">
        <f t="shared" si="1"/>
        <v>0</v>
      </c>
    </row>
    <row r="58" spans="1:12" x14ac:dyDescent="0.25">
      <c r="A58" s="4">
        <f>COORS!A58</f>
        <v>280</v>
      </c>
      <c r="B58" s="3">
        <f>COORS!B58+COORS!C58</f>
        <v>-413.69138342609187</v>
      </c>
      <c r="C58" s="3">
        <f>COORS!B58-COORS!C58</f>
        <v>590.81252464636043</v>
      </c>
      <c r="D58" s="3">
        <f>IF(B58&gt;MAX_COOR,MAX_COOR,IF(B58&lt;MIN_COOR,MIN_COOR,B58))</f>
        <v>-413.69138342609187</v>
      </c>
      <c r="E58" s="3">
        <f>IF(C58&gt;MAX_COOR,MAX_COOR,IF(C58&lt;MIN_COOR,MIN_COOR,C58))</f>
        <v>510</v>
      </c>
      <c r="F58" s="3">
        <f>(D58-MIN_COOR) / COOR_RANGE</f>
        <v>9.4420212327360906E-2</v>
      </c>
      <c r="G58" s="3">
        <f>(E58-MIN_COOR) / COOR_RANGE</f>
        <v>1</v>
      </c>
      <c r="H58" s="6">
        <f>(SPEED_RANGE * F58) + MIN_SPEED</f>
        <v>-827.38276685218375</v>
      </c>
      <c r="I58" s="6">
        <f>(SPEED_RANGE * G58) + MIN_SPEED</f>
        <v>1020</v>
      </c>
      <c r="K58" s="3">
        <f t="shared" si="0"/>
        <v>-99.836967598785577</v>
      </c>
      <c r="L58" s="3">
        <f t="shared" si="1"/>
        <v>0</v>
      </c>
    </row>
    <row r="59" spans="1:12" x14ac:dyDescent="0.25">
      <c r="A59" s="4">
        <f>COORS!A59</f>
        <v>285</v>
      </c>
      <c r="B59" s="3">
        <f>COORS!B59+COORS!C59</f>
        <v>-360.62445840513953</v>
      </c>
      <c r="C59" s="3">
        <f>COORS!B59-COORS!C59</f>
        <v>624.61988440971027</v>
      </c>
      <c r="D59" s="3">
        <f>IF(B59&gt;MAX_COOR,MAX_COOR,IF(B59&lt;MIN_COOR,MIN_COOR,B59))</f>
        <v>-360.62445840513953</v>
      </c>
      <c r="E59" s="3">
        <f>IF(C59&gt;MAX_COOR,MAX_COOR,IF(C59&lt;MIN_COOR,MIN_COOR,C59))</f>
        <v>510</v>
      </c>
      <c r="F59" s="3">
        <f>(D59-MIN_COOR) / COOR_RANGE</f>
        <v>0.14644660940672594</v>
      </c>
      <c r="G59" s="3">
        <f>(E59-MIN_COOR) / COOR_RANGE</f>
        <v>1</v>
      </c>
      <c r="H59" s="6">
        <f>(SPEED_RANGE * F59) + MIN_SPEED</f>
        <v>-721.24891681027907</v>
      </c>
      <c r="I59" s="6">
        <f>(SPEED_RANGE * G59) + MIN_SPEED</f>
        <v>1020</v>
      </c>
      <c r="K59" s="3">
        <f t="shared" si="0"/>
        <v>-106.13385004190468</v>
      </c>
      <c r="L59" s="3">
        <f t="shared" si="1"/>
        <v>0</v>
      </c>
    </row>
    <row r="60" spans="1:12" x14ac:dyDescent="0.25">
      <c r="A60" s="4">
        <f>COORS!A60</f>
        <v>290</v>
      </c>
      <c r="B60" s="3">
        <f>COORS!B60+COORS!C60</f>
        <v>-304.81296350472206</v>
      </c>
      <c r="C60" s="3">
        <f>COORS!B60-COORS!C60</f>
        <v>653.67350969690438</v>
      </c>
      <c r="D60" s="3">
        <f>IF(B60&gt;MAX_COOR,MAX_COOR,IF(B60&lt;MIN_COOR,MIN_COOR,B60))</f>
        <v>-304.81296350472206</v>
      </c>
      <c r="E60" s="3">
        <f>IF(C60&gt;MAX_COOR,MAX_COOR,IF(C60&lt;MIN_COOR,MIN_COOR,C60))</f>
        <v>510</v>
      </c>
      <c r="F60" s="3">
        <f>(D60-MIN_COOR) / COOR_RANGE</f>
        <v>0.20116376126988034</v>
      </c>
      <c r="G60" s="3">
        <f>(E60-MIN_COOR) / COOR_RANGE</f>
        <v>1</v>
      </c>
      <c r="H60" s="6">
        <f>(SPEED_RANGE * F60) + MIN_SPEED</f>
        <v>-609.62592700944413</v>
      </c>
      <c r="I60" s="6">
        <f>(SPEED_RANGE * G60) + MIN_SPEED</f>
        <v>1020</v>
      </c>
      <c r="K60" s="3">
        <f t="shared" si="0"/>
        <v>-111.62298980083494</v>
      </c>
      <c r="L60" s="3">
        <f t="shared" si="1"/>
        <v>0</v>
      </c>
    </row>
    <row r="61" spans="1:12" x14ac:dyDescent="0.25">
      <c r="A61" s="4">
        <f>COORS!A61</f>
        <v>295</v>
      </c>
      <c r="B61" s="3">
        <f>COORS!B61+COORS!C61</f>
        <v>-246.68165790093468</v>
      </c>
      <c r="C61" s="3">
        <f>COORS!B61-COORS!C61</f>
        <v>677.75228487644836</v>
      </c>
      <c r="D61" s="3">
        <f>IF(B61&gt;MAX_COOR,MAX_COOR,IF(B61&lt;MIN_COOR,MIN_COOR,B61))</f>
        <v>-246.68165790093468</v>
      </c>
      <c r="E61" s="3">
        <f>IF(C61&gt;MAX_COOR,MAX_COOR,IF(C61&lt;MIN_COOR,MIN_COOR,C61))</f>
        <v>510</v>
      </c>
      <c r="F61" s="3">
        <f>(D61-MIN_COOR) / COOR_RANGE</f>
        <v>0.25815523735202484</v>
      </c>
      <c r="G61" s="3">
        <f>(E61-MIN_COOR) / COOR_RANGE</f>
        <v>1</v>
      </c>
      <c r="H61" s="6">
        <f>(SPEED_RANGE * F61) + MIN_SPEED</f>
        <v>-493.36331580186936</v>
      </c>
      <c r="I61" s="6">
        <f>(SPEED_RANGE * G61) + MIN_SPEED</f>
        <v>1020</v>
      </c>
      <c r="K61" s="3">
        <f t="shared" si="0"/>
        <v>-116.26261120757476</v>
      </c>
      <c r="L61" s="3">
        <f t="shared" si="1"/>
        <v>0</v>
      </c>
    </row>
    <row r="62" spans="1:12" x14ac:dyDescent="0.25">
      <c r="A62" s="4">
        <f>COORS!A62</f>
        <v>300</v>
      </c>
      <c r="B62" s="3">
        <f>COORS!B62+COORS!C62</f>
        <v>-186.67295593006361</v>
      </c>
      <c r="C62" s="3">
        <f>COORS!B62-COORS!C62</f>
        <v>696.67295593006372</v>
      </c>
      <c r="D62" s="3">
        <f>IF(B62&gt;MAX_COOR,MAX_COOR,IF(B62&lt;MIN_COOR,MIN_COOR,B62))</f>
        <v>-186.67295593006361</v>
      </c>
      <c r="E62" s="3">
        <f>IF(C62&gt;MAX_COOR,MAX_COOR,IF(C62&lt;MIN_COOR,MIN_COOR,C62))</f>
        <v>510</v>
      </c>
      <c r="F62" s="3">
        <f>(D62-MIN_COOR) / COOR_RANGE</f>
        <v>0.31698729810778076</v>
      </c>
      <c r="G62" s="3">
        <f>(E62-MIN_COOR) / COOR_RANGE</f>
        <v>1</v>
      </c>
      <c r="H62" s="6">
        <f>(SPEED_RANGE * F62) + MIN_SPEED</f>
        <v>-373.34591186012722</v>
      </c>
      <c r="I62" s="6">
        <f>(SPEED_RANGE * G62) + MIN_SPEED</f>
        <v>1020</v>
      </c>
      <c r="K62" s="3">
        <f t="shared" si="0"/>
        <v>-120.01740394174215</v>
      </c>
      <c r="L62" s="3">
        <f t="shared" si="1"/>
        <v>0</v>
      </c>
    </row>
    <row r="63" spans="1:12" x14ac:dyDescent="0.25">
      <c r="A63" s="4">
        <f>COORS!A63</f>
        <v>305</v>
      </c>
      <c r="B63" s="3">
        <f>COORS!B63+COORS!C63</f>
        <v>-125.24356004835232</v>
      </c>
      <c r="C63" s="3">
        <f>COORS!B63-COORS!C63</f>
        <v>710.2915251264194</v>
      </c>
      <c r="D63" s="3">
        <f>IF(B63&gt;MAX_COOR,MAX_COOR,IF(B63&lt;MIN_COOR,MIN_COOR,B63))</f>
        <v>-125.24356004835232</v>
      </c>
      <c r="E63" s="3">
        <f>IF(C63&gt;MAX_COOR,MAX_COOR,IF(C63&lt;MIN_COOR,MIN_COOR,C63))</f>
        <v>510</v>
      </c>
      <c r="F63" s="3">
        <f>(D63-MIN_COOR) / COOR_RANGE</f>
        <v>0.37721219603102712</v>
      </c>
      <c r="G63" s="3">
        <f>(E63-MIN_COOR) / COOR_RANGE</f>
        <v>1</v>
      </c>
      <c r="H63" s="6">
        <f>(SPEED_RANGE * F63) + MIN_SPEED</f>
        <v>-250.48712009670464</v>
      </c>
      <c r="I63" s="6">
        <f>(SPEED_RANGE * G63) + MIN_SPEED</f>
        <v>1020</v>
      </c>
      <c r="K63" s="3">
        <f t="shared" si="0"/>
        <v>-122.85879176342257</v>
      </c>
      <c r="L63" s="3">
        <f t="shared" si="1"/>
        <v>0</v>
      </c>
    </row>
    <row r="64" spans="1:12" x14ac:dyDescent="0.25">
      <c r="A64" s="4">
        <f>COORS!A64</f>
        <v>310</v>
      </c>
      <c r="B64" s="3">
        <f>COORS!B64+COORS!C64</f>
        <v>-62.860985050543832</v>
      </c>
      <c r="C64" s="3">
        <f>COORS!B64-COORS!C64</f>
        <v>718.50434693081388</v>
      </c>
      <c r="D64" s="3">
        <f>IF(B64&gt;MAX_COOR,MAX_COOR,IF(B64&lt;MIN_COOR,MIN_COOR,B64))</f>
        <v>-62.860985050543832</v>
      </c>
      <c r="E64" s="3">
        <f>IF(C64&gt;MAX_COOR,MAX_COOR,IF(C64&lt;MIN_COOR,MIN_COOR,C64))</f>
        <v>510</v>
      </c>
      <c r="F64" s="3">
        <f>(D64-MIN_COOR) / COOR_RANGE</f>
        <v>0.43837158328378056</v>
      </c>
      <c r="G64" s="3">
        <f>(E64-MIN_COOR) / COOR_RANGE</f>
        <v>1</v>
      </c>
      <c r="H64" s="6">
        <f>(SPEED_RANGE * F64) + MIN_SPEED</f>
        <v>-125.72197010108766</v>
      </c>
      <c r="I64" s="6">
        <f>(SPEED_RANGE * G64) + MIN_SPEED</f>
        <v>1020</v>
      </c>
      <c r="K64" s="3">
        <f t="shared" si="0"/>
        <v>-124.76514999561698</v>
      </c>
      <c r="L64" s="3">
        <f t="shared" si="1"/>
        <v>0</v>
      </c>
    </row>
    <row r="65" spans="1:12" s="14" customFormat="1" x14ac:dyDescent="0.25">
      <c r="A65" s="11">
        <f>COORS!A65</f>
        <v>315</v>
      </c>
      <c r="B65" s="12">
        <f>COORS!B65+COORS!C65</f>
        <v>0</v>
      </c>
      <c r="C65" s="12">
        <f>COORS!B65-COORS!C65</f>
        <v>721.24891681027839</v>
      </c>
      <c r="D65" s="12">
        <f>IF(B65&gt;MAX_COOR,MAX_COOR,IF(B65&lt;MIN_COOR,MIN_COOR,B65))</f>
        <v>0</v>
      </c>
      <c r="E65" s="12">
        <f>IF(C65&gt;MAX_COOR,MAX_COOR,IF(C65&lt;MIN_COOR,MIN_COOR,C65))</f>
        <v>510</v>
      </c>
      <c r="F65" s="12">
        <f>(D65-MIN_COOR) / COOR_RANGE</f>
        <v>0.5</v>
      </c>
      <c r="G65" s="12">
        <f>(E65-MIN_COOR) / COOR_RANGE</f>
        <v>1</v>
      </c>
      <c r="H65" s="13">
        <f>(SPEED_RANGE * F65) + MIN_SPEED</f>
        <v>0</v>
      </c>
      <c r="I65" s="13">
        <f>(SPEED_RANGE * G65) + MIN_SPEED</f>
        <v>1020</v>
      </c>
      <c r="K65" s="12">
        <f t="shared" si="0"/>
        <v>-125.72197010108766</v>
      </c>
      <c r="L65" s="12">
        <f t="shared" si="1"/>
        <v>0</v>
      </c>
    </row>
    <row r="66" spans="1:12" x14ac:dyDescent="0.25">
      <c r="A66" s="4">
        <f>COORS!A66</f>
        <v>320</v>
      </c>
      <c r="B66" s="3">
        <f>COORS!B66+COORS!C66</f>
        <v>62.860985050543491</v>
      </c>
      <c r="C66" s="3">
        <f>COORS!B66-COORS!C66</f>
        <v>718.50434693081388</v>
      </c>
      <c r="D66" s="3">
        <f>IF(B66&gt;MAX_COOR,MAX_COOR,IF(B66&lt;MIN_COOR,MIN_COOR,B66))</f>
        <v>62.860985050543491</v>
      </c>
      <c r="E66" s="3">
        <f>IF(C66&gt;MAX_COOR,MAX_COOR,IF(C66&lt;MIN_COOR,MIN_COOR,C66))</f>
        <v>510</v>
      </c>
      <c r="F66" s="3">
        <f>(D66-MIN_COOR) / COOR_RANGE</f>
        <v>0.5616284167162191</v>
      </c>
      <c r="G66" s="3">
        <f>(E66-MIN_COOR) / COOR_RANGE</f>
        <v>1</v>
      </c>
      <c r="H66" s="6">
        <f>(SPEED_RANGE * F66) + MIN_SPEED</f>
        <v>125.72197010108698</v>
      </c>
      <c r="I66" s="6">
        <f>(SPEED_RANGE * G66) + MIN_SPEED</f>
        <v>1020</v>
      </c>
      <c r="K66" s="3">
        <f t="shared" si="0"/>
        <v>-125.72197010108698</v>
      </c>
      <c r="L66" s="3">
        <f t="shared" si="1"/>
        <v>0</v>
      </c>
    </row>
    <row r="67" spans="1:12" x14ac:dyDescent="0.25">
      <c r="A67" s="4">
        <f>COORS!A67</f>
        <v>325</v>
      </c>
      <c r="B67" s="3">
        <f>COORS!B67+COORS!C67</f>
        <v>125.24356004835198</v>
      </c>
      <c r="C67" s="3">
        <f>COORS!B67-COORS!C67</f>
        <v>710.2915251264194</v>
      </c>
      <c r="D67" s="3">
        <f>IF(B67&gt;MAX_COOR,MAX_COOR,IF(B67&lt;MIN_COOR,MIN_COOR,B67))</f>
        <v>125.24356004835198</v>
      </c>
      <c r="E67" s="3">
        <f>IF(C67&gt;MAX_COOR,MAX_COOR,IF(C67&lt;MIN_COOR,MIN_COOR,C67))</f>
        <v>510</v>
      </c>
      <c r="F67" s="3">
        <f>(D67-MIN_COOR) / COOR_RANGE</f>
        <v>0.6227878039689726</v>
      </c>
      <c r="G67" s="3">
        <f>(E67-MIN_COOR) / COOR_RANGE</f>
        <v>1</v>
      </c>
      <c r="H67" s="6">
        <f>(SPEED_RANGE * F67) + MIN_SPEED</f>
        <v>250.48712009670407</v>
      </c>
      <c r="I67" s="6">
        <f>(SPEED_RANGE * G67) + MIN_SPEED</f>
        <v>1020</v>
      </c>
      <c r="K67" s="3">
        <f t="shared" si="0"/>
        <v>-124.76514999561709</v>
      </c>
      <c r="L67" s="3">
        <f t="shared" si="1"/>
        <v>0</v>
      </c>
    </row>
    <row r="68" spans="1:12" x14ac:dyDescent="0.25">
      <c r="A68" s="4">
        <f>COORS!A68</f>
        <v>330</v>
      </c>
      <c r="B68" s="3">
        <f>COORS!B68+COORS!C68</f>
        <v>186.67295593006332</v>
      </c>
      <c r="C68" s="3">
        <f>COORS!B68-COORS!C68</f>
        <v>696.67295593006384</v>
      </c>
      <c r="D68" s="3">
        <f>IF(B68&gt;MAX_COOR,MAX_COOR,IF(B68&lt;MIN_COOR,MIN_COOR,B68))</f>
        <v>186.67295593006332</v>
      </c>
      <c r="E68" s="3">
        <f>IF(C68&gt;MAX_COOR,MAX_COOR,IF(C68&lt;MIN_COOR,MIN_COOR,C68))</f>
        <v>510</v>
      </c>
      <c r="F68" s="3">
        <f>(D68-MIN_COOR) / COOR_RANGE</f>
        <v>0.68301270189221897</v>
      </c>
      <c r="G68" s="3">
        <f>(E68-MIN_COOR) / COOR_RANGE</f>
        <v>1</v>
      </c>
      <c r="H68" s="6">
        <f>(SPEED_RANGE * F68) + MIN_SPEED</f>
        <v>373.34591186012676</v>
      </c>
      <c r="I68" s="6">
        <f>(SPEED_RANGE * G68) + MIN_SPEED</f>
        <v>1020</v>
      </c>
      <c r="K68" s="3">
        <f t="shared" ref="K68:K74" si="2">H67-H68</f>
        <v>-122.85879176342269</v>
      </c>
      <c r="L68" s="3">
        <f t="shared" ref="L68:L74" si="3">I67-I68</f>
        <v>0</v>
      </c>
    </row>
    <row r="69" spans="1:12" x14ac:dyDescent="0.25">
      <c r="A69" s="4">
        <f>COORS!A69</f>
        <v>335</v>
      </c>
      <c r="B69" s="3">
        <f>COORS!B69+COORS!C69</f>
        <v>246.68165790093494</v>
      </c>
      <c r="C69" s="3">
        <f>COORS!B69-COORS!C69</f>
        <v>677.75228487644813</v>
      </c>
      <c r="D69" s="3">
        <f>IF(B69&gt;MAX_COOR,MAX_COOR,IF(B69&lt;MIN_COOR,MIN_COOR,B69))</f>
        <v>246.68165790093494</v>
      </c>
      <c r="E69" s="3">
        <f>IF(C69&gt;MAX_COOR,MAX_COOR,IF(C69&lt;MIN_COOR,MIN_COOR,C69))</f>
        <v>510</v>
      </c>
      <c r="F69" s="3">
        <f>(D69-MIN_COOR) / COOR_RANGE</f>
        <v>0.7418447626479755</v>
      </c>
      <c r="G69" s="3">
        <f>(E69-MIN_COOR) / COOR_RANGE</f>
        <v>1</v>
      </c>
      <c r="H69" s="6">
        <f>(SPEED_RANGE * F69) + MIN_SPEED</f>
        <v>493.36331580186993</v>
      </c>
      <c r="I69" s="6">
        <f>(SPEED_RANGE * G69) + MIN_SPEED</f>
        <v>1020</v>
      </c>
      <c r="K69" s="3">
        <f t="shared" si="2"/>
        <v>-120.01740394174317</v>
      </c>
      <c r="L69" s="3">
        <f t="shared" si="3"/>
        <v>0</v>
      </c>
    </row>
    <row r="70" spans="1:12" x14ac:dyDescent="0.25">
      <c r="A70" s="4">
        <f>COORS!A70</f>
        <v>340</v>
      </c>
      <c r="B70" s="3">
        <f>COORS!B70+COORS!C70</f>
        <v>304.81296350472235</v>
      </c>
      <c r="C70" s="3">
        <f>COORS!B70-COORS!C70</f>
        <v>653.67350969690426</v>
      </c>
      <c r="D70" s="3">
        <f>IF(B70&gt;MAX_COOR,MAX_COOR,IF(B70&lt;MIN_COOR,MIN_COOR,B70))</f>
        <v>304.81296350472235</v>
      </c>
      <c r="E70" s="3">
        <f>IF(C70&gt;MAX_COOR,MAX_COOR,IF(C70&lt;MIN_COOR,MIN_COOR,C70))</f>
        <v>510</v>
      </c>
      <c r="F70" s="3">
        <f>(D70-MIN_COOR) / COOR_RANGE</f>
        <v>0.79883623873012</v>
      </c>
      <c r="G70" s="3">
        <f>(E70-MIN_COOR) / COOR_RANGE</f>
        <v>1</v>
      </c>
      <c r="H70" s="6">
        <f>(SPEED_RANGE * F70) + MIN_SPEED</f>
        <v>609.62592700944469</v>
      </c>
      <c r="I70" s="6">
        <f>(SPEED_RANGE * G70) + MIN_SPEED</f>
        <v>1020</v>
      </c>
      <c r="K70" s="3">
        <f t="shared" si="2"/>
        <v>-116.26261120757476</v>
      </c>
      <c r="L70" s="3">
        <f t="shared" si="3"/>
        <v>0</v>
      </c>
    </row>
    <row r="71" spans="1:12" x14ac:dyDescent="0.25">
      <c r="A71" s="4">
        <f>COORS!A71</f>
        <v>345</v>
      </c>
      <c r="B71" s="3">
        <f>COORS!B71+COORS!C71</f>
        <v>360.62445840513931</v>
      </c>
      <c r="C71" s="3">
        <f>COORS!B71-COORS!C71</f>
        <v>624.61988440971038</v>
      </c>
      <c r="D71" s="3">
        <f>IF(B71&gt;MAX_COOR,MAX_COOR,IF(B71&lt;MIN_COOR,MIN_COOR,B71))</f>
        <v>360.62445840513931</v>
      </c>
      <c r="E71" s="3">
        <f>IF(C71&gt;MAX_COOR,MAX_COOR,IF(C71&lt;MIN_COOR,MIN_COOR,C71))</f>
        <v>510</v>
      </c>
      <c r="F71" s="3">
        <f>(D71-MIN_COOR) / COOR_RANGE</f>
        <v>0.85355339059327384</v>
      </c>
      <c r="G71" s="3">
        <f>(E71-MIN_COOR) / COOR_RANGE</f>
        <v>1</v>
      </c>
      <c r="H71" s="6">
        <f>(SPEED_RANGE * F71) + MIN_SPEED</f>
        <v>721.24891681027862</v>
      </c>
      <c r="I71" s="6">
        <f>(SPEED_RANGE * G71) + MIN_SPEED</f>
        <v>1020</v>
      </c>
      <c r="K71" s="3">
        <f t="shared" si="2"/>
        <v>-111.62298980083392</v>
      </c>
      <c r="L71" s="3">
        <f t="shared" si="3"/>
        <v>0</v>
      </c>
    </row>
    <row r="72" spans="1:12" x14ac:dyDescent="0.25">
      <c r="A72" s="4">
        <f>COORS!A72</f>
        <v>350</v>
      </c>
      <c r="B72" s="3">
        <f>COORS!B72+COORS!C72</f>
        <v>413.69138342609159</v>
      </c>
      <c r="C72" s="3">
        <f>COORS!B72-COORS!C72</f>
        <v>590.81252464636054</v>
      </c>
      <c r="D72" s="3">
        <f>IF(B72&gt;MAX_COOR,MAX_COOR,IF(B72&lt;MIN_COOR,MIN_COOR,B72))</f>
        <v>413.69138342609159</v>
      </c>
      <c r="E72" s="3">
        <f>IF(C72&gt;MAX_COOR,MAX_COOR,IF(C72&lt;MIN_COOR,MIN_COOR,C72))</f>
        <v>510</v>
      </c>
      <c r="F72" s="3">
        <f>(D72-MIN_COOR) / COOR_RANGE</f>
        <v>0.9055797876726388</v>
      </c>
      <c r="G72" s="3">
        <f>(E72-MIN_COOR) / COOR_RANGE</f>
        <v>1</v>
      </c>
      <c r="H72" s="6">
        <f>(SPEED_RANGE * F72) + MIN_SPEED</f>
        <v>827.38276685218307</v>
      </c>
      <c r="I72" s="6">
        <f>(SPEED_RANGE * G72) + MIN_SPEED</f>
        <v>1020</v>
      </c>
      <c r="K72" s="3">
        <f t="shared" si="2"/>
        <v>-106.13385004190445</v>
      </c>
      <c r="L72" s="3">
        <f t="shared" si="3"/>
        <v>0</v>
      </c>
    </row>
    <row r="73" spans="1:12" x14ac:dyDescent="0.25">
      <c r="A73" s="4">
        <f>COORS!A73</f>
        <v>355</v>
      </c>
      <c r="B73" s="3">
        <f>COORS!B73+COORS!C73</f>
        <v>463.60986722548444</v>
      </c>
      <c r="C73" s="3">
        <f>COORS!B73-COORS!C73</f>
        <v>552.50872482809598</v>
      </c>
      <c r="D73" s="3">
        <f>IF(B73&gt;MAX_COOR,MAX_COOR,IF(B73&lt;MIN_COOR,MIN_COOR,B73))</f>
        <v>463.60986722548444</v>
      </c>
      <c r="E73" s="3">
        <f>IF(C73&gt;MAX_COOR,MAX_COOR,IF(C73&lt;MIN_COOR,MIN_COOR,C73))</f>
        <v>510</v>
      </c>
      <c r="F73" s="3">
        <f>(D73-MIN_COOR) / COOR_RANGE</f>
        <v>0.95451947767204359</v>
      </c>
      <c r="G73" s="3">
        <f>(E73-MIN_COOR) / COOR_RANGE</f>
        <v>1</v>
      </c>
      <c r="H73" s="6">
        <f>(SPEED_RANGE * F73) + MIN_SPEED</f>
        <v>927.21973445096887</v>
      </c>
      <c r="I73" s="6">
        <f>(SPEED_RANGE * G73) + MIN_SPEED</f>
        <v>1020</v>
      </c>
      <c r="K73" s="3">
        <f t="shared" si="2"/>
        <v>-99.836967598785805</v>
      </c>
      <c r="L73" s="3">
        <f t="shared" si="3"/>
        <v>0</v>
      </c>
    </row>
    <row r="74" spans="1:12" s="10" customFormat="1" x14ac:dyDescent="0.25">
      <c r="A74" s="7">
        <f>COORS!A74</f>
        <v>360</v>
      </c>
      <c r="B74" s="8">
        <f>COORS!B74+COORS!C74</f>
        <v>509.99999999999989</v>
      </c>
      <c r="C74" s="8">
        <f>COORS!B74-COORS!C74</f>
        <v>510.00000000000011</v>
      </c>
      <c r="D74" s="8">
        <f>IF(B74&gt;MAX_COOR,MAX_COOR,IF(B74&lt;MIN_COOR,MIN_COOR,B74))</f>
        <v>509.99999999999989</v>
      </c>
      <c r="E74" s="8">
        <f>IF(C74&gt;MAX_COOR,MAX_COOR,IF(C74&lt;MIN_COOR,MIN_COOR,C74))</f>
        <v>510.00000000000011</v>
      </c>
      <c r="F74" s="8">
        <f>(D74-MIN_COOR) / COOR_RANGE</f>
        <v>0.99999999999999989</v>
      </c>
      <c r="G74" s="8">
        <f>(E74-MIN_COOR) / COOR_RANGE</f>
        <v>1.0000000000000002</v>
      </c>
      <c r="H74" s="9">
        <f>(SPEED_RANGE * F74) + MIN_SPEED</f>
        <v>1019.9999999999998</v>
      </c>
      <c r="I74" s="9">
        <f>(SPEED_RANGE * G74) + MIN_SPEED</f>
        <v>1020.0000000000005</v>
      </c>
      <c r="K74" s="8">
        <f t="shared" si="2"/>
        <v>-92.780265549030901</v>
      </c>
      <c r="L74" s="8">
        <f t="shared" si="3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0856-5C40-4911-8179-3CEAAB8EEEAD}">
  <dimension ref="A1:T74"/>
  <sheetViews>
    <sheetView tabSelected="1" workbookViewId="0">
      <selection activeCell="S1" sqref="S1:T1048576"/>
    </sheetView>
  </sheetViews>
  <sheetFormatPr defaultRowHeight="15" x14ac:dyDescent="0.25"/>
  <cols>
    <col min="1" max="1" width="9.140625" style="4"/>
    <col min="2" max="7" width="9.140625" style="3"/>
    <col min="8" max="9" width="9.140625" style="23"/>
    <col min="14" max="15" width="9.140625" style="17"/>
    <col min="16" max="17" width="9.140625" style="5"/>
    <col min="19" max="20" width="9.140625" style="3"/>
  </cols>
  <sheetData>
    <row r="1" spans="1:20" s="1" customFormat="1" x14ac:dyDescent="0.25">
      <c r="A1" s="1" t="str">
        <f>COORS!A1</f>
        <v>Angle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19" t="s">
        <v>9</v>
      </c>
      <c r="I1" s="19" t="s">
        <v>10</v>
      </c>
      <c r="N1" s="2" t="s">
        <v>7</v>
      </c>
      <c r="O1" s="15" t="s">
        <v>8</v>
      </c>
      <c r="P1" s="2" t="s">
        <v>9</v>
      </c>
      <c r="Q1" s="2" t="s">
        <v>10</v>
      </c>
      <c r="S1" s="2" t="s">
        <v>11</v>
      </c>
      <c r="T1" s="2" t="s">
        <v>12</v>
      </c>
    </row>
    <row r="2" spans="1:20" s="10" customFormat="1" x14ac:dyDescent="0.25">
      <c r="A2" s="7">
        <f>COORS!A2</f>
        <v>0</v>
      </c>
      <c r="B2" s="8">
        <f>COORS!B2+COORS!C2</f>
        <v>510</v>
      </c>
      <c r="C2" s="8">
        <f>COORS!B2-COORS!C2</f>
        <v>510</v>
      </c>
      <c r="D2" s="8">
        <f>IF(B2&gt;MAX_COOR,MAX_COOR,IF(B2&lt;MIN_COOR,MIN_COOR,B2))</f>
        <v>510</v>
      </c>
      <c r="E2" s="8">
        <f>IF(C2&gt;MAX_COOR,MAX_COOR,IF(C2&lt;MIN_COOR,MIN_COOR,C2))</f>
        <v>510</v>
      </c>
      <c r="F2" s="8">
        <f>(D2-MIN_COOR) / COOR_RANGE</f>
        <v>1</v>
      </c>
      <c r="G2" s="8">
        <f>(E2-MIN_COOR) / COOR_RANGE</f>
        <v>1</v>
      </c>
      <c r="H2" s="20">
        <f>(SPEED_RANGE * F2) + MIN_SPEED</f>
        <v>1020</v>
      </c>
      <c r="I2" s="20">
        <f>(SPEED_RANGE * G2) + MIN_SPEED</f>
        <v>1020</v>
      </c>
      <c r="N2" s="16">
        <f>IF(C2=E2,IF(H2&gt;0,1,-1), (H2+MAGIC)/MAGIC_RANGE)</f>
        <v>1</v>
      </c>
      <c r="O2" s="16">
        <f>IF(B2=D2,IF(I2&gt;0,1,-1), (I2+MAGIC)/MAGIC_RANGE)</f>
        <v>1</v>
      </c>
      <c r="P2" s="9">
        <f t="shared" ref="P2:P65" si="0">MAX_SPEED*N2</f>
        <v>1020</v>
      </c>
      <c r="Q2" s="9">
        <f>MAX_SPEED*O2</f>
        <v>1020</v>
      </c>
      <c r="S2" s="8">
        <f>P2-H2</f>
        <v>0</v>
      </c>
      <c r="T2" s="8">
        <f>Q2-I2</f>
        <v>0</v>
      </c>
    </row>
    <row r="3" spans="1:20" x14ac:dyDescent="0.25">
      <c r="A3" s="4">
        <f>COORS!A3</f>
        <v>5</v>
      </c>
      <c r="B3" s="3">
        <f>COORS!B3+COORS!C3</f>
        <v>552.50872482809586</v>
      </c>
      <c r="C3" s="3">
        <f>COORS!B3-COORS!C3</f>
        <v>463.60986722548455</v>
      </c>
      <c r="D3" s="3">
        <f>IF(B3&gt;MAX_COOR,MAX_COOR,IF(B3&lt;MIN_COOR,MIN_COOR,B3))</f>
        <v>510</v>
      </c>
      <c r="E3" s="3">
        <f>IF(C3&gt;MAX_COOR,MAX_COOR,IF(C3&lt;MIN_COOR,MIN_COOR,C3))</f>
        <v>463.60986722548455</v>
      </c>
      <c r="F3" s="3">
        <f>(D3-MIN_COOR) / COOR_RANGE</f>
        <v>1</v>
      </c>
      <c r="G3" s="3">
        <f>(E3-MIN_COOR) / COOR_RANGE</f>
        <v>0.9545194776720437</v>
      </c>
      <c r="H3" s="21">
        <f>(SPEED_RANGE * F3) + MIN_SPEED</f>
        <v>1020</v>
      </c>
      <c r="I3" s="21">
        <f>(SPEED_RANGE * G3) + MIN_SPEED</f>
        <v>927.2197344509691</v>
      </c>
      <c r="K3" s="3">
        <f>H2-H3</f>
        <v>0</v>
      </c>
      <c r="L3" s="3">
        <f>I2-I3</f>
        <v>92.780265549030901</v>
      </c>
      <c r="N3" s="17">
        <f>IF(C3=E3,IF(H3&gt;0,1,-1), (H3+MAGIC)/MAGIC_RANGE)</f>
        <v>1</v>
      </c>
      <c r="O3" s="17">
        <f>IF(B3=D3,IF(I3&gt;0,1,-1), (I3+MAGIC)/MAGIC_RANGE)</f>
        <v>0.94976704626473696</v>
      </c>
      <c r="P3" s="6">
        <f t="shared" si="0"/>
        <v>1020</v>
      </c>
      <c r="Q3" s="6">
        <f>MAX_SPEED*O3</f>
        <v>968.76238719003175</v>
      </c>
      <c r="S3" s="3">
        <f t="shared" ref="S3:S66" si="1">P3-H3</f>
        <v>0</v>
      </c>
      <c r="T3" s="3">
        <f t="shared" ref="T3:T66" si="2">Q3-I3</f>
        <v>41.542652739062646</v>
      </c>
    </row>
    <row r="4" spans="1:20" x14ac:dyDescent="0.25">
      <c r="A4" s="4">
        <f>COORS!A4</f>
        <v>10</v>
      </c>
      <c r="B4" s="3">
        <f>COORS!B4+COORS!C4</f>
        <v>590.81252464636054</v>
      </c>
      <c r="C4" s="3">
        <f>COORS!B4-COORS!C4</f>
        <v>413.69138342609165</v>
      </c>
      <c r="D4" s="3">
        <f>IF(B4&gt;MAX_COOR,MAX_COOR,IF(B4&lt;MIN_COOR,MIN_COOR,B4))</f>
        <v>510</v>
      </c>
      <c r="E4" s="3">
        <f>IF(C4&gt;MAX_COOR,MAX_COOR,IF(C4&lt;MIN_COOR,MIN_COOR,C4))</f>
        <v>413.69138342609165</v>
      </c>
      <c r="F4" s="3">
        <f>(D4-MIN_COOR) / COOR_RANGE</f>
        <v>1</v>
      </c>
      <c r="G4" s="3">
        <f>(E4-MIN_COOR) / COOR_RANGE</f>
        <v>0.90557978767263891</v>
      </c>
      <c r="H4" s="21">
        <f>(SPEED_RANGE * F4) + MIN_SPEED</f>
        <v>1020</v>
      </c>
      <c r="I4" s="21">
        <f>(SPEED_RANGE * G4) + MIN_SPEED</f>
        <v>827.38276685218329</v>
      </c>
      <c r="K4" s="3">
        <f t="shared" ref="K4:L67" si="3">H3-H4</f>
        <v>0</v>
      </c>
      <c r="L4" s="3">
        <f t="shared" si="3"/>
        <v>99.836967598785805</v>
      </c>
      <c r="N4" s="17">
        <f>IF(C4=E4,IF(H4&gt;0,1,-1), (H4+MAGIC)/MAGIC_RANGE)</f>
        <v>1</v>
      </c>
      <c r="O4" s="17">
        <f>IF(B4=D4,IF(I4&gt;0,1,-1), (I4+MAGIC)/MAGIC_RANGE)</f>
        <v>0.89571346337421942</v>
      </c>
      <c r="P4" s="6">
        <f t="shared" si="0"/>
        <v>1020</v>
      </c>
      <c r="Q4" s="6">
        <f t="shared" ref="Q4:Q67" si="4">MAX_SPEED*O4</f>
        <v>913.6277326417038</v>
      </c>
      <c r="S4" s="3">
        <f t="shared" si="1"/>
        <v>0</v>
      </c>
      <c r="T4" s="3">
        <f t="shared" si="2"/>
        <v>86.244965789520506</v>
      </c>
    </row>
    <row r="5" spans="1:20" x14ac:dyDescent="0.25">
      <c r="A5" s="4">
        <f>COORS!A5</f>
        <v>15</v>
      </c>
      <c r="B5" s="3">
        <f>COORS!B5+COORS!C5</f>
        <v>624.61988440971038</v>
      </c>
      <c r="C5" s="3">
        <f>COORS!B5-COORS!C5</f>
        <v>360.62445840513931</v>
      </c>
      <c r="D5" s="3">
        <f>IF(B5&gt;MAX_COOR,MAX_COOR,IF(B5&lt;MIN_COOR,MIN_COOR,B5))</f>
        <v>510</v>
      </c>
      <c r="E5" s="3">
        <f>IF(C5&gt;MAX_COOR,MAX_COOR,IF(C5&lt;MIN_COOR,MIN_COOR,C5))</f>
        <v>360.62445840513931</v>
      </c>
      <c r="F5" s="3">
        <f>(D5-MIN_COOR) / COOR_RANGE</f>
        <v>1</v>
      </c>
      <c r="G5" s="3">
        <f>(E5-MIN_COOR) / COOR_RANGE</f>
        <v>0.85355339059327384</v>
      </c>
      <c r="H5" s="21">
        <f>(SPEED_RANGE * F5) + MIN_SPEED</f>
        <v>1020</v>
      </c>
      <c r="I5" s="21">
        <f>(SPEED_RANGE * G5) + MIN_SPEED</f>
        <v>721.24891681027862</v>
      </c>
      <c r="K5" s="3">
        <f t="shared" si="3"/>
        <v>0</v>
      </c>
      <c r="L5" s="3">
        <f t="shared" si="3"/>
        <v>106.13385004190468</v>
      </c>
      <c r="N5" s="17">
        <f>IF(C5=E5,IF(H5&gt;0,1,-1), (H5+MAGIC)/MAGIC_RANGE)</f>
        <v>1</v>
      </c>
      <c r="O5" s="17">
        <f>IF(B5=D5,IF(I5&gt;0,1,-1), (I5+MAGIC)/MAGIC_RANGE)</f>
        <v>0.8382506317326901</v>
      </c>
      <c r="P5" s="6">
        <f t="shared" si="0"/>
        <v>1020</v>
      </c>
      <c r="Q5" s="6">
        <f t="shared" si="4"/>
        <v>855.01564436734395</v>
      </c>
      <c r="S5" s="3">
        <f t="shared" si="1"/>
        <v>0</v>
      </c>
      <c r="T5" s="3">
        <f t="shared" si="2"/>
        <v>133.76672755706534</v>
      </c>
    </row>
    <row r="6" spans="1:20" x14ac:dyDescent="0.25">
      <c r="A6" s="4">
        <f>COORS!A6</f>
        <v>20</v>
      </c>
      <c r="B6" s="3">
        <f>COORS!B6+COORS!C6</f>
        <v>653.67350969690438</v>
      </c>
      <c r="C6" s="3">
        <f>COORS!B6-COORS!C6</f>
        <v>304.81296350472223</v>
      </c>
      <c r="D6" s="3">
        <f>IF(B6&gt;MAX_COOR,MAX_COOR,IF(B6&lt;MIN_COOR,MIN_COOR,B6))</f>
        <v>510</v>
      </c>
      <c r="E6" s="3">
        <f>IF(C6&gt;MAX_COOR,MAX_COOR,IF(C6&lt;MIN_COOR,MIN_COOR,C6))</f>
        <v>304.81296350472223</v>
      </c>
      <c r="F6" s="3">
        <f>(D6-MIN_COOR) / COOR_RANGE</f>
        <v>1</v>
      </c>
      <c r="G6" s="3">
        <f>(E6-MIN_COOR) / COOR_RANGE</f>
        <v>0.79883623873011989</v>
      </c>
      <c r="H6" s="21">
        <f>(SPEED_RANGE * F6) + MIN_SPEED</f>
        <v>1020</v>
      </c>
      <c r="I6" s="21">
        <f>(SPEED_RANGE * G6) + MIN_SPEED</f>
        <v>609.62592700944447</v>
      </c>
      <c r="K6" s="3">
        <f t="shared" si="3"/>
        <v>0</v>
      </c>
      <c r="L6" s="3">
        <f t="shared" si="3"/>
        <v>111.62298980083415</v>
      </c>
      <c r="N6" s="17">
        <f>IF(C6=E6,IF(H6&gt;0,1,-1), (H6+MAGIC)/MAGIC_RANGE)</f>
        <v>1</v>
      </c>
      <c r="O6" s="17">
        <f>IF(B6=D6,IF(I6&gt;0,1,-1), (I6+MAGIC)/MAGIC_RANGE)</f>
        <v>0.77781587818594722</v>
      </c>
      <c r="P6" s="6">
        <f t="shared" si="0"/>
        <v>1020</v>
      </c>
      <c r="Q6" s="6">
        <f t="shared" si="4"/>
        <v>793.37219574966616</v>
      </c>
      <c r="S6" s="3">
        <f t="shared" si="1"/>
        <v>0</v>
      </c>
      <c r="T6" s="3">
        <f t="shared" si="2"/>
        <v>183.74626874022169</v>
      </c>
    </row>
    <row r="7" spans="1:20" x14ac:dyDescent="0.25">
      <c r="A7" s="4">
        <f>COORS!A7</f>
        <v>25</v>
      </c>
      <c r="B7" s="3">
        <f>COORS!B7+COORS!C7</f>
        <v>677.75228487644824</v>
      </c>
      <c r="C7" s="3">
        <f>COORS!B7-COORS!C7</f>
        <v>246.68165790093477</v>
      </c>
      <c r="D7" s="3">
        <f>IF(B7&gt;MAX_COOR,MAX_COOR,IF(B7&lt;MIN_COOR,MIN_COOR,B7))</f>
        <v>510</v>
      </c>
      <c r="E7" s="3">
        <f>IF(C7&gt;MAX_COOR,MAX_COOR,IF(C7&lt;MIN_COOR,MIN_COOR,C7))</f>
        <v>246.68165790093477</v>
      </c>
      <c r="F7" s="3">
        <f>(D7-MIN_COOR) / COOR_RANGE</f>
        <v>1</v>
      </c>
      <c r="G7" s="3">
        <f>(E7-MIN_COOR) / COOR_RANGE</f>
        <v>0.74184476264797528</v>
      </c>
      <c r="H7" s="21">
        <f>(SPEED_RANGE * F7) + MIN_SPEED</f>
        <v>1020</v>
      </c>
      <c r="I7" s="21">
        <f>(SPEED_RANGE * G7) + MIN_SPEED</f>
        <v>493.36331580186948</v>
      </c>
      <c r="K7" s="3">
        <f t="shared" si="3"/>
        <v>0</v>
      </c>
      <c r="L7" s="3">
        <f t="shared" si="3"/>
        <v>116.26261120757499</v>
      </c>
      <c r="N7" s="17">
        <f>IF(C7=E7,IF(H7&gt;0,1,-1), (H7+MAGIC)/MAGIC_RANGE)</f>
        <v>1</v>
      </c>
      <c r="O7" s="17">
        <f>IF(B7=D7,IF(I7&gt;0,1,-1), (I7+MAGIC)/MAGIC_RANGE)</f>
        <v>0.71486914769998344</v>
      </c>
      <c r="P7" s="6">
        <f t="shared" si="0"/>
        <v>1020</v>
      </c>
      <c r="Q7" s="6">
        <f t="shared" si="4"/>
        <v>729.16653065398316</v>
      </c>
      <c r="S7" s="3">
        <f t="shared" si="1"/>
        <v>0</v>
      </c>
      <c r="T7" s="3">
        <f t="shared" si="2"/>
        <v>235.80321485211368</v>
      </c>
    </row>
    <row r="8" spans="1:20" x14ac:dyDescent="0.25">
      <c r="A8" s="4">
        <f>COORS!A8</f>
        <v>30</v>
      </c>
      <c r="B8" s="3">
        <f>COORS!B8+COORS!C8</f>
        <v>696.67295593006372</v>
      </c>
      <c r="C8" s="3">
        <f>COORS!B8-COORS!C8</f>
        <v>186.67295593006375</v>
      </c>
      <c r="D8" s="3">
        <f>IF(B8&gt;MAX_COOR,MAX_COOR,IF(B8&lt;MIN_COOR,MIN_COOR,B8))</f>
        <v>510</v>
      </c>
      <c r="E8" s="3">
        <f>IF(C8&gt;MAX_COOR,MAX_COOR,IF(C8&lt;MIN_COOR,MIN_COOR,C8))</f>
        <v>186.67295593006375</v>
      </c>
      <c r="F8" s="3">
        <f>(D8-MIN_COOR) / COOR_RANGE</f>
        <v>1</v>
      </c>
      <c r="G8" s="3">
        <f>(E8-MIN_COOR) / COOR_RANGE</f>
        <v>0.6830127018922193</v>
      </c>
      <c r="H8" s="21">
        <f>(SPEED_RANGE * F8) + MIN_SPEED</f>
        <v>1020</v>
      </c>
      <c r="I8" s="21">
        <f>(SPEED_RANGE * G8) + MIN_SPEED</f>
        <v>373.34591186012744</v>
      </c>
      <c r="K8" s="3">
        <f t="shared" si="3"/>
        <v>0</v>
      </c>
      <c r="L8" s="3">
        <f t="shared" si="3"/>
        <v>120.01740394174203</v>
      </c>
      <c r="N8" s="17">
        <f>IF(C8=E8,IF(H8&gt;0,1,-1), (H8+MAGIC)/MAGIC_RANGE)</f>
        <v>1</v>
      </c>
      <c r="O8" s="17">
        <f>IF(B8=D8,IF(I8&gt;0,1,-1), (I8+MAGIC)/MAGIC_RANGE)</f>
        <v>0.64988950290207226</v>
      </c>
      <c r="P8" s="6">
        <f t="shared" si="0"/>
        <v>1020</v>
      </c>
      <c r="Q8" s="6">
        <f t="shared" si="4"/>
        <v>662.88729296011365</v>
      </c>
      <c r="S8" s="3">
        <f t="shared" si="1"/>
        <v>0</v>
      </c>
      <c r="T8" s="3">
        <f t="shared" si="2"/>
        <v>289.54138109998621</v>
      </c>
    </row>
    <row r="9" spans="1:20" x14ac:dyDescent="0.25">
      <c r="A9" s="4">
        <f>COORS!A9</f>
        <v>35</v>
      </c>
      <c r="B9" s="3">
        <f>COORS!B9+COORS!C9</f>
        <v>710.2915251264194</v>
      </c>
      <c r="C9" s="3">
        <f>COORS!B9-COORS!C9</f>
        <v>125.24356004835232</v>
      </c>
      <c r="D9" s="3">
        <f>IF(B9&gt;MAX_COOR,MAX_COOR,IF(B9&lt;MIN_COOR,MIN_COOR,B9))</f>
        <v>510</v>
      </c>
      <c r="E9" s="3">
        <f>IF(C9&gt;MAX_COOR,MAX_COOR,IF(C9&lt;MIN_COOR,MIN_COOR,C9))</f>
        <v>125.24356004835232</v>
      </c>
      <c r="F9" s="3">
        <f>(D9-MIN_COOR) / COOR_RANGE</f>
        <v>1</v>
      </c>
      <c r="G9" s="3">
        <f>(E9-MIN_COOR) / COOR_RANGE</f>
        <v>0.62278780396897282</v>
      </c>
      <c r="H9" s="21">
        <f>(SPEED_RANGE * F9) + MIN_SPEED</f>
        <v>1020</v>
      </c>
      <c r="I9" s="21">
        <f>(SPEED_RANGE * G9) + MIN_SPEED</f>
        <v>250.48712009670453</v>
      </c>
      <c r="K9" s="3">
        <f t="shared" si="3"/>
        <v>0</v>
      </c>
      <c r="L9" s="3">
        <f t="shared" si="3"/>
        <v>122.85879176342291</v>
      </c>
      <c r="N9" s="17">
        <f>IF(C9=E9,IF(H9&gt;0,1,-1), (H9+MAGIC)/MAGIC_RANGE)</f>
        <v>1</v>
      </c>
      <c r="O9" s="17">
        <f>IF(B9=D9,IF(I9&gt;0,1,-1), (I9+MAGIC)/MAGIC_RANGE)</f>
        <v>0.58337147812490775</v>
      </c>
      <c r="P9" s="6">
        <f t="shared" si="0"/>
        <v>1020</v>
      </c>
      <c r="Q9" s="6">
        <f t="shared" si="4"/>
        <v>595.03890768740587</v>
      </c>
      <c r="S9" s="3">
        <f t="shared" si="1"/>
        <v>0</v>
      </c>
      <c r="T9" s="3">
        <f t="shared" si="2"/>
        <v>344.55178759070134</v>
      </c>
    </row>
    <row r="10" spans="1:20" x14ac:dyDescent="0.25">
      <c r="A10" s="4">
        <f>COORS!A10</f>
        <v>40</v>
      </c>
      <c r="B10" s="3">
        <f>COORS!B10+COORS!C10</f>
        <v>718.50434693081388</v>
      </c>
      <c r="C10" s="3">
        <f>COORS!B10-COORS!C10</f>
        <v>62.860985050543775</v>
      </c>
      <c r="D10" s="3">
        <f>IF(B10&gt;MAX_COOR,MAX_COOR,IF(B10&lt;MIN_COOR,MIN_COOR,B10))</f>
        <v>510</v>
      </c>
      <c r="E10" s="3">
        <f>IF(C10&gt;MAX_COOR,MAX_COOR,IF(C10&lt;MIN_COOR,MIN_COOR,C10))</f>
        <v>62.860985050543775</v>
      </c>
      <c r="F10" s="3">
        <f>(D10-MIN_COOR) / COOR_RANGE</f>
        <v>1</v>
      </c>
      <c r="G10" s="3">
        <f>(E10-MIN_COOR) / COOR_RANGE</f>
        <v>0.56162841671621944</v>
      </c>
      <c r="H10" s="21">
        <f>(SPEED_RANGE * F10) + MIN_SPEED</f>
        <v>1020</v>
      </c>
      <c r="I10" s="21">
        <f>(SPEED_RANGE * G10) + MIN_SPEED</f>
        <v>125.72197010108766</v>
      </c>
      <c r="K10" s="3">
        <f t="shared" si="3"/>
        <v>0</v>
      </c>
      <c r="L10" s="3">
        <f t="shared" si="3"/>
        <v>124.76514999561687</v>
      </c>
      <c r="N10" s="17">
        <f>IF(C10=E10,IF(H10&gt;0,1,-1), (H10+MAGIC)/MAGIC_RANGE)</f>
        <v>1</v>
      </c>
      <c r="O10" s="17">
        <f>IF(B10=D10,IF(I10&gt;0,1,-1), (I10+MAGIC)/MAGIC_RANGE)</f>
        <v>0.51582131570172585</v>
      </c>
      <c r="P10" s="6">
        <f t="shared" si="0"/>
        <v>1020</v>
      </c>
      <c r="Q10" s="6">
        <f t="shared" si="4"/>
        <v>526.13774201576041</v>
      </c>
      <c r="S10" s="3">
        <f t="shared" si="1"/>
        <v>0</v>
      </c>
      <c r="T10" s="3">
        <f t="shared" si="2"/>
        <v>400.41577191467275</v>
      </c>
    </row>
    <row r="11" spans="1:20" s="14" customFormat="1" x14ac:dyDescent="0.25">
      <c r="A11" s="11">
        <f>COORS!A11</f>
        <v>45</v>
      </c>
      <c r="B11" s="12">
        <f>COORS!B11+COORS!C11</f>
        <v>721.24891681027839</v>
      </c>
      <c r="C11" s="12">
        <f>COORS!B11-COORS!C11</f>
        <v>0</v>
      </c>
      <c r="D11" s="12">
        <f>IF(B11&gt;MAX_COOR,MAX_COOR,IF(B11&lt;MIN_COOR,MIN_COOR,B11))</f>
        <v>510</v>
      </c>
      <c r="E11" s="12">
        <f>IF(C11&gt;MAX_COOR,MAX_COOR,IF(C11&lt;MIN_COOR,MIN_COOR,C11))</f>
        <v>0</v>
      </c>
      <c r="F11" s="12">
        <f>(D11-MIN_COOR) / COOR_RANGE</f>
        <v>1</v>
      </c>
      <c r="G11" s="12">
        <f>(E11-MIN_COOR) / COOR_RANGE</f>
        <v>0.5</v>
      </c>
      <c r="H11" s="22">
        <f>(SPEED_RANGE * F11) + MIN_SPEED</f>
        <v>1020</v>
      </c>
      <c r="I11" s="22">
        <f>(SPEED_RANGE * G11) + MIN_SPEED</f>
        <v>0</v>
      </c>
      <c r="K11" s="12">
        <f t="shared" si="3"/>
        <v>0</v>
      </c>
      <c r="L11" s="12">
        <f t="shared" si="3"/>
        <v>125.72197010108766</v>
      </c>
      <c r="N11" s="18">
        <f>IF(C11=E11,IF(H11&gt;0,1,-1), (H11+MAGIC)/MAGIC_RANGE)</f>
        <v>1</v>
      </c>
      <c r="O11" s="18">
        <f>IF(B11=D11,IF(I11&gt;0,1,-1), (I11+MAGIC)/MAGIC_RANGE)</f>
        <v>0.44775311315646993</v>
      </c>
      <c r="P11" s="13">
        <f t="shared" si="0"/>
        <v>1020</v>
      </c>
      <c r="Q11" s="13">
        <f t="shared" si="4"/>
        <v>456.70817541959934</v>
      </c>
      <c r="S11" s="12">
        <f t="shared" si="1"/>
        <v>0</v>
      </c>
      <c r="T11" s="12">
        <f t="shared" si="2"/>
        <v>456.70817541959934</v>
      </c>
    </row>
    <row r="12" spans="1:20" x14ac:dyDescent="0.25">
      <c r="A12" s="4">
        <f>COORS!A12</f>
        <v>50</v>
      </c>
      <c r="B12" s="3">
        <f>COORS!B12+COORS!C12</f>
        <v>718.50434693081388</v>
      </c>
      <c r="C12" s="3">
        <f>COORS!B12-COORS!C12</f>
        <v>-62.860985050543718</v>
      </c>
      <c r="D12" s="3">
        <f>IF(B12&gt;MAX_COOR,MAX_COOR,IF(B12&lt;MIN_COOR,MIN_COOR,B12))</f>
        <v>510</v>
      </c>
      <c r="E12" s="3">
        <f>IF(C12&gt;MAX_COOR,MAX_COOR,IF(C12&lt;MIN_COOR,MIN_COOR,C12))</f>
        <v>-62.860985050543718</v>
      </c>
      <c r="F12" s="3">
        <f>(D12-MIN_COOR) / COOR_RANGE</f>
        <v>1</v>
      </c>
      <c r="G12" s="3">
        <f>(E12-MIN_COOR) / COOR_RANGE</f>
        <v>0.43837158328378067</v>
      </c>
      <c r="H12" s="21">
        <f>(SPEED_RANGE * F12) + MIN_SPEED</f>
        <v>1020</v>
      </c>
      <c r="I12" s="21">
        <f>(SPEED_RANGE * G12) + MIN_SPEED</f>
        <v>-125.72197010108744</v>
      </c>
      <c r="K12" s="3">
        <f t="shared" si="3"/>
        <v>0</v>
      </c>
      <c r="L12" s="3">
        <f t="shared" si="3"/>
        <v>125.72197010108744</v>
      </c>
      <c r="N12" s="17">
        <f>IF(C12=E12,IF(H12&gt;0,1,-1), (H12+MAGIC)/MAGIC_RANGE)</f>
        <v>1</v>
      </c>
      <c r="O12" s="17">
        <f>IF(B12=D12,IF(I12&gt;0,1,-1), (I12+MAGIC)/MAGIC_RANGE)</f>
        <v>0.37968491061121418</v>
      </c>
      <c r="P12" s="6">
        <f t="shared" si="0"/>
        <v>1020</v>
      </c>
      <c r="Q12" s="6">
        <f t="shared" si="4"/>
        <v>387.27860882343845</v>
      </c>
      <c r="S12" s="3">
        <f t="shared" si="1"/>
        <v>0</v>
      </c>
      <c r="T12" s="3">
        <f t="shared" si="2"/>
        <v>513.00057892452583</v>
      </c>
    </row>
    <row r="13" spans="1:20" x14ac:dyDescent="0.25">
      <c r="A13" s="4">
        <f>COORS!A13</f>
        <v>55</v>
      </c>
      <c r="B13" s="3">
        <f>COORS!B13+COORS!C13</f>
        <v>710.2915251264194</v>
      </c>
      <c r="C13" s="3">
        <f>COORS!B13-COORS!C13</f>
        <v>-125.24356004835226</v>
      </c>
      <c r="D13" s="3">
        <f>IF(B13&gt;MAX_COOR,MAX_COOR,IF(B13&lt;MIN_COOR,MIN_COOR,B13))</f>
        <v>510</v>
      </c>
      <c r="E13" s="3">
        <f>IF(C13&gt;MAX_COOR,MAX_COOR,IF(C13&lt;MIN_COOR,MIN_COOR,C13))</f>
        <v>-125.24356004835226</v>
      </c>
      <c r="F13" s="3">
        <f>(D13-MIN_COOR) / COOR_RANGE</f>
        <v>1</v>
      </c>
      <c r="G13" s="3">
        <f>(E13-MIN_COOR) / COOR_RANGE</f>
        <v>0.37721219603102718</v>
      </c>
      <c r="H13" s="21">
        <f>(SPEED_RANGE * F13) + MIN_SPEED</f>
        <v>1020</v>
      </c>
      <c r="I13" s="21">
        <f>(SPEED_RANGE * G13) + MIN_SPEED</f>
        <v>-250.48712009670453</v>
      </c>
      <c r="K13" s="3">
        <f t="shared" si="3"/>
        <v>0</v>
      </c>
      <c r="L13" s="3">
        <f t="shared" si="3"/>
        <v>124.76514999561709</v>
      </c>
      <c r="N13" s="17">
        <f>IF(C13=E13,IF(H13&gt;0,1,-1), (H13+MAGIC)/MAGIC_RANGE)</f>
        <v>1</v>
      </c>
      <c r="O13" s="17">
        <f>IF(B13=D13,IF(I13&gt;0,1,-1), (I13+MAGIC)/MAGIC_RANGE)</f>
        <v>0.31213474818803222</v>
      </c>
      <c r="P13" s="6">
        <f t="shared" si="0"/>
        <v>1020</v>
      </c>
      <c r="Q13" s="6">
        <f t="shared" si="4"/>
        <v>318.37744315179287</v>
      </c>
      <c r="S13" s="3">
        <f t="shared" si="1"/>
        <v>0</v>
      </c>
      <c r="T13" s="3">
        <f t="shared" si="2"/>
        <v>568.86456324849746</v>
      </c>
    </row>
    <row r="14" spans="1:20" x14ac:dyDescent="0.25">
      <c r="A14" s="4">
        <f>COORS!A14</f>
        <v>60</v>
      </c>
      <c r="B14" s="3">
        <f>COORS!B14+COORS!C14</f>
        <v>696.67295593006372</v>
      </c>
      <c r="C14" s="3">
        <f>COORS!B14-COORS!C14</f>
        <v>-186.67295593006361</v>
      </c>
      <c r="D14" s="3">
        <f>IF(B14&gt;MAX_COOR,MAX_COOR,IF(B14&lt;MIN_COOR,MIN_COOR,B14))</f>
        <v>510</v>
      </c>
      <c r="E14" s="3">
        <f>IF(C14&gt;MAX_COOR,MAX_COOR,IF(C14&lt;MIN_COOR,MIN_COOR,C14))</f>
        <v>-186.67295593006361</v>
      </c>
      <c r="F14" s="3">
        <f>(D14-MIN_COOR) / COOR_RANGE</f>
        <v>1</v>
      </c>
      <c r="G14" s="3">
        <f>(E14-MIN_COOR) / COOR_RANGE</f>
        <v>0.31698729810778076</v>
      </c>
      <c r="H14" s="21">
        <f>(SPEED_RANGE * F14) + MIN_SPEED</f>
        <v>1020</v>
      </c>
      <c r="I14" s="21">
        <f>(SPEED_RANGE * G14) + MIN_SPEED</f>
        <v>-373.34591186012722</v>
      </c>
      <c r="K14" s="3">
        <f t="shared" si="3"/>
        <v>0</v>
      </c>
      <c r="L14" s="3">
        <f t="shared" si="3"/>
        <v>122.85879176342269</v>
      </c>
      <c r="N14" s="17">
        <f>IF(C14=E14,IF(H14&gt;0,1,-1), (H14+MAGIC)/MAGIC_RANGE)</f>
        <v>1</v>
      </c>
      <c r="O14" s="17">
        <f>IF(B14=D14,IF(I14&gt;0,1,-1), (I14+MAGIC)/MAGIC_RANGE)</f>
        <v>0.24561672341086777</v>
      </c>
      <c r="P14" s="6">
        <f t="shared" si="0"/>
        <v>1020</v>
      </c>
      <c r="Q14" s="6">
        <f t="shared" si="4"/>
        <v>250.52905787908512</v>
      </c>
      <c r="S14" s="3">
        <f t="shared" si="1"/>
        <v>0</v>
      </c>
      <c r="T14" s="3">
        <f t="shared" si="2"/>
        <v>623.87496973921236</v>
      </c>
    </row>
    <row r="15" spans="1:20" x14ac:dyDescent="0.25">
      <c r="A15" s="4">
        <f>COORS!A15</f>
        <v>65</v>
      </c>
      <c r="B15" s="3">
        <f>COORS!B15+COORS!C15</f>
        <v>677.75228487644824</v>
      </c>
      <c r="C15" s="3">
        <f>COORS!B15-COORS!C15</f>
        <v>-246.68165790093477</v>
      </c>
      <c r="D15" s="3">
        <f>IF(B15&gt;MAX_COOR,MAX_COOR,IF(B15&lt;MIN_COOR,MIN_COOR,B15))</f>
        <v>510</v>
      </c>
      <c r="E15" s="3">
        <f>IF(C15&gt;MAX_COOR,MAX_COOR,IF(C15&lt;MIN_COOR,MIN_COOR,C15))</f>
        <v>-246.68165790093477</v>
      </c>
      <c r="F15" s="3">
        <f>(D15-MIN_COOR) / COOR_RANGE</f>
        <v>1</v>
      </c>
      <c r="G15" s="3">
        <f>(E15-MIN_COOR) / COOR_RANGE</f>
        <v>0.25815523735202478</v>
      </c>
      <c r="H15" s="21">
        <f>(SPEED_RANGE * F15) + MIN_SPEED</f>
        <v>1020</v>
      </c>
      <c r="I15" s="21">
        <f>(SPEED_RANGE * G15) + MIN_SPEED</f>
        <v>-493.36331580186948</v>
      </c>
      <c r="K15" s="3">
        <f t="shared" si="3"/>
        <v>0</v>
      </c>
      <c r="L15" s="3">
        <f t="shared" si="3"/>
        <v>120.01740394174226</v>
      </c>
      <c r="N15" s="17">
        <f>IF(C15=E15,IF(H15&gt;0,1,-1), (H15+MAGIC)/MAGIC_RANGE)</f>
        <v>1</v>
      </c>
      <c r="O15" s="17">
        <f>IF(B15=D15,IF(I15&gt;0,1,-1), (I15+MAGIC)/MAGIC_RANGE)</f>
        <v>0.18063707861295644</v>
      </c>
      <c r="P15" s="6">
        <f t="shared" si="0"/>
        <v>1020</v>
      </c>
      <c r="Q15" s="6">
        <f t="shared" si="4"/>
        <v>184.24982018521558</v>
      </c>
      <c r="S15" s="3">
        <f t="shared" si="1"/>
        <v>0</v>
      </c>
      <c r="T15" s="3">
        <f t="shared" si="2"/>
        <v>677.61313598708512</v>
      </c>
    </row>
    <row r="16" spans="1:20" x14ac:dyDescent="0.25">
      <c r="A16" s="4">
        <f>COORS!A16</f>
        <v>70</v>
      </c>
      <c r="B16" s="3">
        <f>COORS!B16+COORS!C16</f>
        <v>653.67350969690438</v>
      </c>
      <c r="C16" s="3">
        <f>COORS!B16-COORS!C16</f>
        <v>-304.81296350472212</v>
      </c>
      <c r="D16" s="3">
        <f>IF(B16&gt;MAX_COOR,MAX_COOR,IF(B16&lt;MIN_COOR,MIN_COOR,B16))</f>
        <v>510</v>
      </c>
      <c r="E16" s="3">
        <f>IF(C16&gt;MAX_COOR,MAX_COOR,IF(C16&lt;MIN_COOR,MIN_COOR,C16))</f>
        <v>-304.81296350472212</v>
      </c>
      <c r="F16" s="3">
        <f>(D16-MIN_COOR) / COOR_RANGE</f>
        <v>1</v>
      </c>
      <c r="G16" s="3">
        <f>(E16-MIN_COOR) / COOR_RANGE</f>
        <v>0.20116376126988028</v>
      </c>
      <c r="H16" s="21">
        <f>(SPEED_RANGE * F16) + MIN_SPEED</f>
        <v>1020</v>
      </c>
      <c r="I16" s="21">
        <f>(SPEED_RANGE * G16) + MIN_SPEED</f>
        <v>-609.62592700944424</v>
      </c>
      <c r="K16" s="3">
        <f t="shared" si="3"/>
        <v>0</v>
      </c>
      <c r="L16" s="3">
        <f t="shared" si="3"/>
        <v>116.26261120757476</v>
      </c>
      <c r="N16" s="17">
        <f>IF(C16=E16,IF(H16&gt;0,1,-1), (H16+MAGIC)/MAGIC_RANGE)</f>
        <v>1</v>
      </c>
      <c r="O16" s="17">
        <f>IF(B16=D16,IF(I16&gt;0,1,-1), (I16+MAGIC)/MAGIC_RANGE)</f>
        <v>0.11769034812699283</v>
      </c>
      <c r="P16" s="6">
        <f t="shared" si="0"/>
        <v>1020</v>
      </c>
      <c r="Q16" s="6">
        <f t="shared" si="4"/>
        <v>120.04415508953269</v>
      </c>
      <c r="S16" s="3">
        <f t="shared" si="1"/>
        <v>0</v>
      </c>
      <c r="T16" s="3">
        <f t="shared" si="2"/>
        <v>729.67008209897699</v>
      </c>
    </row>
    <row r="17" spans="1:20" x14ac:dyDescent="0.25">
      <c r="A17" s="4">
        <f>COORS!A17</f>
        <v>75</v>
      </c>
      <c r="B17" s="3">
        <f>COORS!B17+COORS!C17</f>
        <v>624.61988440971038</v>
      </c>
      <c r="C17" s="3">
        <f>COORS!B17-COORS!C17</f>
        <v>-360.62445840513931</v>
      </c>
      <c r="D17" s="3">
        <f>IF(B17&gt;MAX_COOR,MAX_COOR,IF(B17&lt;MIN_COOR,MIN_COOR,B17))</f>
        <v>510</v>
      </c>
      <c r="E17" s="3">
        <f>IF(C17&gt;MAX_COOR,MAX_COOR,IF(C17&lt;MIN_COOR,MIN_COOR,C17))</f>
        <v>-360.62445840513931</v>
      </c>
      <c r="F17" s="3">
        <f>(D17-MIN_COOR) / COOR_RANGE</f>
        <v>1</v>
      </c>
      <c r="G17" s="3">
        <f>(E17-MIN_COOR) / COOR_RANGE</f>
        <v>0.14644660940672616</v>
      </c>
      <c r="H17" s="21">
        <f>(SPEED_RANGE * F17) + MIN_SPEED</f>
        <v>1020</v>
      </c>
      <c r="I17" s="21">
        <f>(SPEED_RANGE * G17) + MIN_SPEED</f>
        <v>-721.24891681027862</v>
      </c>
      <c r="K17" s="3">
        <f t="shared" si="3"/>
        <v>0</v>
      </c>
      <c r="L17" s="3">
        <f t="shared" si="3"/>
        <v>111.62298980083438</v>
      </c>
      <c r="N17" s="17">
        <f>IF(C17=E17,IF(H17&gt;0,1,-1), (H17+MAGIC)/MAGIC_RANGE)</f>
        <v>1</v>
      </c>
      <c r="O17" s="17">
        <f>IF(B17=D17,IF(I17&gt;0,1,-1), (I17+MAGIC)/MAGIC_RANGE)</f>
        <v>5.72555945802498E-2</v>
      </c>
      <c r="P17" s="6">
        <f t="shared" si="0"/>
        <v>1020</v>
      </c>
      <c r="Q17" s="6">
        <f t="shared" si="4"/>
        <v>58.400706471854797</v>
      </c>
      <c r="S17" s="3">
        <f t="shared" si="1"/>
        <v>0</v>
      </c>
      <c r="T17" s="3">
        <f t="shared" si="2"/>
        <v>779.64962328213346</v>
      </c>
    </row>
    <row r="18" spans="1:20" x14ac:dyDescent="0.25">
      <c r="A18" s="4">
        <f>COORS!A18</f>
        <v>80</v>
      </c>
      <c r="B18" s="3">
        <f>COORS!B18+COORS!C18</f>
        <v>590.81252464636054</v>
      </c>
      <c r="C18" s="3">
        <f>COORS!B18-COORS!C18</f>
        <v>-413.69138342609159</v>
      </c>
      <c r="D18" s="3">
        <f>IF(B18&gt;MAX_COOR,MAX_COOR,IF(B18&lt;MIN_COOR,MIN_COOR,B18))</f>
        <v>510</v>
      </c>
      <c r="E18" s="3">
        <f>IF(C18&gt;MAX_COOR,MAX_COOR,IF(C18&lt;MIN_COOR,MIN_COOR,C18))</f>
        <v>-413.69138342609159</v>
      </c>
      <c r="F18" s="3">
        <f>(D18-MIN_COOR) / COOR_RANGE</f>
        <v>1</v>
      </c>
      <c r="G18" s="3">
        <f>(E18-MIN_COOR) / COOR_RANGE</f>
        <v>9.4420212327361183E-2</v>
      </c>
      <c r="H18" s="21">
        <f>(SPEED_RANGE * F18) + MIN_SPEED</f>
        <v>1020</v>
      </c>
      <c r="I18" s="21">
        <f>(SPEED_RANGE * G18) + MIN_SPEED</f>
        <v>-827.38276685218318</v>
      </c>
      <c r="K18" s="3">
        <f t="shared" si="3"/>
        <v>0</v>
      </c>
      <c r="L18" s="3">
        <f t="shared" si="3"/>
        <v>106.13385004190457</v>
      </c>
      <c r="N18" s="17">
        <f>IF(C18=E18,IF(H18&gt;0,1,-1), (H18+MAGIC)/MAGIC_RANGE)</f>
        <v>1</v>
      </c>
      <c r="O18" s="17">
        <f>IF(B18=D18,IF(I18&gt;0,1,-1), (I18+MAGIC)/MAGIC_RANGE)</f>
        <v>-2.0723706127946998E-4</v>
      </c>
      <c r="P18" s="6">
        <f t="shared" si="0"/>
        <v>1020</v>
      </c>
      <c r="Q18" s="6">
        <f t="shared" si="4"/>
        <v>-0.21138180250505939</v>
      </c>
      <c r="S18" s="3">
        <f t="shared" si="1"/>
        <v>0</v>
      </c>
      <c r="T18" s="3">
        <f t="shared" si="2"/>
        <v>827.17138504967807</v>
      </c>
    </row>
    <row r="19" spans="1:20" x14ac:dyDescent="0.25">
      <c r="A19" s="4">
        <f>COORS!A19</f>
        <v>85</v>
      </c>
      <c r="B19" s="3">
        <f>COORS!B19+COORS!C19</f>
        <v>552.50872482809586</v>
      </c>
      <c r="C19" s="3">
        <f>COORS!B19-COORS!C19</f>
        <v>-463.60986722548455</v>
      </c>
      <c r="D19" s="3">
        <f>IF(B19&gt;MAX_COOR,MAX_COOR,IF(B19&lt;MIN_COOR,MIN_COOR,B19))</f>
        <v>510</v>
      </c>
      <c r="E19" s="3">
        <f>IF(C19&gt;MAX_COOR,MAX_COOR,IF(C19&lt;MIN_COOR,MIN_COOR,C19))</f>
        <v>-463.60986722548455</v>
      </c>
      <c r="F19" s="3">
        <f>(D19-MIN_COOR) / COOR_RANGE</f>
        <v>1</v>
      </c>
      <c r="G19" s="3">
        <f>(E19-MIN_COOR) / COOR_RANGE</f>
        <v>4.5480522327956324E-2</v>
      </c>
      <c r="H19" s="21">
        <f>(SPEED_RANGE * F19) + MIN_SPEED</f>
        <v>1020</v>
      </c>
      <c r="I19" s="21">
        <f>(SPEED_RANGE * G19) + MIN_SPEED</f>
        <v>-927.2197344509691</v>
      </c>
      <c r="K19" s="3">
        <f t="shared" si="3"/>
        <v>0</v>
      </c>
      <c r="L19" s="3">
        <f t="shared" si="3"/>
        <v>99.836967598785918</v>
      </c>
      <c r="N19" s="17">
        <f>IF(C19=E19,IF(H19&gt;0,1,-1), (H19+MAGIC)/MAGIC_RANGE)</f>
        <v>1</v>
      </c>
      <c r="O19" s="17">
        <f>IF(B19=D19,IF(I19&gt;0,1,-1), (I19+MAGIC)/MAGIC_RANGE)</f>
        <v>-5.4260819951797025E-2</v>
      </c>
      <c r="P19" s="6">
        <f t="shared" si="0"/>
        <v>1020</v>
      </c>
      <c r="Q19" s="6">
        <f t="shared" si="4"/>
        <v>-55.346036350832968</v>
      </c>
      <c r="S19" s="3">
        <f t="shared" si="1"/>
        <v>0</v>
      </c>
      <c r="T19" s="3">
        <f t="shared" si="2"/>
        <v>871.87369810013615</v>
      </c>
    </row>
    <row r="20" spans="1:20" s="10" customFormat="1" x14ac:dyDescent="0.25">
      <c r="A20" s="7">
        <f>COORS!A20</f>
        <v>90</v>
      </c>
      <c r="B20" s="8">
        <f>COORS!B20+COORS!C20</f>
        <v>510.00000000000006</v>
      </c>
      <c r="C20" s="8">
        <f>COORS!B20-COORS!C20</f>
        <v>-509.99999999999994</v>
      </c>
      <c r="D20" s="8">
        <f>IF(B20&gt;MAX_COOR,MAX_COOR,IF(B20&lt;MIN_COOR,MIN_COOR,B20))</f>
        <v>510.00000000000006</v>
      </c>
      <c r="E20" s="8">
        <f>IF(C20&gt;MAX_COOR,MAX_COOR,IF(C20&lt;MIN_COOR,MIN_COOR,C20))</f>
        <v>-509.99999999999994</v>
      </c>
      <c r="F20" s="8">
        <f>(D20-MIN_COOR) / COOR_RANGE</f>
        <v>1</v>
      </c>
      <c r="G20" s="8">
        <f>(E20-MIN_COOR) / COOR_RANGE</f>
        <v>5.5728842020400014E-17</v>
      </c>
      <c r="H20" s="20">
        <f>(SPEED_RANGE * F20) + MIN_SPEED</f>
        <v>1020</v>
      </c>
      <c r="I20" s="20">
        <f>(SPEED_RANGE * G20) + MIN_SPEED</f>
        <v>-1019.9999999999999</v>
      </c>
      <c r="K20" s="8">
        <f t="shared" si="3"/>
        <v>0</v>
      </c>
      <c r="L20" s="8">
        <f t="shared" si="3"/>
        <v>92.780265549030787</v>
      </c>
      <c r="N20" s="16">
        <f>IF(C20=E20,IF(H20&gt;0,1,-1), (H20+MAGIC)/MAGIC_RANGE)</f>
        <v>1</v>
      </c>
      <c r="O20" s="16">
        <f>IF(B20=D20,IF(I20&gt;0,1,-1), (I20+MAGIC)/MAGIC_RANGE)</f>
        <v>-1</v>
      </c>
      <c r="P20" s="9">
        <f t="shared" si="0"/>
        <v>1020</v>
      </c>
      <c r="Q20" s="9">
        <f t="shared" si="4"/>
        <v>-1020</v>
      </c>
      <c r="S20" s="8">
        <f t="shared" si="1"/>
        <v>0</v>
      </c>
      <c r="T20" s="8">
        <f t="shared" si="2"/>
        <v>0</v>
      </c>
    </row>
    <row r="21" spans="1:20" x14ac:dyDescent="0.25">
      <c r="A21" s="4">
        <f>COORS!A21</f>
        <v>95</v>
      </c>
      <c r="B21" s="3">
        <f>COORS!B21+COORS!C21</f>
        <v>463.60986722548449</v>
      </c>
      <c r="C21" s="3">
        <f>COORS!B21-COORS!C21</f>
        <v>-552.50872482809586</v>
      </c>
      <c r="D21" s="3">
        <f>IF(B21&gt;MAX_COOR,MAX_COOR,IF(B21&lt;MIN_COOR,MIN_COOR,B21))</f>
        <v>463.60986722548449</v>
      </c>
      <c r="E21" s="3">
        <f>IF(C21&gt;MAX_COOR,MAX_COOR,IF(C21&lt;MIN_COOR,MIN_COOR,C21))</f>
        <v>-510</v>
      </c>
      <c r="F21" s="3">
        <f>(D21-MIN_COOR) / COOR_RANGE</f>
        <v>0.9545194776720437</v>
      </c>
      <c r="G21" s="3">
        <f>(E21-MIN_COOR) / COOR_RANGE</f>
        <v>0</v>
      </c>
      <c r="H21" s="21">
        <f>(SPEED_RANGE * F21) + MIN_SPEED</f>
        <v>927.2197344509691</v>
      </c>
      <c r="I21" s="21">
        <f>(SPEED_RANGE * G21) + MIN_SPEED</f>
        <v>-1020</v>
      </c>
      <c r="K21" s="3">
        <f t="shared" si="3"/>
        <v>92.780265549030901</v>
      </c>
      <c r="L21" s="3">
        <f t="shared" si="3"/>
        <v>0</v>
      </c>
      <c r="N21" s="17">
        <f>IF(C21=E21,IF(H21&gt;0,1,-1), (H21+MAGIC)/MAGIC_RANGE)</f>
        <v>0.94976704626473696</v>
      </c>
      <c r="O21" s="17">
        <f>IF(B21=D21,IF(I21&gt;0,1,-1), (I21+MAGIC)/MAGIC_RANGE)</f>
        <v>-1</v>
      </c>
      <c r="P21" s="6">
        <f t="shared" si="0"/>
        <v>968.76238719003175</v>
      </c>
      <c r="Q21" s="6">
        <f t="shared" si="4"/>
        <v>-1020</v>
      </c>
      <c r="S21" s="3">
        <f t="shared" si="1"/>
        <v>41.542652739062646</v>
      </c>
      <c r="T21" s="3">
        <f t="shared" si="2"/>
        <v>0</v>
      </c>
    </row>
    <row r="22" spans="1:20" x14ac:dyDescent="0.25">
      <c r="A22" s="4">
        <f>COORS!A22</f>
        <v>100</v>
      </c>
      <c r="B22" s="3">
        <f>COORS!B22+COORS!C22</f>
        <v>413.69138342609165</v>
      </c>
      <c r="C22" s="3">
        <f>COORS!B22-COORS!C22</f>
        <v>-590.81252464636054</v>
      </c>
      <c r="D22" s="3">
        <f>IF(B22&gt;MAX_COOR,MAX_COOR,IF(B22&lt;MIN_COOR,MIN_COOR,B22))</f>
        <v>413.69138342609165</v>
      </c>
      <c r="E22" s="3">
        <f>IF(C22&gt;MAX_COOR,MAX_COOR,IF(C22&lt;MIN_COOR,MIN_COOR,C22))</f>
        <v>-510</v>
      </c>
      <c r="F22" s="3">
        <f>(D22-MIN_COOR) / COOR_RANGE</f>
        <v>0.90557978767263891</v>
      </c>
      <c r="G22" s="3">
        <f>(E22-MIN_COOR) / COOR_RANGE</f>
        <v>0</v>
      </c>
      <c r="H22" s="21">
        <f>(SPEED_RANGE * F22) + MIN_SPEED</f>
        <v>827.38276685218329</v>
      </c>
      <c r="I22" s="21">
        <f>(SPEED_RANGE * G22) + MIN_SPEED</f>
        <v>-1020</v>
      </c>
      <c r="K22" s="3">
        <f t="shared" si="3"/>
        <v>99.836967598785805</v>
      </c>
      <c r="L22" s="3">
        <f t="shared" si="3"/>
        <v>0</v>
      </c>
      <c r="N22" s="17">
        <f>IF(C22=E22,IF(H22&gt;0,1,-1), (H22+MAGIC)/MAGIC_RANGE)</f>
        <v>0.89571346337421942</v>
      </c>
      <c r="O22" s="17">
        <f>IF(B22=D22,IF(I22&gt;0,1,-1), (I22+MAGIC)/MAGIC_RANGE)</f>
        <v>-1</v>
      </c>
      <c r="P22" s="6">
        <f t="shared" si="0"/>
        <v>913.6277326417038</v>
      </c>
      <c r="Q22" s="6">
        <f t="shared" si="4"/>
        <v>-1020</v>
      </c>
      <c r="S22" s="3">
        <f t="shared" si="1"/>
        <v>86.244965789520506</v>
      </c>
      <c r="T22" s="3">
        <f t="shared" si="2"/>
        <v>0</v>
      </c>
    </row>
    <row r="23" spans="1:20" x14ac:dyDescent="0.25">
      <c r="A23" s="4">
        <f>COORS!A23</f>
        <v>105</v>
      </c>
      <c r="B23" s="3">
        <f>COORS!B23+COORS!C23</f>
        <v>360.62445840513919</v>
      </c>
      <c r="C23" s="3">
        <f>COORS!B23-COORS!C23</f>
        <v>-624.61988440971049</v>
      </c>
      <c r="D23" s="3">
        <f>IF(B23&gt;MAX_COOR,MAX_COOR,IF(B23&lt;MIN_COOR,MIN_COOR,B23))</f>
        <v>360.62445840513919</v>
      </c>
      <c r="E23" s="3">
        <f>IF(C23&gt;MAX_COOR,MAX_COOR,IF(C23&lt;MIN_COOR,MIN_COOR,C23))</f>
        <v>-510</v>
      </c>
      <c r="F23" s="3">
        <f>(D23-MIN_COOR) / COOR_RANGE</f>
        <v>0.85355339059327373</v>
      </c>
      <c r="G23" s="3">
        <f>(E23-MIN_COOR) / COOR_RANGE</f>
        <v>0</v>
      </c>
      <c r="H23" s="21">
        <f>(SPEED_RANGE * F23) + MIN_SPEED</f>
        <v>721.24891681027839</v>
      </c>
      <c r="I23" s="21">
        <f>(SPEED_RANGE * G23) + MIN_SPEED</f>
        <v>-1020</v>
      </c>
      <c r="K23" s="3">
        <f t="shared" si="3"/>
        <v>106.13385004190491</v>
      </c>
      <c r="L23" s="3">
        <f t="shared" si="3"/>
        <v>0</v>
      </c>
      <c r="N23" s="17">
        <f>IF(C23=E23,IF(H23&gt;0,1,-1), (H23+MAGIC)/MAGIC_RANGE)</f>
        <v>0.83825063173268999</v>
      </c>
      <c r="O23" s="17">
        <f>IF(B23=D23,IF(I23&gt;0,1,-1), (I23+MAGIC)/MAGIC_RANGE)</f>
        <v>-1</v>
      </c>
      <c r="P23" s="6">
        <f t="shared" si="0"/>
        <v>855.01564436734384</v>
      </c>
      <c r="Q23" s="6">
        <f t="shared" si="4"/>
        <v>-1020</v>
      </c>
      <c r="S23" s="3">
        <f t="shared" si="1"/>
        <v>133.76672755706545</v>
      </c>
      <c r="T23" s="3">
        <f t="shared" si="2"/>
        <v>0</v>
      </c>
    </row>
    <row r="24" spans="1:20" x14ac:dyDescent="0.25">
      <c r="A24" s="4">
        <f>COORS!A24</f>
        <v>110</v>
      </c>
      <c r="B24" s="3">
        <f>COORS!B24+COORS!C24</f>
        <v>304.81296350472223</v>
      </c>
      <c r="C24" s="3">
        <f>COORS!B24-COORS!C24</f>
        <v>-653.67350969690438</v>
      </c>
      <c r="D24" s="3">
        <f>IF(B24&gt;MAX_COOR,MAX_COOR,IF(B24&lt;MIN_COOR,MIN_COOR,B24))</f>
        <v>304.81296350472223</v>
      </c>
      <c r="E24" s="3">
        <f>IF(C24&gt;MAX_COOR,MAX_COOR,IF(C24&lt;MIN_COOR,MIN_COOR,C24))</f>
        <v>-510</v>
      </c>
      <c r="F24" s="3">
        <f>(D24-MIN_COOR) / COOR_RANGE</f>
        <v>0.79883623873011989</v>
      </c>
      <c r="G24" s="3">
        <f>(E24-MIN_COOR) / COOR_RANGE</f>
        <v>0</v>
      </c>
      <c r="H24" s="21">
        <f>(SPEED_RANGE * F24) + MIN_SPEED</f>
        <v>609.62592700944447</v>
      </c>
      <c r="I24" s="21">
        <f>(SPEED_RANGE * G24) + MIN_SPEED</f>
        <v>-1020</v>
      </c>
      <c r="K24" s="3">
        <f t="shared" si="3"/>
        <v>111.62298980083392</v>
      </c>
      <c r="L24" s="3">
        <f t="shared" si="3"/>
        <v>0</v>
      </c>
      <c r="N24" s="17">
        <f>IF(C24=E24,IF(H24&gt;0,1,-1), (H24+MAGIC)/MAGIC_RANGE)</f>
        <v>0.77781587818594722</v>
      </c>
      <c r="O24" s="17">
        <f>IF(B24=D24,IF(I24&gt;0,1,-1), (I24+MAGIC)/MAGIC_RANGE)</f>
        <v>-1</v>
      </c>
      <c r="P24" s="6">
        <f t="shared" si="0"/>
        <v>793.37219574966616</v>
      </c>
      <c r="Q24" s="6">
        <f t="shared" si="4"/>
        <v>-1020</v>
      </c>
      <c r="S24" s="3">
        <f t="shared" si="1"/>
        <v>183.74626874022169</v>
      </c>
      <c r="T24" s="3">
        <f t="shared" si="2"/>
        <v>0</v>
      </c>
    </row>
    <row r="25" spans="1:20" x14ac:dyDescent="0.25">
      <c r="A25" s="4">
        <f>COORS!A25</f>
        <v>115</v>
      </c>
      <c r="B25" s="3">
        <f>COORS!B25+COORS!C25</f>
        <v>246.68165790093488</v>
      </c>
      <c r="C25" s="3">
        <f>COORS!B25-COORS!C25</f>
        <v>-677.75228487644824</v>
      </c>
      <c r="D25" s="3">
        <f>IF(B25&gt;MAX_COOR,MAX_COOR,IF(B25&lt;MIN_COOR,MIN_COOR,B25))</f>
        <v>246.68165790093488</v>
      </c>
      <c r="E25" s="3">
        <f>IF(C25&gt;MAX_COOR,MAX_COOR,IF(C25&lt;MIN_COOR,MIN_COOR,C25))</f>
        <v>-510</v>
      </c>
      <c r="F25" s="3">
        <f>(D25-MIN_COOR) / COOR_RANGE</f>
        <v>0.74184476264797539</v>
      </c>
      <c r="G25" s="3">
        <f>(E25-MIN_COOR) / COOR_RANGE</f>
        <v>0</v>
      </c>
      <c r="H25" s="21">
        <f>(SPEED_RANGE * F25) + MIN_SPEED</f>
        <v>493.3633158018697</v>
      </c>
      <c r="I25" s="21">
        <f>(SPEED_RANGE * G25) + MIN_SPEED</f>
        <v>-1020</v>
      </c>
      <c r="K25" s="3">
        <f t="shared" si="3"/>
        <v>116.26261120757476</v>
      </c>
      <c r="L25" s="3">
        <f t="shared" si="3"/>
        <v>0</v>
      </c>
      <c r="N25" s="17">
        <f>IF(C25=E25,IF(H25&gt;0,1,-1), (H25+MAGIC)/MAGIC_RANGE)</f>
        <v>0.71486914769998355</v>
      </c>
      <c r="O25" s="17">
        <f>IF(B25=D25,IF(I25&gt;0,1,-1), (I25+MAGIC)/MAGIC_RANGE)</f>
        <v>-1</v>
      </c>
      <c r="P25" s="6">
        <f t="shared" si="0"/>
        <v>729.16653065398327</v>
      </c>
      <c r="Q25" s="6">
        <f t="shared" si="4"/>
        <v>-1020</v>
      </c>
      <c r="S25" s="3">
        <f t="shared" si="1"/>
        <v>235.80321485211357</v>
      </c>
      <c r="T25" s="3">
        <f t="shared" si="2"/>
        <v>0</v>
      </c>
    </row>
    <row r="26" spans="1:20" x14ac:dyDescent="0.25">
      <c r="A26" s="4">
        <f>COORS!A26</f>
        <v>120</v>
      </c>
      <c r="B26" s="3">
        <f>COORS!B26+COORS!C26</f>
        <v>186.67295593006384</v>
      </c>
      <c r="C26" s="3">
        <f>COORS!B26-COORS!C26</f>
        <v>-696.67295593006361</v>
      </c>
      <c r="D26" s="3">
        <f>IF(B26&gt;MAX_COOR,MAX_COOR,IF(B26&lt;MIN_COOR,MIN_COOR,B26))</f>
        <v>186.67295593006384</v>
      </c>
      <c r="E26" s="3">
        <f>IF(C26&gt;MAX_COOR,MAX_COOR,IF(C26&lt;MIN_COOR,MIN_COOR,C26))</f>
        <v>-510</v>
      </c>
      <c r="F26" s="3">
        <f>(D26-MIN_COOR) / COOR_RANGE</f>
        <v>0.68301270189221941</v>
      </c>
      <c r="G26" s="3">
        <f>(E26-MIN_COOR) / COOR_RANGE</f>
        <v>0</v>
      </c>
      <c r="H26" s="21">
        <f>(SPEED_RANGE * F26) + MIN_SPEED</f>
        <v>373.34591186012767</v>
      </c>
      <c r="I26" s="21">
        <f>(SPEED_RANGE * G26) + MIN_SPEED</f>
        <v>-1020</v>
      </c>
      <c r="K26" s="3">
        <f t="shared" si="3"/>
        <v>120.01740394174203</v>
      </c>
      <c r="L26" s="3">
        <f t="shared" si="3"/>
        <v>0</v>
      </c>
      <c r="N26" s="17">
        <f>IF(C26=E26,IF(H26&gt;0,1,-1), (H26+MAGIC)/MAGIC_RANGE)</f>
        <v>0.64988950290207237</v>
      </c>
      <c r="O26" s="17">
        <f>IF(B26=D26,IF(I26&gt;0,1,-1), (I26+MAGIC)/MAGIC_RANGE)</f>
        <v>-1</v>
      </c>
      <c r="P26" s="6">
        <f t="shared" si="0"/>
        <v>662.88729296011377</v>
      </c>
      <c r="Q26" s="6">
        <f t="shared" si="4"/>
        <v>-1020</v>
      </c>
      <c r="S26" s="3">
        <f t="shared" si="1"/>
        <v>289.5413810999861</v>
      </c>
      <c r="T26" s="3">
        <f t="shared" si="2"/>
        <v>0</v>
      </c>
    </row>
    <row r="27" spans="1:20" x14ac:dyDescent="0.25">
      <c r="A27" s="4">
        <f>COORS!A27</f>
        <v>125</v>
      </c>
      <c r="B27" s="3">
        <f>COORS!B27+COORS!C27</f>
        <v>125.24356004835221</v>
      </c>
      <c r="C27" s="3">
        <f>COORS!B27-COORS!C27</f>
        <v>-710.2915251264194</v>
      </c>
      <c r="D27" s="3">
        <f>IF(B27&gt;MAX_COOR,MAX_COOR,IF(B27&lt;MIN_COOR,MIN_COOR,B27))</f>
        <v>125.24356004835221</v>
      </c>
      <c r="E27" s="3">
        <f>IF(C27&gt;MAX_COOR,MAX_COOR,IF(C27&lt;MIN_COOR,MIN_COOR,C27))</f>
        <v>-510</v>
      </c>
      <c r="F27" s="3">
        <f>(D27-MIN_COOR) / COOR_RANGE</f>
        <v>0.62278780396897282</v>
      </c>
      <c r="G27" s="3">
        <f>(E27-MIN_COOR) / COOR_RANGE</f>
        <v>0</v>
      </c>
      <c r="H27" s="21">
        <f>(SPEED_RANGE * F27) + MIN_SPEED</f>
        <v>250.48712009670453</v>
      </c>
      <c r="I27" s="21">
        <f>(SPEED_RANGE * G27) + MIN_SPEED</f>
        <v>-1020</v>
      </c>
      <c r="K27" s="3">
        <f t="shared" si="3"/>
        <v>122.85879176342314</v>
      </c>
      <c r="L27" s="3">
        <f t="shared" si="3"/>
        <v>0</v>
      </c>
      <c r="N27" s="17">
        <f>IF(C27=E27,IF(H27&gt;0,1,-1), (H27+MAGIC)/MAGIC_RANGE)</f>
        <v>0.58337147812490775</v>
      </c>
      <c r="O27" s="17">
        <f>IF(B27=D27,IF(I27&gt;0,1,-1), (I27+MAGIC)/MAGIC_RANGE)</f>
        <v>-1</v>
      </c>
      <c r="P27" s="6">
        <f t="shared" si="0"/>
        <v>595.03890768740587</v>
      </c>
      <c r="Q27" s="6">
        <f t="shared" si="4"/>
        <v>-1020</v>
      </c>
      <c r="S27" s="3">
        <f t="shared" si="1"/>
        <v>344.55178759070134</v>
      </c>
      <c r="T27" s="3">
        <f t="shared" si="2"/>
        <v>0</v>
      </c>
    </row>
    <row r="28" spans="1:20" x14ac:dyDescent="0.25">
      <c r="A28" s="4">
        <f>COORS!A28</f>
        <v>130</v>
      </c>
      <c r="B28" s="3">
        <f>COORS!B28+COORS!C28</f>
        <v>62.860985050543718</v>
      </c>
      <c r="C28" s="3">
        <f>COORS!B28-COORS!C28</f>
        <v>-718.50434693081388</v>
      </c>
      <c r="D28" s="3">
        <f>IF(B28&gt;MAX_COOR,MAX_COOR,IF(B28&lt;MIN_COOR,MIN_COOR,B28))</f>
        <v>62.860985050543718</v>
      </c>
      <c r="E28" s="3">
        <f>IF(C28&gt;MAX_COOR,MAX_COOR,IF(C28&lt;MIN_COOR,MIN_COOR,C28))</f>
        <v>-510</v>
      </c>
      <c r="F28" s="3">
        <f>(D28-MIN_COOR) / COOR_RANGE</f>
        <v>0.56162841671621933</v>
      </c>
      <c r="G28" s="3">
        <f>(E28-MIN_COOR) / COOR_RANGE</f>
        <v>0</v>
      </c>
      <c r="H28" s="21">
        <f>(SPEED_RANGE * F28) + MIN_SPEED</f>
        <v>125.72197010108744</v>
      </c>
      <c r="I28" s="21">
        <f>(SPEED_RANGE * G28) + MIN_SPEED</f>
        <v>-1020</v>
      </c>
      <c r="K28" s="3">
        <f t="shared" si="3"/>
        <v>124.76514999561709</v>
      </c>
      <c r="L28" s="3">
        <f t="shared" si="3"/>
        <v>0</v>
      </c>
      <c r="N28" s="17">
        <f>IF(C28=E28,IF(H28&gt;0,1,-1), (H28+MAGIC)/MAGIC_RANGE)</f>
        <v>0.51582131570172574</v>
      </c>
      <c r="O28" s="17">
        <f>IF(B28=D28,IF(I28&gt;0,1,-1), (I28+MAGIC)/MAGIC_RANGE)</f>
        <v>-1</v>
      </c>
      <c r="P28" s="6">
        <f t="shared" si="0"/>
        <v>526.1377420157603</v>
      </c>
      <c r="Q28" s="6">
        <f t="shared" si="4"/>
        <v>-1020</v>
      </c>
      <c r="S28" s="3">
        <f t="shared" si="1"/>
        <v>400.41577191467286</v>
      </c>
      <c r="T28" s="3">
        <f t="shared" si="2"/>
        <v>0</v>
      </c>
    </row>
    <row r="29" spans="1:20" s="14" customFormat="1" x14ac:dyDescent="0.25">
      <c r="A29" s="11">
        <f>COORS!A29</f>
        <v>135</v>
      </c>
      <c r="B29" s="12">
        <f>COORS!B29+COORS!C29</f>
        <v>0</v>
      </c>
      <c r="C29" s="12">
        <f>COORS!B29-COORS!C29</f>
        <v>-721.24891681027839</v>
      </c>
      <c r="D29" s="12">
        <f>IF(B29&gt;MAX_COOR,MAX_COOR,IF(B29&lt;MIN_COOR,MIN_COOR,B29))</f>
        <v>0</v>
      </c>
      <c r="E29" s="12">
        <f>IF(C29&gt;MAX_COOR,MAX_COOR,IF(C29&lt;MIN_COOR,MIN_COOR,C29))</f>
        <v>-510</v>
      </c>
      <c r="F29" s="12">
        <f>(D29-MIN_COOR) / COOR_RANGE</f>
        <v>0.5</v>
      </c>
      <c r="G29" s="12">
        <f>(E29-MIN_COOR) / COOR_RANGE</f>
        <v>0</v>
      </c>
      <c r="H29" s="22">
        <f>(SPEED_RANGE * F29) + MIN_SPEED</f>
        <v>0</v>
      </c>
      <c r="I29" s="22">
        <f>(SPEED_RANGE * G29) + MIN_SPEED</f>
        <v>-1020</v>
      </c>
      <c r="K29" s="12">
        <f t="shared" si="3"/>
        <v>125.72197010108744</v>
      </c>
      <c r="L29" s="12">
        <f t="shared" si="3"/>
        <v>0</v>
      </c>
      <c r="N29" s="18">
        <f>IF(C29=E29,IF(H29&gt;0,1,-1), (H29+MAGIC)/MAGIC_RANGE)</f>
        <v>0.44775311315646993</v>
      </c>
      <c r="O29" s="18">
        <f>IF(B29=D29,IF(I29&gt;0,1,-1), (I29+MAGIC)/MAGIC_RANGE)</f>
        <v>-1</v>
      </c>
      <c r="P29" s="13">
        <f t="shared" si="0"/>
        <v>456.70817541959934</v>
      </c>
      <c r="Q29" s="13">
        <f t="shared" si="4"/>
        <v>-1020</v>
      </c>
      <c r="S29" s="12">
        <f t="shared" si="1"/>
        <v>456.70817541959934</v>
      </c>
      <c r="T29" s="12">
        <f t="shared" si="2"/>
        <v>0</v>
      </c>
    </row>
    <row r="30" spans="1:20" x14ac:dyDescent="0.25">
      <c r="A30" s="4">
        <f>COORS!A30</f>
        <v>140</v>
      </c>
      <c r="B30" s="3">
        <f>COORS!B30+COORS!C30</f>
        <v>-62.860985050543604</v>
      </c>
      <c r="C30" s="3">
        <f>COORS!B30-COORS!C30</f>
        <v>-718.50434693081388</v>
      </c>
      <c r="D30" s="3">
        <f>IF(B30&gt;MAX_COOR,MAX_COOR,IF(B30&lt;MIN_COOR,MIN_COOR,B30))</f>
        <v>-62.860985050543604</v>
      </c>
      <c r="E30" s="3">
        <f>IF(C30&gt;MAX_COOR,MAX_COOR,IF(C30&lt;MIN_COOR,MIN_COOR,C30))</f>
        <v>-510</v>
      </c>
      <c r="F30" s="3">
        <f>(D30-MIN_COOR) / COOR_RANGE</f>
        <v>0.43837158328378079</v>
      </c>
      <c r="G30" s="3">
        <f>(E30-MIN_COOR) / COOR_RANGE</f>
        <v>0</v>
      </c>
      <c r="H30" s="21">
        <f>(SPEED_RANGE * F30) + MIN_SPEED</f>
        <v>-125.72197010108721</v>
      </c>
      <c r="I30" s="21">
        <f>(SPEED_RANGE * G30) + MIN_SPEED</f>
        <v>-1020</v>
      </c>
      <c r="K30" s="3">
        <f t="shared" si="3"/>
        <v>125.72197010108721</v>
      </c>
      <c r="L30" s="3">
        <f t="shared" si="3"/>
        <v>0</v>
      </c>
      <c r="N30" s="17">
        <f>IF(C30=E30,IF(H30&gt;0,1,-1), (H30+MAGIC)/MAGIC_RANGE)</f>
        <v>0.37968491061121429</v>
      </c>
      <c r="O30" s="17">
        <f>IF(B30=D30,IF(I30&gt;0,1,-1), (I30+MAGIC)/MAGIC_RANGE)</f>
        <v>-1</v>
      </c>
      <c r="P30" s="6">
        <f t="shared" si="0"/>
        <v>387.27860882343856</v>
      </c>
      <c r="Q30" s="6">
        <f t="shared" si="4"/>
        <v>-1020</v>
      </c>
      <c r="S30" s="3">
        <f t="shared" si="1"/>
        <v>513.00057892452583</v>
      </c>
      <c r="T30" s="3">
        <f t="shared" si="2"/>
        <v>0</v>
      </c>
    </row>
    <row r="31" spans="1:20" x14ac:dyDescent="0.25">
      <c r="A31" s="4">
        <f>COORS!A31</f>
        <v>145</v>
      </c>
      <c r="B31" s="3">
        <f>COORS!B31+COORS!C31</f>
        <v>-125.24356004835244</v>
      </c>
      <c r="C31" s="3">
        <f>COORS!B31-COORS!C31</f>
        <v>-710.2915251264194</v>
      </c>
      <c r="D31" s="3">
        <f>IF(B31&gt;MAX_COOR,MAX_COOR,IF(B31&lt;MIN_COOR,MIN_COOR,B31))</f>
        <v>-125.24356004835244</v>
      </c>
      <c r="E31" s="3">
        <f>IF(C31&gt;MAX_COOR,MAX_COOR,IF(C31&lt;MIN_COOR,MIN_COOR,C31))</f>
        <v>-510</v>
      </c>
      <c r="F31" s="3">
        <f>(D31-MIN_COOR) / COOR_RANGE</f>
        <v>0.37721219603102701</v>
      </c>
      <c r="G31" s="3">
        <f>(E31-MIN_COOR) / COOR_RANGE</f>
        <v>0</v>
      </c>
      <c r="H31" s="21">
        <f>(SPEED_RANGE * F31) + MIN_SPEED</f>
        <v>-250.48712009670487</v>
      </c>
      <c r="I31" s="21">
        <f>(SPEED_RANGE * G31) + MIN_SPEED</f>
        <v>-1020</v>
      </c>
      <c r="K31" s="3">
        <f t="shared" si="3"/>
        <v>124.76514999561766</v>
      </c>
      <c r="L31" s="3">
        <f t="shared" si="3"/>
        <v>0</v>
      </c>
      <c r="N31" s="17">
        <f>IF(C31=E31,IF(H31&gt;0,1,-1), (H31+MAGIC)/MAGIC_RANGE)</f>
        <v>0.312134748188032</v>
      </c>
      <c r="O31" s="17">
        <f>IF(B31=D31,IF(I31&gt;0,1,-1), (I31+MAGIC)/MAGIC_RANGE)</f>
        <v>-1</v>
      </c>
      <c r="P31" s="6">
        <f t="shared" si="0"/>
        <v>318.37744315179265</v>
      </c>
      <c r="Q31" s="6">
        <f t="shared" si="4"/>
        <v>-1020</v>
      </c>
      <c r="S31" s="3">
        <f t="shared" si="1"/>
        <v>568.86456324849746</v>
      </c>
      <c r="T31" s="3">
        <f t="shared" si="2"/>
        <v>0</v>
      </c>
    </row>
    <row r="32" spans="1:20" x14ac:dyDescent="0.25">
      <c r="A32" s="4">
        <f>COORS!A32</f>
        <v>150</v>
      </c>
      <c r="B32" s="3">
        <f>COORS!B32+COORS!C32</f>
        <v>-186.67295593006375</v>
      </c>
      <c r="C32" s="3">
        <f>COORS!B32-COORS!C32</f>
        <v>-696.67295593006372</v>
      </c>
      <c r="D32" s="3">
        <f>IF(B32&gt;MAX_COOR,MAX_COOR,IF(B32&lt;MIN_COOR,MIN_COOR,B32))</f>
        <v>-186.67295593006375</v>
      </c>
      <c r="E32" s="3">
        <f>IF(C32&gt;MAX_COOR,MAX_COOR,IF(C32&lt;MIN_COOR,MIN_COOR,C32))</f>
        <v>-510</v>
      </c>
      <c r="F32" s="3">
        <f>(D32-MIN_COOR) / COOR_RANGE</f>
        <v>0.31698729810778065</v>
      </c>
      <c r="G32" s="3">
        <f>(E32-MIN_COOR) / COOR_RANGE</f>
        <v>0</v>
      </c>
      <c r="H32" s="21">
        <f>(SPEED_RANGE * F32) + MIN_SPEED</f>
        <v>-373.34591186012744</v>
      </c>
      <c r="I32" s="21">
        <f>(SPEED_RANGE * G32) + MIN_SPEED</f>
        <v>-1020</v>
      </c>
      <c r="K32" s="3">
        <f t="shared" si="3"/>
        <v>122.85879176342257</v>
      </c>
      <c r="L32" s="3">
        <f t="shared" si="3"/>
        <v>0</v>
      </c>
      <c r="N32" s="17">
        <f>IF(C32=E32,IF(H32&gt;0,1,-1), (H32+MAGIC)/MAGIC_RANGE)</f>
        <v>0.24561672341086765</v>
      </c>
      <c r="O32" s="17">
        <f>IF(B32=D32,IF(I32&gt;0,1,-1), (I32+MAGIC)/MAGIC_RANGE)</f>
        <v>-1</v>
      </c>
      <c r="P32" s="6">
        <f t="shared" si="0"/>
        <v>250.529057879085</v>
      </c>
      <c r="Q32" s="6">
        <f t="shared" si="4"/>
        <v>-1020</v>
      </c>
      <c r="S32" s="3">
        <f t="shared" si="1"/>
        <v>623.87496973921247</v>
      </c>
      <c r="T32" s="3">
        <f t="shared" si="2"/>
        <v>0</v>
      </c>
    </row>
    <row r="33" spans="1:20" x14ac:dyDescent="0.25">
      <c r="A33" s="4">
        <f>COORS!A33</f>
        <v>155</v>
      </c>
      <c r="B33" s="3">
        <f>COORS!B33+COORS!C33</f>
        <v>-246.68165790093474</v>
      </c>
      <c r="C33" s="3">
        <f>COORS!B33-COORS!C33</f>
        <v>-677.75228487644824</v>
      </c>
      <c r="D33" s="3">
        <f>IF(B33&gt;MAX_COOR,MAX_COOR,IF(B33&lt;MIN_COOR,MIN_COOR,B33))</f>
        <v>-246.68165790093474</v>
      </c>
      <c r="E33" s="3">
        <f>IF(C33&gt;MAX_COOR,MAX_COOR,IF(C33&lt;MIN_COOR,MIN_COOR,C33))</f>
        <v>-510</v>
      </c>
      <c r="F33" s="3">
        <f>(D33-MIN_COOR) / COOR_RANGE</f>
        <v>0.25815523735202478</v>
      </c>
      <c r="G33" s="3">
        <f>(E33-MIN_COOR) / COOR_RANGE</f>
        <v>0</v>
      </c>
      <c r="H33" s="21">
        <f>(SPEED_RANGE * F33) + MIN_SPEED</f>
        <v>-493.36331580186948</v>
      </c>
      <c r="I33" s="21">
        <f>(SPEED_RANGE * G33) + MIN_SPEED</f>
        <v>-1020</v>
      </c>
      <c r="K33" s="3">
        <f t="shared" si="3"/>
        <v>120.01740394174203</v>
      </c>
      <c r="L33" s="3">
        <f t="shared" si="3"/>
        <v>0</v>
      </c>
      <c r="N33" s="17">
        <f>IF(C33=E33,IF(H33&gt;0,1,-1), (H33+MAGIC)/MAGIC_RANGE)</f>
        <v>0.18063707861295644</v>
      </c>
      <c r="O33" s="17">
        <f>IF(B33=D33,IF(I33&gt;0,1,-1), (I33+MAGIC)/MAGIC_RANGE)</f>
        <v>-1</v>
      </c>
      <c r="P33" s="6">
        <f t="shared" si="0"/>
        <v>184.24982018521558</v>
      </c>
      <c r="Q33" s="6">
        <f t="shared" si="4"/>
        <v>-1020</v>
      </c>
      <c r="S33" s="3">
        <f t="shared" si="1"/>
        <v>677.61313598708512</v>
      </c>
      <c r="T33" s="3">
        <f t="shared" si="2"/>
        <v>0</v>
      </c>
    </row>
    <row r="34" spans="1:20" x14ac:dyDescent="0.25">
      <c r="A34" s="4">
        <f>COORS!A34</f>
        <v>160</v>
      </c>
      <c r="B34" s="3">
        <f>COORS!B34+COORS!C34</f>
        <v>-304.81296350472212</v>
      </c>
      <c r="C34" s="3">
        <f>COORS!B34-COORS!C34</f>
        <v>-653.67350969690438</v>
      </c>
      <c r="D34" s="3">
        <f>IF(B34&gt;MAX_COOR,MAX_COOR,IF(B34&lt;MIN_COOR,MIN_COOR,B34))</f>
        <v>-304.81296350472212</v>
      </c>
      <c r="E34" s="3">
        <f>IF(C34&gt;MAX_COOR,MAX_COOR,IF(C34&lt;MIN_COOR,MIN_COOR,C34))</f>
        <v>-510</v>
      </c>
      <c r="F34" s="3">
        <f>(D34-MIN_COOR) / COOR_RANGE</f>
        <v>0.20116376126988028</v>
      </c>
      <c r="G34" s="3">
        <f>(E34-MIN_COOR) / COOR_RANGE</f>
        <v>0</v>
      </c>
      <c r="H34" s="21">
        <f>(SPEED_RANGE * F34) + MIN_SPEED</f>
        <v>-609.62592700944424</v>
      </c>
      <c r="I34" s="21">
        <f>(SPEED_RANGE * G34) + MIN_SPEED</f>
        <v>-1020</v>
      </c>
      <c r="K34" s="3">
        <f t="shared" si="3"/>
        <v>116.26261120757476</v>
      </c>
      <c r="L34" s="3">
        <f t="shared" si="3"/>
        <v>0</v>
      </c>
      <c r="N34" s="17">
        <f>IF(C34=E34,IF(H34&gt;0,1,-1), (H34+MAGIC)/MAGIC_RANGE)</f>
        <v>0.11769034812699283</v>
      </c>
      <c r="O34" s="17">
        <f>IF(B34=D34,IF(I34&gt;0,1,-1), (I34+MAGIC)/MAGIC_RANGE)</f>
        <v>-1</v>
      </c>
      <c r="P34" s="6">
        <f t="shared" si="0"/>
        <v>120.04415508953269</v>
      </c>
      <c r="Q34" s="6">
        <f t="shared" si="4"/>
        <v>-1020</v>
      </c>
      <c r="S34" s="3">
        <f t="shared" si="1"/>
        <v>729.67008209897699</v>
      </c>
      <c r="T34" s="3">
        <f t="shared" si="2"/>
        <v>0</v>
      </c>
    </row>
    <row r="35" spans="1:20" x14ac:dyDescent="0.25">
      <c r="A35" s="4">
        <f>COORS!A35</f>
        <v>165</v>
      </c>
      <c r="B35" s="3">
        <f>COORS!B35+COORS!C35</f>
        <v>-360.62445840513908</v>
      </c>
      <c r="C35" s="3">
        <f>COORS!B35-COORS!C35</f>
        <v>-624.61988440971049</v>
      </c>
      <c r="D35" s="3">
        <f>IF(B35&gt;MAX_COOR,MAX_COOR,IF(B35&lt;MIN_COOR,MIN_COOR,B35))</f>
        <v>-360.62445840513908</v>
      </c>
      <c r="E35" s="3">
        <f>IF(C35&gt;MAX_COOR,MAX_COOR,IF(C35&lt;MIN_COOR,MIN_COOR,C35))</f>
        <v>-510</v>
      </c>
      <c r="F35" s="3">
        <f>(D35-MIN_COOR) / COOR_RANGE</f>
        <v>0.14644660940672638</v>
      </c>
      <c r="G35" s="3">
        <f>(E35-MIN_COOR) / COOR_RANGE</f>
        <v>0</v>
      </c>
      <c r="H35" s="21">
        <f>(SPEED_RANGE * F35) + MIN_SPEED</f>
        <v>-721.24891681027816</v>
      </c>
      <c r="I35" s="21">
        <f>(SPEED_RANGE * G35) + MIN_SPEED</f>
        <v>-1020</v>
      </c>
      <c r="K35" s="3">
        <f t="shared" si="3"/>
        <v>111.62298980083392</v>
      </c>
      <c r="L35" s="3">
        <f t="shared" si="3"/>
        <v>0</v>
      </c>
      <c r="N35" s="17">
        <f>IF(C35=E35,IF(H35&gt;0,1,-1), (H35+MAGIC)/MAGIC_RANGE)</f>
        <v>5.7255594580250049E-2</v>
      </c>
      <c r="O35" s="17">
        <f>IF(B35=D35,IF(I35&gt;0,1,-1), (I35+MAGIC)/MAGIC_RANGE)</f>
        <v>-1</v>
      </c>
      <c r="P35" s="6">
        <f t="shared" si="0"/>
        <v>58.400706471855052</v>
      </c>
      <c r="Q35" s="6">
        <f t="shared" si="4"/>
        <v>-1020</v>
      </c>
      <c r="S35" s="3">
        <f t="shared" si="1"/>
        <v>779.64962328213323</v>
      </c>
      <c r="T35" s="3">
        <f t="shared" si="2"/>
        <v>0</v>
      </c>
    </row>
    <row r="36" spans="1:20" x14ac:dyDescent="0.25">
      <c r="A36" s="4">
        <f>COORS!A36</f>
        <v>170</v>
      </c>
      <c r="B36" s="3">
        <f>COORS!B36+COORS!C36</f>
        <v>-413.69138342609165</v>
      </c>
      <c r="C36" s="3">
        <f>COORS!B36-COORS!C36</f>
        <v>-590.81252464636054</v>
      </c>
      <c r="D36" s="3">
        <f>IF(B36&gt;MAX_COOR,MAX_COOR,IF(B36&lt;MIN_COOR,MIN_COOR,B36))</f>
        <v>-413.69138342609165</v>
      </c>
      <c r="E36" s="3">
        <f>IF(C36&gt;MAX_COOR,MAX_COOR,IF(C36&lt;MIN_COOR,MIN_COOR,C36))</f>
        <v>-510</v>
      </c>
      <c r="F36" s="3">
        <f>(D36-MIN_COOR) / COOR_RANGE</f>
        <v>9.4420212327361128E-2</v>
      </c>
      <c r="G36" s="3">
        <f>(E36-MIN_COOR) / COOR_RANGE</f>
        <v>0</v>
      </c>
      <c r="H36" s="21">
        <f>(SPEED_RANGE * F36) + MIN_SPEED</f>
        <v>-827.38276685218329</v>
      </c>
      <c r="I36" s="21">
        <f>(SPEED_RANGE * G36) + MIN_SPEED</f>
        <v>-1020</v>
      </c>
      <c r="K36" s="3">
        <f t="shared" si="3"/>
        <v>106.13385004190513</v>
      </c>
      <c r="L36" s="3">
        <f t="shared" si="3"/>
        <v>0</v>
      </c>
      <c r="N36" s="17">
        <f>IF(C36=E36,IF(H36&gt;0,1,-1), (H36+MAGIC)/MAGIC_RANGE)</f>
        <v>-2.0723706127953153E-4</v>
      </c>
      <c r="O36" s="17">
        <f>IF(B36=D36,IF(I36&gt;0,1,-1), (I36+MAGIC)/MAGIC_RANGE)</f>
        <v>-1</v>
      </c>
      <c r="P36" s="6">
        <f t="shared" si="0"/>
        <v>-0.21138180250512217</v>
      </c>
      <c r="Q36" s="6">
        <f t="shared" si="4"/>
        <v>-1020</v>
      </c>
      <c r="S36" s="3">
        <f t="shared" si="1"/>
        <v>827.17138504967818</v>
      </c>
      <c r="T36" s="3">
        <f t="shared" si="2"/>
        <v>0</v>
      </c>
    </row>
    <row r="37" spans="1:20" x14ac:dyDescent="0.25">
      <c r="A37" s="4">
        <f>COORS!A37</f>
        <v>175</v>
      </c>
      <c r="B37" s="3">
        <f>COORS!B37+COORS!C37</f>
        <v>-463.60986722548455</v>
      </c>
      <c r="C37" s="3">
        <f>COORS!B37-COORS!C37</f>
        <v>-552.50872482809586</v>
      </c>
      <c r="D37" s="3">
        <f>IF(B37&gt;MAX_COOR,MAX_COOR,IF(B37&lt;MIN_COOR,MIN_COOR,B37))</f>
        <v>-463.60986722548455</v>
      </c>
      <c r="E37" s="3">
        <f>IF(C37&gt;MAX_COOR,MAX_COOR,IF(C37&lt;MIN_COOR,MIN_COOR,C37))</f>
        <v>-510</v>
      </c>
      <c r="F37" s="3">
        <f>(D37-MIN_COOR) / COOR_RANGE</f>
        <v>4.5480522327956324E-2</v>
      </c>
      <c r="G37" s="3">
        <f>(E37-MIN_COOR) / COOR_RANGE</f>
        <v>0</v>
      </c>
      <c r="H37" s="21">
        <f>(SPEED_RANGE * F37) + MIN_SPEED</f>
        <v>-927.2197344509691</v>
      </c>
      <c r="I37" s="21">
        <f>(SPEED_RANGE * G37) + MIN_SPEED</f>
        <v>-1020</v>
      </c>
      <c r="K37" s="3">
        <f t="shared" si="3"/>
        <v>99.836967598785805</v>
      </c>
      <c r="L37" s="3">
        <f t="shared" si="3"/>
        <v>0</v>
      </c>
      <c r="N37" s="17">
        <f>IF(C37=E37,IF(H37&gt;0,1,-1), (H37+MAGIC)/MAGIC_RANGE)</f>
        <v>-5.4260819951797025E-2</v>
      </c>
      <c r="O37" s="17">
        <f>IF(B37=D37,IF(I37&gt;0,1,-1), (I37+MAGIC)/MAGIC_RANGE)</f>
        <v>-1</v>
      </c>
      <c r="P37" s="6">
        <f t="shared" si="0"/>
        <v>-55.346036350832968</v>
      </c>
      <c r="Q37" s="6">
        <f t="shared" si="4"/>
        <v>-1020</v>
      </c>
      <c r="S37" s="3">
        <f t="shared" si="1"/>
        <v>871.87369810013615</v>
      </c>
      <c r="T37" s="3">
        <f t="shared" si="2"/>
        <v>0</v>
      </c>
    </row>
    <row r="38" spans="1:20" s="10" customFormat="1" x14ac:dyDescent="0.25">
      <c r="A38" s="7">
        <f>COORS!A38</f>
        <v>180</v>
      </c>
      <c r="B38" s="8">
        <f>COORS!B38+COORS!C38</f>
        <v>-509.99999999999994</v>
      </c>
      <c r="C38" s="8">
        <f>COORS!B38-COORS!C38</f>
        <v>-510.00000000000006</v>
      </c>
      <c r="D38" s="8">
        <f>IF(B38&gt;MAX_COOR,MAX_COOR,IF(B38&lt;MIN_COOR,MIN_COOR,B38))</f>
        <v>-509.99999999999994</v>
      </c>
      <c r="E38" s="8">
        <f>IF(C38&gt;MAX_COOR,MAX_COOR,IF(C38&lt;MIN_COOR,MIN_COOR,C38))</f>
        <v>-510.00000000000006</v>
      </c>
      <c r="F38" s="8">
        <f>(D38-MIN_COOR) / COOR_RANGE</f>
        <v>5.5728842020400014E-17</v>
      </c>
      <c r="G38" s="8">
        <f>(E38-MIN_COOR) / COOR_RANGE</f>
        <v>-5.5728842020400014E-17</v>
      </c>
      <c r="H38" s="20">
        <f>(SPEED_RANGE * F38) + MIN_SPEED</f>
        <v>-1019.9999999999999</v>
      </c>
      <c r="I38" s="20">
        <f>(SPEED_RANGE * G38) + MIN_SPEED</f>
        <v>-1020.0000000000001</v>
      </c>
      <c r="K38" s="8">
        <f t="shared" si="3"/>
        <v>92.780265549030787</v>
      </c>
      <c r="L38" s="8">
        <f t="shared" si="3"/>
        <v>0</v>
      </c>
      <c r="N38" s="16">
        <f>IF(C38=E38,IF(H38&gt;0,1,-1), (H38+MAGIC)/MAGIC_RANGE)</f>
        <v>-1</v>
      </c>
      <c r="O38" s="16">
        <f>IF(B38=D38,IF(I38&gt;0,1,-1), (I38+MAGIC)/MAGIC_RANGE)</f>
        <v>-1</v>
      </c>
      <c r="P38" s="9">
        <f t="shared" si="0"/>
        <v>-1020</v>
      </c>
      <c r="Q38" s="9">
        <f t="shared" si="4"/>
        <v>-1020</v>
      </c>
      <c r="S38" s="8">
        <f t="shared" si="1"/>
        <v>0</v>
      </c>
      <c r="T38" s="8">
        <f t="shared" si="2"/>
        <v>0</v>
      </c>
    </row>
    <row r="39" spans="1:20" x14ac:dyDescent="0.25">
      <c r="A39" s="4">
        <f>COORS!A39</f>
        <v>185</v>
      </c>
      <c r="B39" s="3">
        <f>COORS!B39+COORS!C39</f>
        <v>-552.50872482809575</v>
      </c>
      <c r="C39" s="3">
        <f>COORS!B39-COORS!C39</f>
        <v>-463.60986722548466</v>
      </c>
      <c r="D39" s="3">
        <f>IF(B39&gt;MAX_COOR,MAX_COOR,IF(B39&lt;MIN_COOR,MIN_COOR,B39))</f>
        <v>-510</v>
      </c>
      <c r="E39" s="3">
        <f>IF(C39&gt;MAX_COOR,MAX_COOR,IF(C39&lt;MIN_COOR,MIN_COOR,C39))</f>
        <v>-463.60986722548466</v>
      </c>
      <c r="F39" s="3">
        <f>(D39-MIN_COOR) / COOR_RANGE</f>
        <v>0</v>
      </c>
      <c r="G39" s="3">
        <f>(E39-MIN_COOR) / COOR_RANGE</f>
        <v>4.5480522327956213E-2</v>
      </c>
      <c r="H39" s="21">
        <f>(SPEED_RANGE * F39) + MIN_SPEED</f>
        <v>-1020</v>
      </c>
      <c r="I39" s="21">
        <f>(SPEED_RANGE * G39) + MIN_SPEED</f>
        <v>-927.21973445096933</v>
      </c>
      <c r="K39" s="3">
        <f t="shared" si="3"/>
        <v>0</v>
      </c>
      <c r="L39" s="3">
        <f t="shared" si="3"/>
        <v>-92.780265549030787</v>
      </c>
      <c r="N39" s="17">
        <f>IF(C39=E39,IF(H39&gt;0,1,-1), (H39+MAGIC)/MAGIC_RANGE)</f>
        <v>-1</v>
      </c>
      <c r="O39" s="17">
        <f>IF(B39=D39,IF(I39&gt;0,1,-1), (I39+MAGIC)/MAGIC_RANGE)</f>
        <v>-5.4260819951797143E-2</v>
      </c>
      <c r="P39" s="6">
        <f t="shared" si="0"/>
        <v>-1020</v>
      </c>
      <c r="Q39" s="6">
        <f t="shared" si="4"/>
        <v>-55.346036350833089</v>
      </c>
      <c r="S39" s="3">
        <f t="shared" si="1"/>
        <v>0</v>
      </c>
      <c r="T39" s="3">
        <f t="shared" si="2"/>
        <v>871.87369810013627</v>
      </c>
    </row>
    <row r="40" spans="1:20" x14ac:dyDescent="0.25">
      <c r="A40" s="4">
        <f>COORS!A40</f>
        <v>190</v>
      </c>
      <c r="B40" s="3">
        <f>COORS!B40+COORS!C40</f>
        <v>-590.81252464636066</v>
      </c>
      <c r="C40" s="3">
        <f>COORS!B40-COORS!C40</f>
        <v>-413.69138342609153</v>
      </c>
      <c r="D40" s="3">
        <f>IF(B40&gt;MAX_COOR,MAX_COOR,IF(B40&lt;MIN_COOR,MIN_COOR,B40))</f>
        <v>-510</v>
      </c>
      <c r="E40" s="3">
        <f>IF(C40&gt;MAX_COOR,MAX_COOR,IF(C40&lt;MIN_COOR,MIN_COOR,C40))</f>
        <v>-413.69138342609153</v>
      </c>
      <c r="F40" s="3">
        <f>(D40-MIN_COOR) / COOR_RANGE</f>
        <v>0</v>
      </c>
      <c r="G40" s="3">
        <f>(E40-MIN_COOR) / COOR_RANGE</f>
        <v>9.4420212327361239E-2</v>
      </c>
      <c r="H40" s="21">
        <f>(SPEED_RANGE * F40) + MIN_SPEED</f>
        <v>-1020</v>
      </c>
      <c r="I40" s="21">
        <f>(SPEED_RANGE * G40) + MIN_SPEED</f>
        <v>-827.38276685218307</v>
      </c>
      <c r="K40" s="3">
        <f t="shared" si="3"/>
        <v>0</v>
      </c>
      <c r="L40" s="3">
        <f t="shared" si="3"/>
        <v>-99.836967598786259</v>
      </c>
      <c r="N40" s="17">
        <f>IF(C40=E40,IF(H40&gt;0,1,-1), (H40+MAGIC)/MAGIC_RANGE)</f>
        <v>-1</v>
      </c>
      <c r="O40" s="17">
        <f>IF(B40=D40,IF(I40&gt;0,1,-1), (I40+MAGIC)/MAGIC_RANGE)</f>
        <v>-2.0723706127940845E-4</v>
      </c>
      <c r="P40" s="6">
        <f t="shared" si="0"/>
        <v>-1020</v>
      </c>
      <c r="Q40" s="6">
        <f t="shared" si="4"/>
        <v>-0.21138180250499661</v>
      </c>
      <c r="S40" s="3">
        <f t="shared" si="1"/>
        <v>0</v>
      </c>
      <c r="T40" s="3">
        <f t="shared" si="2"/>
        <v>827.17138504967807</v>
      </c>
    </row>
    <row r="41" spans="1:20" x14ac:dyDescent="0.25">
      <c r="A41" s="4">
        <f>COORS!A41</f>
        <v>195</v>
      </c>
      <c r="B41" s="3">
        <f>COORS!B41+COORS!C41</f>
        <v>-624.61988440971049</v>
      </c>
      <c r="C41" s="3">
        <f>COORS!B41-COORS!C41</f>
        <v>-360.62445840513925</v>
      </c>
      <c r="D41" s="3">
        <f>IF(B41&gt;MAX_COOR,MAX_COOR,IF(B41&lt;MIN_COOR,MIN_COOR,B41))</f>
        <v>-510</v>
      </c>
      <c r="E41" s="3">
        <f>IF(C41&gt;MAX_COOR,MAX_COOR,IF(C41&lt;MIN_COOR,MIN_COOR,C41))</f>
        <v>-360.62445840513925</v>
      </c>
      <c r="F41" s="3">
        <f>(D41-MIN_COOR) / COOR_RANGE</f>
        <v>0</v>
      </c>
      <c r="G41" s="3">
        <f>(E41-MIN_COOR) / COOR_RANGE</f>
        <v>0.14644660940672621</v>
      </c>
      <c r="H41" s="21">
        <f>(SPEED_RANGE * F41) + MIN_SPEED</f>
        <v>-1020</v>
      </c>
      <c r="I41" s="21">
        <f>(SPEED_RANGE * G41) + MIN_SPEED</f>
        <v>-721.2489168102785</v>
      </c>
      <c r="K41" s="3">
        <f t="shared" si="3"/>
        <v>0</v>
      </c>
      <c r="L41" s="3">
        <f t="shared" si="3"/>
        <v>-106.13385004190457</v>
      </c>
      <c r="N41" s="17">
        <f>IF(C41=E41,IF(H41&gt;0,1,-1), (H41+MAGIC)/MAGIC_RANGE)</f>
        <v>-1</v>
      </c>
      <c r="O41" s="17">
        <f>IF(B41=D41,IF(I41&gt;0,1,-1), (I41+MAGIC)/MAGIC_RANGE)</f>
        <v>5.7255594580249862E-2</v>
      </c>
      <c r="P41" s="6">
        <f t="shared" si="0"/>
        <v>-1020</v>
      </c>
      <c r="Q41" s="6">
        <f t="shared" si="4"/>
        <v>58.400706471854861</v>
      </c>
      <c r="S41" s="3">
        <f t="shared" si="1"/>
        <v>0</v>
      </c>
      <c r="T41" s="3">
        <f t="shared" si="2"/>
        <v>779.64962328213335</v>
      </c>
    </row>
    <row r="42" spans="1:20" x14ac:dyDescent="0.25">
      <c r="A42" s="4">
        <f>COORS!A42</f>
        <v>200</v>
      </c>
      <c r="B42" s="3">
        <f>COORS!B42+COORS!C42</f>
        <v>-653.67350969690438</v>
      </c>
      <c r="C42" s="3">
        <f>COORS!B42-COORS!C42</f>
        <v>-304.81296350472229</v>
      </c>
      <c r="D42" s="3">
        <f>IF(B42&gt;MAX_COOR,MAX_COOR,IF(B42&lt;MIN_COOR,MIN_COOR,B42))</f>
        <v>-510</v>
      </c>
      <c r="E42" s="3">
        <f>IF(C42&gt;MAX_COOR,MAX_COOR,IF(C42&lt;MIN_COOR,MIN_COOR,C42))</f>
        <v>-304.81296350472229</v>
      </c>
      <c r="F42" s="3">
        <f>(D42-MIN_COOR) / COOR_RANGE</f>
        <v>0</v>
      </c>
      <c r="G42" s="3">
        <f>(E42-MIN_COOR) / COOR_RANGE</f>
        <v>0.20116376126988011</v>
      </c>
      <c r="H42" s="21">
        <f>(SPEED_RANGE * F42) + MIN_SPEED</f>
        <v>-1020</v>
      </c>
      <c r="I42" s="21">
        <f>(SPEED_RANGE * G42) + MIN_SPEED</f>
        <v>-609.62592700944458</v>
      </c>
      <c r="K42" s="3">
        <f t="shared" si="3"/>
        <v>0</v>
      </c>
      <c r="L42" s="3">
        <f t="shared" si="3"/>
        <v>-111.62298980083392</v>
      </c>
      <c r="N42" s="17">
        <f>IF(C42=E42,IF(H42&gt;0,1,-1), (H42+MAGIC)/MAGIC_RANGE)</f>
        <v>-1</v>
      </c>
      <c r="O42" s="17">
        <f>IF(B42=D42,IF(I42&gt;0,1,-1), (I42+MAGIC)/MAGIC_RANGE)</f>
        <v>0.11769034812699265</v>
      </c>
      <c r="P42" s="6">
        <f t="shared" si="0"/>
        <v>-1020</v>
      </c>
      <c r="Q42" s="6">
        <f t="shared" si="4"/>
        <v>120.04415508953251</v>
      </c>
      <c r="S42" s="3">
        <f t="shared" si="1"/>
        <v>0</v>
      </c>
      <c r="T42" s="3">
        <f t="shared" si="2"/>
        <v>729.6700820989771</v>
      </c>
    </row>
    <row r="43" spans="1:20" x14ac:dyDescent="0.25">
      <c r="A43" s="4">
        <f>COORS!A43</f>
        <v>205</v>
      </c>
      <c r="B43" s="3">
        <f>COORS!B43+COORS!C43</f>
        <v>-677.75228487644813</v>
      </c>
      <c r="C43" s="3">
        <f>COORS!B43-COORS!C43</f>
        <v>-246.68165790093491</v>
      </c>
      <c r="D43" s="3">
        <f>IF(B43&gt;MAX_COOR,MAX_COOR,IF(B43&lt;MIN_COOR,MIN_COOR,B43))</f>
        <v>-510</v>
      </c>
      <c r="E43" s="3">
        <f>IF(C43&gt;MAX_COOR,MAX_COOR,IF(C43&lt;MIN_COOR,MIN_COOR,C43))</f>
        <v>-246.68165790093491</v>
      </c>
      <c r="F43" s="3">
        <f>(D43-MIN_COOR) / COOR_RANGE</f>
        <v>0</v>
      </c>
      <c r="G43" s="3">
        <f>(E43-MIN_COOR) / COOR_RANGE</f>
        <v>0.25815523735202461</v>
      </c>
      <c r="H43" s="21">
        <f>(SPEED_RANGE * F43) + MIN_SPEED</f>
        <v>-1020</v>
      </c>
      <c r="I43" s="21">
        <f>(SPEED_RANGE * G43) + MIN_SPEED</f>
        <v>-493.36331580186982</v>
      </c>
      <c r="K43" s="3">
        <f t="shared" si="3"/>
        <v>0</v>
      </c>
      <c r="L43" s="3">
        <f t="shared" si="3"/>
        <v>-116.26261120757476</v>
      </c>
      <c r="N43" s="17">
        <f>IF(C43=E43,IF(H43&gt;0,1,-1), (H43+MAGIC)/MAGIC_RANGE)</f>
        <v>-1</v>
      </c>
      <c r="O43" s="17">
        <f>IF(B43=D43,IF(I43&gt;0,1,-1), (I43+MAGIC)/MAGIC_RANGE)</f>
        <v>0.18063707861295625</v>
      </c>
      <c r="P43" s="6">
        <f t="shared" si="0"/>
        <v>-1020</v>
      </c>
      <c r="Q43" s="6">
        <f t="shared" si="4"/>
        <v>184.24982018521538</v>
      </c>
      <c r="S43" s="3">
        <f t="shared" si="1"/>
        <v>0</v>
      </c>
      <c r="T43" s="3">
        <f t="shared" si="2"/>
        <v>677.61313598708523</v>
      </c>
    </row>
    <row r="44" spans="1:20" x14ac:dyDescent="0.25">
      <c r="A44" s="4">
        <f>COORS!A44</f>
        <v>210</v>
      </c>
      <c r="B44" s="3">
        <f>COORS!B44+COORS!C44</f>
        <v>-696.67295593006372</v>
      </c>
      <c r="C44" s="3">
        <f>COORS!B44-COORS!C44</f>
        <v>-186.67295593006361</v>
      </c>
      <c r="D44" s="3">
        <f>IF(B44&gt;MAX_COOR,MAX_COOR,IF(B44&lt;MIN_COOR,MIN_COOR,B44))</f>
        <v>-510</v>
      </c>
      <c r="E44" s="3">
        <f>IF(C44&gt;MAX_COOR,MAX_COOR,IF(C44&lt;MIN_COOR,MIN_COOR,C44))</f>
        <v>-186.67295593006361</v>
      </c>
      <c r="F44" s="3">
        <f>(D44-MIN_COOR) / COOR_RANGE</f>
        <v>0</v>
      </c>
      <c r="G44" s="3">
        <f>(E44-MIN_COOR) / COOR_RANGE</f>
        <v>0.31698729810778076</v>
      </c>
      <c r="H44" s="21">
        <f>(SPEED_RANGE * F44) + MIN_SPEED</f>
        <v>-1020</v>
      </c>
      <c r="I44" s="21">
        <f>(SPEED_RANGE * G44) + MIN_SPEED</f>
        <v>-373.34591186012722</v>
      </c>
      <c r="K44" s="3">
        <f t="shared" si="3"/>
        <v>0</v>
      </c>
      <c r="L44" s="3">
        <f t="shared" si="3"/>
        <v>-120.0174039417426</v>
      </c>
      <c r="N44" s="17">
        <f>IF(C44=E44,IF(H44&gt;0,1,-1), (H44+MAGIC)/MAGIC_RANGE)</f>
        <v>-1</v>
      </c>
      <c r="O44" s="17">
        <f>IF(B44=D44,IF(I44&gt;0,1,-1), (I44+MAGIC)/MAGIC_RANGE)</f>
        <v>0.24561672341086777</v>
      </c>
      <c r="P44" s="6">
        <f t="shared" si="0"/>
        <v>-1020</v>
      </c>
      <c r="Q44" s="6">
        <f t="shared" si="4"/>
        <v>250.52905787908512</v>
      </c>
      <c r="S44" s="3">
        <f t="shared" si="1"/>
        <v>0</v>
      </c>
      <c r="T44" s="3">
        <f t="shared" si="2"/>
        <v>623.87496973921236</v>
      </c>
    </row>
    <row r="45" spans="1:20" x14ac:dyDescent="0.25">
      <c r="A45" s="4">
        <f>COORS!A45</f>
        <v>215</v>
      </c>
      <c r="B45" s="3">
        <f>COORS!B45+COORS!C45</f>
        <v>-710.2915251264194</v>
      </c>
      <c r="C45" s="3">
        <f>COORS!B45-COORS!C45</f>
        <v>-125.24356004835226</v>
      </c>
      <c r="D45" s="3">
        <f>IF(B45&gt;MAX_COOR,MAX_COOR,IF(B45&lt;MIN_COOR,MIN_COOR,B45))</f>
        <v>-510</v>
      </c>
      <c r="E45" s="3">
        <f>IF(C45&gt;MAX_COOR,MAX_COOR,IF(C45&lt;MIN_COOR,MIN_COOR,C45))</f>
        <v>-125.24356004835226</v>
      </c>
      <c r="F45" s="3">
        <f>(D45-MIN_COOR) / COOR_RANGE</f>
        <v>0</v>
      </c>
      <c r="G45" s="3">
        <f>(E45-MIN_COOR) / COOR_RANGE</f>
        <v>0.37721219603102718</v>
      </c>
      <c r="H45" s="21">
        <f>(SPEED_RANGE * F45) + MIN_SPEED</f>
        <v>-1020</v>
      </c>
      <c r="I45" s="21">
        <f>(SPEED_RANGE * G45) + MIN_SPEED</f>
        <v>-250.48712009670453</v>
      </c>
      <c r="K45" s="3">
        <f t="shared" si="3"/>
        <v>0</v>
      </c>
      <c r="L45" s="3">
        <f t="shared" si="3"/>
        <v>-122.85879176342269</v>
      </c>
      <c r="N45" s="17">
        <f>IF(C45=E45,IF(H45&gt;0,1,-1), (H45+MAGIC)/MAGIC_RANGE)</f>
        <v>-1</v>
      </c>
      <c r="O45" s="17">
        <f>IF(B45=D45,IF(I45&gt;0,1,-1), (I45+MAGIC)/MAGIC_RANGE)</f>
        <v>0.31213474818803222</v>
      </c>
      <c r="P45" s="6">
        <f t="shared" si="0"/>
        <v>-1020</v>
      </c>
      <c r="Q45" s="6">
        <f t="shared" si="4"/>
        <v>318.37744315179287</v>
      </c>
      <c r="S45" s="3">
        <f t="shared" si="1"/>
        <v>0</v>
      </c>
      <c r="T45" s="3">
        <f t="shared" si="2"/>
        <v>568.86456324849746</v>
      </c>
    </row>
    <row r="46" spans="1:20" x14ac:dyDescent="0.25">
      <c r="A46" s="4">
        <f>COORS!A46</f>
        <v>220</v>
      </c>
      <c r="B46" s="3">
        <f>COORS!B46+COORS!C46</f>
        <v>-718.50434693081388</v>
      </c>
      <c r="C46" s="3">
        <f>COORS!B46-COORS!C46</f>
        <v>-62.860985050543775</v>
      </c>
      <c r="D46" s="3">
        <f>IF(B46&gt;MAX_COOR,MAX_COOR,IF(B46&lt;MIN_COOR,MIN_COOR,B46))</f>
        <v>-510</v>
      </c>
      <c r="E46" s="3">
        <f>IF(C46&gt;MAX_COOR,MAX_COOR,IF(C46&lt;MIN_COOR,MIN_COOR,C46))</f>
        <v>-62.860985050543775</v>
      </c>
      <c r="F46" s="3">
        <f>(D46-MIN_COOR) / COOR_RANGE</f>
        <v>0</v>
      </c>
      <c r="G46" s="3">
        <f>(E46-MIN_COOR) / COOR_RANGE</f>
        <v>0.43837158328378062</v>
      </c>
      <c r="H46" s="21">
        <f>(SPEED_RANGE * F46) + MIN_SPEED</f>
        <v>-1020</v>
      </c>
      <c r="I46" s="21">
        <f>(SPEED_RANGE * G46) + MIN_SPEED</f>
        <v>-125.72197010108755</v>
      </c>
      <c r="K46" s="3">
        <f t="shared" si="3"/>
        <v>0</v>
      </c>
      <c r="L46" s="3">
        <f t="shared" si="3"/>
        <v>-124.76514999561698</v>
      </c>
      <c r="N46" s="17">
        <f>IF(C46=E46,IF(H46&gt;0,1,-1), (H46+MAGIC)/MAGIC_RANGE)</f>
        <v>-1</v>
      </c>
      <c r="O46" s="17">
        <f>IF(B46=D46,IF(I46&gt;0,1,-1), (I46+MAGIC)/MAGIC_RANGE)</f>
        <v>0.37968491061121412</v>
      </c>
      <c r="P46" s="6">
        <f t="shared" si="0"/>
        <v>-1020</v>
      </c>
      <c r="Q46" s="6">
        <f t="shared" si="4"/>
        <v>387.27860882343839</v>
      </c>
      <c r="S46" s="3">
        <f t="shared" si="1"/>
        <v>0</v>
      </c>
      <c r="T46" s="3">
        <f t="shared" si="2"/>
        <v>513.00057892452594</v>
      </c>
    </row>
    <row r="47" spans="1:20" s="14" customFormat="1" x14ac:dyDescent="0.25">
      <c r="A47" s="11">
        <f>COORS!A47</f>
        <v>225</v>
      </c>
      <c r="B47" s="12">
        <f>COORS!B47+COORS!C47</f>
        <v>-721.2489168102785</v>
      </c>
      <c r="C47" s="12">
        <f>COORS!B47-COORS!C47</f>
        <v>0</v>
      </c>
      <c r="D47" s="12">
        <f>IF(B47&gt;MAX_COOR,MAX_COOR,IF(B47&lt;MIN_COOR,MIN_COOR,B47))</f>
        <v>-510</v>
      </c>
      <c r="E47" s="12">
        <f>IF(C47&gt;MAX_COOR,MAX_COOR,IF(C47&lt;MIN_COOR,MIN_COOR,C47))</f>
        <v>0</v>
      </c>
      <c r="F47" s="12">
        <f>(D47-MIN_COOR) / COOR_RANGE</f>
        <v>0</v>
      </c>
      <c r="G47" s="12">
        <f>(E47-MIN_COOR) / COOR_RANGE</f>
        <v>0.5</v>
      </c>
      <c r="H47" s="22">
        <f>(SPEED_RANGE * F47) + MIN_SPEED</f>
        <v>-1020</v>
      </c>
      <c r="I47" s="22">
        <f>(SPEED_RANGE * G47) + MIN_SPEED</f>
        <v>0</v>
      </c>
      <c r="K47" s="12">
        <f t="shared" si="3"/>
        <v>0</v>
      </c>
      <c r="L47" s="12">
        <f t="shared" si="3"/>
        <v>-125.72197010108755</v>
      </c>
      <c r="N47" s="18">
        <f>IF(C47=E47,IF(H47&gt;0,1,-1), (H47+MAGIC)/MAGIC_RANGE)</f>
        <v>-1</v>
      </c>
      <c r="O47" s="18">
        <f>IF(B47=D47,IF(I47&gt;0,1,-1), (I47+MAGIC)/MAGIC_RANGE)</f>
        <v>0.44775311315646993</v>
      </c>
      <c r="P47" s="13">
        <f t="shared" si="0"/>
        <v>-1020</v>
      </c>
      <c r="Q47" s="13">
        <f t="shared" si="4"/>
        <v>456.70817541959934</v>
      </c>
      <c r="S47" s="12">
        <f t="shared" si="1"/>
        <v>0</v>
      </c>
      <c r="T47" s="12">
        <f t="shared" si="2"/>
        <v>456.70817541959934</v>
      </c>
    </row>
    <row r="48" spans="1:20" x14ac:dyDescent="0.25">
      <c r="A48" s="4">
        <f>COORS!A48</f>
        <v>230</v>
      </c>
      <c r="B48" s="3">
        <f>COORS!B48+COORS!C48</f>
        <v>-718.50434693081388</v>
      </c>
      <c r="C48" s="3">
        <f>COORS!B48-COORS!C48</f>
        <v>62.860985050543604</v>
      </c>
      <c r="D48" s="3">
        <f>IF(B48&gt;MAX_COOR,MAX_COOR,IF(B48&lt;MIN_COOR,MIN_COOR,B48))</f>
        <v>-510</v>
      </c>
      <c r="E48" s="3">
        <f>IF(C48&gt;MAX_COOR,MAX_COOR,IF(C48&lt;MIN_COOR,MIN_COOR,C48))</f>
        <v>62.860985050543604</v>
      </c>
      <c r="F48" s="3">
        <f>(D48-MIN_COOR) / COOR_RANGE</f>
        <v>0</v>
      </c>
      <c r="G48" s="3">
        <f>(E48-MIN_COOR) / COOR_RANGE</f>
        <v>0.56162841671621921</v>
      </c>
      <c r="H48" s="21">
        <f>(SPEED_RANGE * F48) + MIN_SPEED</f>
        <v>-1020</v>
      </c>
      <c r="I48" s="21">
        <f>(SPEED_RANGE * G48) + MIN_SPEED</f>
        <v>125.72197010108721</v>
      </c>
      <c r="K48" s="3">
        <f t="shared" si="3"/>
        <v>0</v>
      </c>
      <c r="L48" s="3">
        <f t="shared" si="3"/>
        <v>-125.72197010108721</v>
      </c>
      <c r="N48" s="17">
        <f>IF(C48=E48,IF(H48&gt;0,1,-1), (H48+MAGIC)/MAGIC_RANGE)</f>
        <v>-1</v>
      </c>
      <c r="O48" s="17">
        <f>IF(B48=D48,IF(I48&gt;0,1,-1), (I48+MAGIC)/MAGIC_RANGE)</f>
        <v>0.51582131570172562</v>
      </c>
      <c r="P48" s="6">
        <f t="shared" si="0"/>
        <v>-1020</v>
      </c>
      <c r="Q48" s="6">
        <f t="shared" si="4"/>
        <v>526.13774201576018</v>
      </c>
      <c r="S48" s="3">
        <f t="shared" si="1"/>
        <v>0</v>
      </c>
      <c r="T48" s="3">
        <f t="shared" si="2"/>
        <v>400.41577191467297</v>
      </c>
    </row>
    <row r="49" spans="1:20" x14ac:dyDescent="0.25">
      <c r="A49" s="4">
        <f>COORS!A49</f>
        <v>235</v>
      </c>
      <c r="B49" s="3">
        <f>COORS!B49+COORS!C49</f>
        <v>-710.2915251264194</v>
      </c>
      <c r="C49" s="3">
        <f>COORS!B49-COORS!C49</f>
        <v>125.24356004835204</v>
      </c>
      <c r="D49" s="3">
        <f>IF(B49&gt;MAX_COOR,MAX_COOR,IF(B49&lt;MIN_COOR,MIN_COOR,B49))</f>
        <v>-510</v>
      </c>
      <c r="E49" s="3">
        <f>IF(C49&gt;MAX_COOR,MAX_COOR,IF(C49&lt;MIN_COOR,MIN_COOR,C49))</f>
        <v>125.24356004835204</v>
      </c>
      <c r="F49" s="3">
        <f>(D49-MIN_COOR) / COOR_RANGE</f>
        <v>0</v>
      </c>
      <c r="G49" s="3">
        <f>(E49-MIN_COOR) / COOR_RANGE</f>
        <v>0.6227878039689726</v>
      </c>
      <c r="H49" s="21">
        <f>(SPEED_RANGE * F49) + MIN_SPEED</f>
        <v>-1020</v>
      </c>
      <c r="I49" s="21">
        <f>(SPEED_RANGE * G49) + MIN_SPEED</f>
        <v>250.48712009670407</v>
      </c>
      <c r="K49" s="3">
        <f t="shared" si="3"/>
        <v>0</v>
      </c>
      <c r="L49" s="3">
        <f t="shared" si="3"/>
        <v>-124.76514999561687</v>
      </c>
      <c r="N49" s="17">
        <f>IF(C49=E49,IF(H49&gt;0,1,-1), (H49+MAGIC)/MAGIC_RANGE)</f>
        <v>-1</v>
      </c>
      <c r="O49" s="17">
        <f>IF(B49=D49,IF(I49&gt;0,1,-1), (I49+MAGIC)/MAGIC_RANGE)</f>
        <v>0.58337147812490742</v>
      </c>
      <c r="P49" s="6">
        <f t="shared" si="0"/>
        <v>-1020</v>
      </c>
      <c r="Q49" s="6">
        <f t="shared" si="4"/>
        <v>595.03890768740553</v>
      </c>
      <c r="S49" s="3">
        <f t="shared" si="1"/>
        <v>0</v>
      </c>
      <c r="T49" s="3">
        <f t="shared" si="2"/>
        <v>344.55178759070145</v>
      </c>
    </row>
    <row r="50" spans="1:20" x14ac:dyDescent="0.25">
      <c r="A50" s="4">
        <f>COORS!A50</f>
        <v>240</v>
      </c>
      <c r="B50" s="3">
        <f>COORS!B50+COORS!C50</f>
        <v>-696.67295593006384</v>
      </c>
      <c r="C50" s="3">
        <f>COORS!B50-COORS!C50</f>
        <v>186.67295593006332</v>
      </c>
      <c r="D50" s="3">
        <f>IF(B50&gt;MAX_COOR,MAX_COOR,IF(B50&lt;MIN_COOR,MIN_COOR,B50))</f>
        <v>-510</v>
      </c>
      <c r="E50" s="3">
        <f>IF(C50&gt;MAX_COOR,MAX_COOR,IF(C50&lt;MIN_COOR,MIN_COOR,C50))</f>
        <v>186.67295593006332</v>
      </c>
      <c r="F50" s="3">
        <f>(D50-MIN_COOR) / COOR_RANGE</f>
        <v>0</v>
      </c>
      <c r="G50" s="3">
        <f>(E50-MIN_COOR) / COOR_RANGE</f>
        <v>0.68301270189221897</v>
      </c>
      <c r="H50" s="21">
        <f>(SPEED_RANGE * F50) + MIN_SPEED</f>
        <v>-1020</v>
      </c>
      <c r="I50" s="21">
        <f>(SPEED_RANGE * G50) + MIN_SPEED</f>
        <v>373.34591186012676</v>
      </c>
      <c r="K50" s="3">
        <f t="shared" si="3"/>
        <v>0</v>
      </c>
      <c r="L50" s="3">
        <f t="shared" si="3"/>
        <v>-122.85879176342269</v>
      </c>
      <c r="N50" s="17">
        <f>IF(C50=E50,IF(H50&gt;0,1,-1), (H50+MAGIC)/MAGIC_RANGE)</f>
        <v>-1</v>
      </c>
      <c r="O50" s="17">
        <f>IF(B50=D50,IF(I50&gt;0,1,-1), (I50+MAGIC)/MAGIC_RANGE)</f>
        <v>0.64988950290207192</v>
      </c>
      <c r="P50" s="6">
        <f t="shared" si="0"/>
        <v>-1020</v>
      </c>
      <c r="Q50" s="6">
        <f t="shared" si="4"/>
        <v>662.88729296011331</v>
      </c>
      <c r="S50" s="3">
        <f t="shared" si="1"/>
        <v>0</v>
      </c>
      <c r="T50" s="3">
        <f t="shared" si="2"/>
        <v>289.54138109998655</v>
      </c>
    </row>
    <row r="51" spans="1:20" x14ac:dyDescent="0.25">
      <c r="A51" s="4">
        <f>COORS!A51</f>
        <v>245</v>
      </c>
      <c r="B51" s="3">
        <f>COORS!B51+COORS!C51</f>
        <v>-677.75228487644813</v>
      </c>
      <c r="C51" s="3">
        <f>COORS!B51-COORS!C51</f>
        <v>246.68165790093497</v>
      </c>
      <c r="D51" s="3">
        <f>IF(B51&gt;MAX_COOR,MAX_COOR,IF(B51&lt;MIN_COOR,MIN_COOR,B51))</f>
        <v>-510</v>
      </c>
      <c r="E51" s="3">
        <f>IF(C51&gt;MAX_COOR,MAX_COOR,IF(C51&lt;MIN_COOR,MIN_COOR,C51))</f>
        <v>246.68165790093497</v>
      </c>
      <c r="F51" s="3">
        <f>(D51-MIN_COOR) / COOR_RANGE</f>
        <v>0</v>
      </c>
      <c r="G51" s="3">
        <f>(E51-MIN_COOR) / COOR_RANGE</f>
        <v>0.7418447626479755</v>
      </c>
      <c r="H51" s="21">
        <f>(SPEED_RANGE * F51) + MIN_SPEED</f>
        <v>-1020</v>
      </c>
      <c r="I51" s="21">
        <f>(SPEED_RANGE * G51) + MIN_SPEED</f>
        <v>493.36331580186993</v>
      </c>
      <c r="K51" s="3">
        <f t="shared" si="3"/>
        <v>0</v>
      </c>
      <c r="L51" s="3">
        <f t="shared" si="3"/>
        <v>-120.01740394174317</v>
      </c>
      <c r="N51" s="17">
        <f>IF(C51=E51,IF(H51&gt;0,1,-1), (H51+MAGIC)/MAGIC_RANGE)</f>
        <v>-1</v>
      </c>
      <c r="O51" s="17">
        <f>IF(B51=D51,IF(I51&gt;0,1,-1), (I51+MAGIC)/MAGIC_RANGE)</f>
        <v>0.71486914769998366</v>
      </c>
      <c r="P51" s="6">
        <f t="shared" si="0"/>
        <v>-1020</v>
      </c>
      <c r="Q51" s="6">
        <f t="shared" si="4"/>
        <v>729.16653065398339</v>
      </c>
      <c r="S51" s="3">
        <f t="shared" si="1"/>
        <v>0</v>
      </c>
      <c r="T51" s="3">
        <f t="shared" si="2"/>
        <v>235.80321485211346</v>
      </c>
    </row>
    <row r="52" spans="1:20" x14ac:dyDescent="0.25">
      <c r="A52" s="4">
        <f>COORS!A52</f>
        <v>250</v>
      </c>
      <c r="B52" s="3">
        <f>COORS!B52+COORS!C52</f>
        <v>-653.67350969690426</v>
      </c>
      <c r="C52" s="3">
        <f>COORS!B52-COORS!C52</f>
        <v>304.81296350472235</v>
      </c>
      <c r="D52" s="3">
        <f>IF(B52&gt;MAX_COOR,MAX_COOR,IF(B52&lt;MIN_COOR,MIN_COOR,B52))</f>
        <v>-510</v>
      </c>
      <c r="E52" s="3">
        <f>IF(C52&gt;MAX_COOR,MAX_COOR,IF(C52&lt;MIN_COOR,MIN_COOR,C52))</f>
        <v>304.81296350472235</v>
      </c>
      <c r="F52" s="3">
        <f>(D52-MIN_COOR) / COOR_RANGE</f>
        <v>0</v>
      </c>
      <c r="G52" s="3">
        <f>(E52-MIN_COOR) / COOR_RANGE</f>
        <v>0.79883623873012</v>
      </c>
      <c r="H52" s="21">
        <f>(SPEED_RANGE * F52) + MIN_SPEED</f>
        <v>-1020</v>
      </c>
      <c r="I52" s="21">
        <f>(SPEED_RANGE * G52) + MIN_SPEED</f>
        <v>609.62592700944469</v>
      </c>
      <c r="K52" s="3">
        <f t="shared" si="3"/>
        <v>0</v>
      </c>
      <c r="L52" s="3">
        <f t="shared" si="3"/>
        <v>-116.26261120757476</v>
      </c>
      <c r="N52" s="17">
        <f>IF(C52=E52,IF(H52&gt;0,1,-1), (H52+MAGIC)/MAGIC_RANGE)</f>
        <v>-1</v>
      </c>
      <c r="O52" s="17">
        <f>IF(B52=D52,IF(I52&gt;0,1,-1), (I52+MAGIC)/MAGIC_RANGE)</f>
        <v>0.77781587818594733</v>
      </c>
      <c r="P52" s="6">
        <f t="shared" si="0"/>
        <v>-1020</v>
      </c>
      <c r="Q52" s="6">
        <f t="shared" si="4"/>
        <v>793.37219574966628</v>
      </c>
      <c r="S52" s="3">
        <f t="shared" si="1"/>
        <v>0</v>
      </c>
      <c r="T52" s="3">
        <f t="shared" si="2"/>
        <v>183.74626874022158</v>
      </c>
    </row>
    <row r="53" spans="1:20" x14ac:dyDescent="0.25">
      <c r="A53" s="4">
        <f>COORS!A53</f>
        <v>255</v>
      </c>
      <c r="B53" s="3">
        <f>COORS!B53+COORS!C53</f>
        <v>-624.61988440971038</v>
      </c>
      <c r="C53" s="3">
        <f>COORS!B53-COORS!C53</f>
        <v>360.62445840513931</v>
      </c>
      <c r="D53" s="3">
        <f>IF(B53&gt;MAX_COOR,MAX_COOR,IF(B53&lt;MIN_COOR,MIN_COOR,B53))</f>
        <v>-510</v>
      </c>
      <c r="E53" s="3">
        <f>IF(C53&gt;MAX_COOR,MAX_COOR,IF(C53&lt;MIN_COOR,MIN_COOR,C53))</f>
        <v>360.62445840513931</v>
      </c>
      <c r="F53" s="3">
        <f>(D53-MIN_COOR) / COOR_RANGE</f>
        <v>0</v>
      </c>
      <c r="G53" s="3">
        <f>(E53-MIN_COOR) / COOR_RANGE</f>
        <v>0.85355339059327384</v>
      </c>
      <c r="H53" s="21">
        <f>(SPEED_RANGE * F53) + MIN_SPEED</f>
        <v>-1020</v>
      </c>
      <c r="I53" s="21">
        <f>(SPEED_RANGE * G53) + MIN_SPEED</f>
        <v>721.24891681027862</v>
      </c>
      <c r="K53" s="3">
        <f t="shared" si="3"/>
        <v>0</v>
      </c>
      <c r="L53" s="3">
        <f t="shared" si="3"/>
        <v>-111.62298980083392</v>
      </c>
      <c r="N53" s="17">
        <f>IF(C53=E53,IF(H53&gt;0,1,-1), (H53+MAGIC)/MAGIC_RANGE)</f>
        <v>-1</v>
      </c>
      <c r="O53" s="17">
        <f>IF(B53=D53,IF(I53&gt;0,1,-1), (I53+MAGIC)/MAGIC_RANGE)</f>
        <v>0.8382506317326901</v>
      </c>
      <c r="P53" s="6">
        <f t="shared" si="0"/>
        <v>-1020</v>
      </c>
      <c r="Q53" s="6">
        <f t="shared" si="4"/>
        <v>855.01564436734395</v>
      </c>
      <c r="S53" s="3">
        <f t="shared" si="1"/>
        <v>0</v>
      </c>
      <c r="T53" s="3">
        <f t="shared" si="2"/>
        <v>133.76672755706534</v>
      </c>
    </row>
    <row r="54" spans="1:20" x14ac:dyDescent="0.25">
      <c r="A54" s="4">
        <f>COORS!A54</f>
        <v>260</v>
      </c>
      <c r="B54" s="3">
        <f>COORS!B54+COORS!C54</f>
        <v>-590.81252464636054</v>
      </c>
      <c r="C54" s="3">
        <f>COORS!B54-COORS!C54</f>
        <v>413.69138342609165</v>
      </c>
      <c r="D54" s="3">
        <f>IF(B54&gt;MAX_COOR,MAX_COOR,IF(B54&lt;MIN_COOR,MIN_COOR,B54))</f>
        <v>-510</v>
      </c>
      <c r="E54" s="3">
        <f>IF(C54&gt;MAX_COOR,MAX_COOR,IF(C54&lt;MIN_COOR,MIN_COOR,C54))</f>
        <v>413.69138342609165</v>
      </c>
      <c r="F54" s="3">
        <f>(D54-MIN_COOR) / COOR_RANGE</f>
        <v>0</v>
      </c>
      <c r="G54" s="3">
        <f>(E54-MIN_COOR) / COOR_RANGE</f>
        <v>0.90557978767263891</v>
      </c>
      <c r="H54" s="21">
        <f>(SPEED_RANGE * F54) + MIN_SPEED</f>
        <v>-1020</v>
      </c>
      <c r="I54" s="21">
        <f>(SPEED_RANGE * G54) + MIN_SPEED</f>
        <v>827.38276685218329</v>
      </c>
      <c r="K54" s="3">
        <f t="shared" si="3"/>
        <v>0</v>
      </c>
      <c r="L54" s="3">
        <f t="shared" si="3"/>
        <v>-106.13385004190468</v>
      </c>
      <c r="N54" s="17">
        <f>IF(C54=E54,IF(H54&gt;0,1,-1), (H54+MAGIC)/MAGIC_RANGE)</f>
        <v>-1</v>
      </c>
      <c r="O54" s="17">
        <f>IF(B54=D54,IF(I54&gt;0,1,-1), (I54+MAGIC)/MAGIC_RANGE)</f>
        <v>0.89571346337421942</v>
      </c>
      <c r="P54" s="6">
        <f t="shared" si="0"/>
        <v>-1020</v>
      </c>
      <c r="Q54" s="6">
        <f t="shared" si="4"/>
        <v>913.6277326417038</v>
      </c>
      <c r="S54" s="3">
        <f t="shared" si="1"/>
        <v>0</v>
      </c>
      <c r="T54" s="3">
        <f t="shared" si="2"/>
        <v>86.244965789520506</v>
      </c>
    </row>
    <row r="55" spans="1:20" x14ac:dyDescent="0.25">
      <c r="A55" s="4">
        <f>COORS!A55</f>
        <v>265</v>
      </c>
      <c r="B55" s="3">
        <f>COORS!B55+COORS!C55</f>
        <v>-552.50872482809586</v>
      </c>
      <c r="C55" s="3">
        <f>COORS!B55-COORS!C55</f>
        <v>463.60986722548449</v>
      </c>
      <c r="D55" s="3">
        <f>IF(B55&gt;MAX_COOR,MAX_COOR,IF(B55&lt;MIN_COOR,MIN_COOR,B55))</f>
        <v>-510</v>
      </c>
      <c r="E55" s="3">
        <f>IF(C55&gt;MAX_COOR,MAX_COOR,IF(C55&lt;MIN_COOR,MIN_COOR,C55))</f>
        <v>463.60986722548449</v>
      </c>
      <c r="F55" s="3">
        <f>(D55-MIN_COOR) / COOR_RANGE</f>
        <v>0</v>
      </c>
      <c r="G55" s="3">
        <f>(E55-MIN_COOR) / COOR_RANGE</f>
        <v>0.9545194776720437</v>
      </c>
      <c r="H55" s="21">
        <f>(SPEED_RANGE * F55) + MIN_SPEED</f>
        <v>-1020</v>
      </c>
      <c r="I55" s="21">
        <f>(SPEED_RANGE * G55) + MIN_SPEED</f>
        <v>927.2197344509691</v>
      </c>
      <c r="K55" s="3">
        <f t="shared" si="3"/>
        <v>0</v>
      </c>
      <c r="L55" s="3">
        <f t="shared" si="3"/>
        <v>-99.836967598785805</v>
      </c>
      <c r="N55" s="17">
        <f>IF(C55=E55,IF(H55&gt;0,1,-1), (H55+MAGIC)/MAGIC_RANGE)</f>
        <v>-1</v>
      </c>
      <c r="O55" s="17">
        <f>IF(B55=D55,IF(I55&gt;0,1,-1), (I55+MAGIC)/MAGIC_RANGE)</f>
        <v>0.94976704626473696</v>
      </c>
      <c r="P55" s="6">
        <f t="shared" si="0"/>
        <v>-1020</v>
      </c>
      <c r="Q55" s="6">
        <f t="shared" si="4"/>
        <v>968.76238719003175</v>
      </c>
      <c r="S55" s="3">
        <f t="shared" si="1"/>
        <v>0</v>
      </c>
      <c r="T55" s="3">
        <f t="shared" si="2"/>
        <v>41.542652739062646</v>
      </c>
    </row>
    <row r="56" spans="1:20" s="10" customFormat="1" x14ac:dyDescent="0.25">
      <c r="A56" s="7">
        <f>COORS!A56</f>
        <v>270</v>
      </c>
      <c r="B56" s="8">
        <f>COORS!B56+COORS!C56</f>
        <v>-510.00000000000011</v>
      </c>
      <c r="C56" s="8">
        <f>COORS!B56-COORS!C56</f>
        <v>509.99999999999989</v>
      </c>
      <c r="D56" s="8">
        <f>IF(B56&gt;MAX_COOR,MAX_COOR,IF(B56&lt;MIN_COOR,MIN_COOR,B56))</f>
        <v>-510.00000000000011</v>
      </c>
      <c r="E56" s="8">
        <f>IF(C56&gt;MAX_COOR,MAX_COOR,IF(C56&lt;MIN_COOR,MIN_COOR,C56))</f>
        <v>509.99999999999989</v>
      </c>
      <c r="F56" s="8">
        <f>(D56-MIN_COOR) / COOR_RANGE</f>
        <v>-1.1145768404080003E-16</v>
      </c>
      <c r="G56" s="8">
        <f>(E56-MIN_COOR) / COOR_RANGE</f>
        <v>0.99999999999999989</v>
      </c>
      <c r="H56" s="20">
        <f>(SPEED_RANGE * F56) + MIN_SPEED</f>
        <v>-1020.0000000000002</v>
      </c>
      <c r="I56" s="20">
        <f>(SPEED_RANGE * G56) + MIN_SPEED</f>
        <v>1019.9999999999998</v>
      </c>
      <c r="K56" s="8">
        <f t="shared" si="3"/>
        <v>0</v>
      </c>
      <c r="L56" s="8">
        <f t="shared" si="3"/>
        <v>-92.780265549030673</v>
      </c>
      <c r="N56" s="16">
        <f>IF(C56=E56,IF(H56&gt;0,1,-1), (H56+MAGIC)/MAGIC_RANGE)</f>
        <v>-1</v>
      </c>
      <c r="O56" s="16">
        <f>IF(B56=D56,IF(I56&gt;0,1,-1), (I56+MAGIC)/MAGIC_RANGE)</f>
        <v>1</v>
      </c>
      <c r="P56" s="9">
        <f t="shared" si="0"/>
        <v>-1020</v>
      </c>
      <c r="Q56" s="9">
        <f t="shared" si="4"/>
        <v>1020</v>
      </c>
      <c r="S56" s="8">
        <f t="shared" si="1"/>
        <v>0</v>
      </c>
      <c r="T56" s="8">
        <f t="shared" si="2"/>
        <v>0</v>
      </c>
    </row>
    <row r="57" spans="1:20" x14ac:dyDescent="0.25">
      <c r="A57" s="4">
        <f>COORS!A57</f>
        <v>275</v>
      </c>
      <c r="B57" s="3">
        <f>COORS!B57+COORS!C57</f>
        <v>-463.60986722548466</v>
      </c>
      <c r="C57" s="3">
        <f>COORS!B57-COORS!C57</f>
        <v>552.50872482809575</v>
      </c>
      <c r="D57" s="3">
        <f>IF(B57&gt;MAX_COOR,MAX_COOR,IF(B57&lt;MIN_COOR,MIN_COOR,B57))</f>
        <v>-463.60986722548466</v>
      </c>
      <c r="E57" s="3">
        <f>IF(C57&gt;MAX_COOR,MAX_COOR,IF(C57&lt;MIN_COOR,MIN_COOR,C57))</f>
        <v>510</v>
      </c>
      <c r="F57" s="3">
        <f>(D57-MIN_COOR) / COOR_RANGE</f>
        <v>4.5480522327956213E-2</v>
      </c>
      <c r="G57" s="3">
        <f>(E57-MIN_COOR) / COOR_RANGE</f>
        <v>1</v>
      </c>
      <c r="H57" s="21">
        <f>(SPEED_RANGE * F57) + MIN_SPEED</f>
        <v>-927.21973445096933</v>
      </c>
      <c r="I57" s="21">
        <f>(SPEED_RANGE * G57) + MIN_SPEED</f>
        <v>1020</v>
      </c>
      <c r="K57" s="3">
        <f t="shared" si="3"/>
        <v>-92.780265549030901</v>
      </c>
      <c r="L57" s="3">
        <f t="shared" si="3"/>
        <v>0</v>
      </c>
      <c r="N57" s="17">
        <f>IF(C57=E57,IF(H57&gt;0,1,-1), (H57+MAGIC)/MAGIC_RANGE)</f>
        <v>-5.4260819951797143E-2</v>
      </c>
      <c r="O57" s="17">
        <f>IF(B57=D57,IF(I57&gt;0,1,-1), (I57+MAGIC)/MAGIC_RANGE)</f>
        <v>1</v>
      </c>
      <c r="P57" s="6">
        <f t="shared" si="0"/>
        <v>-55.346036350833089</v>
      </c>
      <c r="Q57" s="6">
        <f t="shared" si="4"/>
        <v>1020</v>
      </c>
      <c r="S57" s="3">
        <f t="shared" si="1"/>
        <v>871.87369810013627</v>
      </c>
      <c r="T57" s="3">
        <f t="shared" si="2"/>
        <v>0</v>
      </c>
    </row>
    <row r="58" spans="1:20" x14ac:dyDescent="0.25">
      <c r="A58" s="4">
        <f>COORS!A58</f>
        <v>280</v>
      </c>
      <c r="B58" s="3">
        <f>COORS!B58+COORS!C58</f>
        <v>-413.69138342609187</v>
      </c>
      <c r="C58" s="3">
        <f>COORS!B58-COORS!C58</f>
        <v>590.81252464636043</v>
      </c>
      <c r="D58" s="3">
        <f>IF(B58&gt;MAX_COOR,MAX_COOR,IF(B58&lt;MIN_COOR,MIN_COOR,B58))</f>
        <v>-413.69138342609187</v>
      </c>
      <c r="E58" s="3">
        <f>IF(C58&gt;MAX_COOR,MAX_COOR,IF(C58&lt;MIN_COOR,MIN_COOR,C58))</f>
        <v>510</v>
      </c>
      <c r="F58" s="3">
        <f>(D58-MIN_COOR) / COOR_RANGE</f>
        <v>9.4420212327360906E-2</v>
      </c>
      <c r="G58" s="3">
        <f>(E58-MIN_COOR) / COOR_RANGE</f>
        <v>1</v>
      </c>
      <c r="H58" s="21">
        <f>(SPEED_RANGE * F58) + MIN_SPEED</f>
        <v>-827.38276685218375</v>
      </c>
      <c r="I58" s="21">
        <f>(SPEED_RANGE * G58) + MIN_SPEED</f>
        <v>1020</v>
      </c>
      <c r="K58" s="3">
        <f t="shared" si="3"/>
        <v>-99.836967598785577</v>
      </c>
      <c r="L58" s="3">
        <f t="shared" si="3"/>
        <v>0</v>
      </c>
      <c r="N58" s="17">
        <f>IF(C58=E58,IF(H58&gt;0,1,-1), (H58+MAGIC)/MAGIC_RANGE)</f>
        <v>-2.0723706127977776E-4</v>
      </c>
      <c r="O58" s="17">
        <f>IF(B58=D58,IF(I58&gt;0,1,-1), (I58+MAGIC)/MAGIC_RANGE)</f>
        <v>1</v>
      </c>
      <c r="P58" s="6">
        <f t="shared" si="0"/>
        <v>-0.21138180250537331</v>
      </c>
      <c r="Q58" s="6">
        <f t="shared" si="4"/>
        <v>1020</v>
      </c>
      <c r="S58" s="3">
        <f t="shared" si="1"/>
        <v>827.17138504967841</v>
      </c>
      <c r="T58" s="3">
        <f t="shared" si="2"/>
        <v>0</v>
      </c>
    </row>
    <row r="59" spans="1:20" x14ac:dyDescent="0.25">
      <c r="A59" s="4">
        <f>COORS!A59</f>
        <v>285</v>
      </c>
      <c r="B59" s="3">
        <f>COORS!B59+COORS!C59</f>
        <v>-360.62445840513953</v>
      </c>
      <c r="C59" s="3">
        <f>COORS!B59-COORS!C59</f>
        <v>624.61988440971027</v>
      </c>
      <c r="D59" s="3">
        <f>IF(B59&gt;MAX_COOR,MAX_COOR,IF(B59&lt;MIN_COOR,MIN_COOR,B59))</f>
        <v>-360.62445840513953</v>
      </c>
      <c r="E59" s="3">
        <f>IF(C59&gt;MAX_COOR,MAX_COOR,IF(C59&lt;MIN_COOR,MIN_COOR,C59))</f>
        <v>510</v>
      </c>
      <c r="F59" s="3">
        <f>(D59-MIN_COOR) / COOR_RANGE</f>
        <v>0.14644660940672594</v>
      </c>
      <c r="G59" s="3">
        <f>(E59-MIN_COOR) / COOR_RANGE</f>
        <v>1</v>
      </c>
      <c r="H59" s="21">
        <f>(SPEED_RANGE * F59) + MIN_SPEED</f>
        <v>-721.24891681027907</v>
      </c>
      <c r="I59" s="21">
        <f>(SPEED_RANGE * G59) + MIN_SPEED</f>
        <v>1020</v>
      </c>
      <c r="K59" s="3">
        <f t="shared" si="3"/>
        <v>-106.13385004190468</v>
      </c>
      <c r="L59" s="3">
        <f t="shared" si="3"/>
        <v>0</v>
      </c>
      <c r="N59" s="17">
        <f>IF(C59=E59,IF(H59&gt;0,1,-1), (H59+MAGIC)/MAGIC_RANGE)</f>
        <v>5.7255594580249557E-2</v>
      </c>
      <c r="O59" s="17">
        <f>IF(B59=D59,IF(I59&gt;0,1,-1), (I59+MAGIC)/MAGIC_RANGE)</f>
        <v>1</v>
      </c>
      <c r="P59" s="6">
        <f t="shared" si="0"/>
        <v>58.400706471854548</v>
      </c>
      <c r="Q59" s="6">
        <f t="shared" si="4"/>
        <v>1020</v>
      </c>
      <c r="S59" s="3">
        <f t="shared" si="1"/>
        <v>779.64962328213358</v>
      </c>
      <c r="T59" s="3">
        <f t="shared" si="2"/>
        <v>0</v>
      </c>
    </row>
    <row r="60" spans="1:20" x14ac:dyDescent="0.25">
      <c r="A60" s="4">
        <f>COORS!A60</f>
        <v>290</v>
      </c>
      <c r="B60" s="3">
        <f>COORS!B60+COORS!C60</f>
        <v>-304.81296350472206</v>
      </c>
      <c r="C60" s="3">
        <f>COORS!B60-COORS!C60</f>
        <v>653.67350969690438</v>
      </c>
      <c r="D60" s="3">
        <f>IF(B60&gt;MAX_COOR,MAX_COOR,IF(B60&lt;MIN_COOR,MIN_COOR,B60))</f>
        <v>-304.81296350472206</v>
      </c>
      <c r="E60" s="3">
        <f>IF(C60&gt;MAX_COOR,MAX_COOR,IF(C60&lt;MIN_COOR,MIN_COOR,C60))</f>
        <v>510</v>
      </c>
      <c r="F60" s="3">
        <f>(D60-MIN_COOR) / COOR_RANGE</f>
        <v>0.20116376126988034</v>
      </c>
      <c r="G60" s="3">
        <f>(E60-MIN_COOR) / COOR_RANGE</f>
        <v>1</v>
      </c>
      <c r="H60" s="21">
        <f>(SPEED_RANGE * F60) + MIN_SPEED</f>
        <v>-609.62592700944413</v>
      </c>
      <c r="I60" s="21">
        <f>(SPEED_RANGE * G60) + MIN_SPEED</f>
        <v>1020</v>
      </c>
      <c r="K60" s="3">
        <f t="shared" si="3"/>
        <v>-111.62298980083494</v>
      </c>
      <c r="L60" s="3">
        <f t="shared" si="3"/>
        <v>0</v>
      </c>
      <c r="N60" s="17">
        <f>IF(C60=E60,IF(H60&gt;0,1,-1), (H60+MAGIC)/MAGIC_RANGE)</f>
        <v>0.11769034812699289</v>
      </c>
      <c r="O60" s="17">
        <f>IF(B60=D60,IF(I60&gt;0,1,-1), (I60+MAGIC)/MAGIC_RANGE)</f>
        <v>1</v>
      </c>
      <c r="P60" s="6">
        <f t="shared" si="0"/>
        <v>120.04415508953275</v>
      </c>
      <c r="Q60" s="6">
        <f t="shared" si="4"/>
        <v>1020</v>
      </c>
      <c r="S60" s="3">
        <f t="shared" si="1"/>
        <v>729.67008209897688</v>
      </c>
      <c r="T60" s="3">
        <f t="shared" si="2"/>
        <v>0</v>
      </c>
    </row>
    <row r="61" spans="1:20" x14ac:dyDescent="0.25">
      <c r="A61" s="4">
        <f>COORS!A61</f>
        <v>295</v>
      </c>
      <c r="B61" s="3">
        <f>COORS!B61+COORS!C61</f>
        <v>-246.68165790093468</v>
      </c>
      <c r="C61" s="3">
        <f>COORS!B61-COORS!C61</f>
        <v>677.75228487644836</v>
      </c>
      <c r="D61" s="3">
        <f>IF(B61&gt;MAX_COOR,MAX_COOR,IF(B61&lt;MIN_COOR,MIN_COOR,B61))</f>
        <v>-246.68165790093468</v>
      </c>
      <c r="E61" s="3">
        <f>IF(C61&gt;MAX_COOR,MAX_COOR,IF(C61&lt;MIN_COOR,MIN_COOR,C61))</f>
        <v>510</v>
      </c>
      <c r="F61" s="3">
        <f>(D61-MIN_COOR) / COOR_RANGE</f>
        <v>0.25815523735202484</v>
      </c>
      <c r="G61" s="3">
        <f>(E61-MIN_COOR) / COOR_RANGE</f>
        <v>1</v>
      </c>
      <c r="H61" s="21">
        <f>(SPEED_RANGE * F61) + MIN_SPEED</f>
        <v>-493.36331580186936</v>
      </c>
      <c r="I61" s="21">
        <f>(SPEED_RANGE * G61) + MIN_SPEED</f>
        <v>1020</v>
      </c>
      <c r="K61" s="3">
        <f t="shared" si="3"/>
        <v>-116.26261120757476</v>
      </c>
      <c r="L61" s="3">
        <f t="shared" si="3"/>
        <v>0</v>
      </c>
      <c r="N61" s="17">
        <f>IF(C61=E61,IF(H61&gt;0,1,-1), (H61+MAGIC)/MAGIC_RANGE)</f>
        <v>0.1806370786129565</v>
      </c>
      <c r="O61" s="17">
        <f>IF(B61=D61,IF(I61&gt;0,1,-1), (I61+MAGIC)/MAGIC_RANGE)</f>
        <v>1</v>
      </c>
      <c r="P61" s="6">
        <f t="shared" si="0"/>
        <v>184.24982018521564</v>
      </c>
      <c r="Q61" s="6">
        <f t="shared" si="4"/>
        <v>1020</v>
      </c>
      <c r="S61" s="3">
        <f t="shared" si="1"/>
        <v>677.613135987085</v>
      </c>
      <c r="T61" s="3">
        <f t="shared" si="2"/>
        <v>0</v>
      </c>
    </row>
    <row r="62" spans="1:20" x14ac:dyDescent="0.25">
      <c r="A62" s="4">
        <f>COORS!A62</f>
        <v>300</v>
      </c>
      <c r="B62" s="3">
        <f>COORS!B62+COORS!C62</f>
        <v>-186.67295593006361</v>
      </c>
      <c r="C62" s="3">
        <f>COORS!B62-COORS!C62</f>
        <v>696.67295593006372</v>
      </c>
      <c r="D62" s="3">
        <f>IF(B62&gt;MAX_COOR,MAX_COOR,IF(B62&lt;MIN_COOR,MIN_COOR,B62))</f>
        <v>-186.67295593006361</v>
      </c>
      <c r="E62" s="3">
        <f>IF(C62&gt;MAX_COOR,MAX_COOR,IF(C62&lt;MIN_COOR,MIN_COOR,C62))</f>
        <v>510</v>
      </c>
      <c r="F62" s="3">
        <f>(D62-MIN_COOR) / COOR_RANGE</f>
        <v>0.31698729810778076</v>
      </c>
      <c r="G62" s="3">
        <f>(E62-MIN_COOR) / COOR_RANGE</f>
        <v>1</v>
      </c>
      <c r="H62" s="21">
        <f>(SPEED_RANGE * F62) + MIN_SPEED</f>
        <v>-373.34591186012722</v>
      </c>
      <c r="I62" s="21">
        <f>(SPEED_RANGE * G62) + MIN_SPEED</f>
        <v>1020</v>
      </c>
      <c r="K62" s="3">
        <f t="shared" si="3"/>
        <v>-120.01740394174215</v>
      </c>
      <c r="L62" s="3">
        <f t="shared" si="3"/>
        <v>0</v>
      </c>
      <c r="N62" s="17">
        <f>IF(C62=E62,IF(H62&gt;0,1,-1), (H62+MAGIC)/MAGIC_RANGE)</f>
        <v>0.24561672341086777</v>
      </c>
      <c r="O62" s="17">
        <f>IF(B62=D62,IF(I62&gt;0,1,-1), (I62+MAGIC)/MAGIC_RANGE)</f>
        <v>1</v>
      </c>
      <c r="P62" s="6">
        <f t="shared" si="0"/>
        <v>250.52905787908512</v>
      </c>
      <c r="Q62" s="6">
        <f t="shared" si="4"/>
        <v>1020</v>
      </c>
      <c r="S62" s="3">
        <f t="shared" si="1"/>
        <v>623.87496973921236</v>
      </c>
      <c r="T62" s="3">
        <f t="shared" si="2"/>
        <v>0</v>
      </c>
    </row>
    <row r="63" spans="1:20" x14ac:dyDescent="0.25">
      <c r="A63" s="4">
        <f>COORS!A63</f>
        <v>305</v>
      </c>
      <c r="B63" s="3">
        <f>COORS!B63+COORS!C63</f>
        <v>-125.24356004835232</v>
      </c>
      <c r="C63" s="3">
        <f>COORS!B63-COORS!C63</f>
        <v>710.2915251264194</v>
      </c>
      <c r="D63" s="3">
        <f>IF(B63&gt;MAX_COOR,MAX_COOR,IF(B63&lt;MIN_COOR,MIN_COOR,B63))</f>
        <v>-125.24356004835232</v>
      </c>
      <c r="E63" s="3">
        <f>IF(C63&gt;MAX_COOR,MAX_COOR,IF(C63&lt;MIN_COOR,MIN_COOR,C63))</f>
        <v>510</v>
      </c>
      <c r="F63" s="3">
        <f>(D63-MIN_COOR) / COOR_RANGE</f>
        <v>0.37721219603102712</v>
      </c>
      <c r="G63" s="3">
        <f>(E63-MIN_COOR) / COOR_RANGE</f>
        <v>1</v>
      </c>
      <c r="H63" s="21">
        <f>(SPEED_RANGE * F63) + MIN_SPEED</f>
        <v>-250.48712009670464</v>
      </c>
      <c r="I63" s="21">
        <f>(SPEED_RANGE * G63) + MIN_SPEED</f>
        <v>1020</v>
      </c>
      <c r="K63" s="3">
        <f t="shared" si="3"/>
        <v>-122.85879176342257</v>
      </c>
      <c r="L63" s="3">
        <f t="shared" si="3"/>
        <v>0</v>
      </c>
      <c r="N63" s="17">
        <f>IF(C63=E63,IF(H63&gt;0,1,-1), (H63+MAGIC)/MAGIC_RANGE)</f>
        <v>0.31213474818803216</v>
      </c>
      <c r="O63" s="17">
        <f>IF(B63=D63,IF(I63&gt;0,1,-1), (I63+MAGIC)/MAGIC_RANGE)</f>
        <v>1</v>
      </c>
      <c r="P63" s="6">
        <f t="shared" si="0"/>
        <v>318.37744315179282</v>
      </c>
      <c r="Q63" s="6">
        <f t="shared" si="4"/>
        <v>1020</v>
      </c>
      <c r="S63" s="3">
        <f t="shared" si="1"/>
        <v>568.86456324849746</v>
      </c>
      <c r="T63" s="3">
        <f t="shared" si="2"/>
        <v>0</v>
      </c>
    </row>
    <row r="64" spans="1:20" x14ac:dyDescent="0.25">
      <c r="A64" s="4">
        <f>COORS!A64</f>
        <v>310</v>
      </c>
      <c r="B64" s="3">
        <f>COORS!B64+COORS!C64</f>
        <v>-62.860985050543832</v>
      </c>
      <c r="C64" s="3">
        <f>COORS!B64-COORS!C64</f>
        <v>718.50434693081388</v>
      </c>
      <c r="D64" s="3">
        <f>IF(B64&gt;MAX_COOR,MAX_COOR,IF(B64&lt;MIN_COOR,MIN_COOR,B64))</f>
        <v>-62.860985050543832</v>
      </c>
      <c r="E64" s="3">
        <f>IF(C64&gt;MAX_COOR,MAX_COOR,IF(C64&lt;MIN_COOR,MIN_COOR,C64))</f>
        <v>510</v>
      </c>
      <c r="F64" s="3">
        <f>(D64-MIN_COOR) / COOR_RANGE</f>
        <v>0.43837158328378056</v>
      </c>
      <c r="G64" s="3">
        <f>(E64-MIN_COOR) / COOR_RANGE</f>
        <v>1</v>
      </c>
      <c r="H64" s="21">
        <f>(SPEED_RANGE * F64) + MIN_SPEED</f>
        <v>-125.72197010108766</v>
      </c>
      <c r="I64" s="21">
        <f>(SPEED_RANGE * G64) + MIN_SPEED</f>
        <v>1020</v>
      </c>
      <c r="K64" s="3">
        <f t="shared" si="3"/>
        <v>-124.76514999561698</v>
      </c>
      <c r="L64" s="3">
        <f t="shared" si="3"/>
        <v>0</v>
      </c>
      <c r="N64" s="17">
        <f>IF(C64=E64,IF(H64&gt;0,1,-1), (H64+MAGIC)/MAGIC_RANGE)</f>
        <v>0.37968491061121407</v>
      </c>
      <c r="O64" s="17">
        <f>IF(B64=D64,IF(I64&gt;0,1,-1), (I64+MAGIC)/MAGIC_RANGE)</f>
        <v>1</v>
      </c>
      <c r="P64" s="6">
        <f t="shared" si="0"/>
        <v>387.27860882343833</v>
      </c>
      <c r="Q64" s="6">
        <f t="shared" si="4"/>
        <v>1020</v>
      </c>
      <c r="S64" s="3">
        <f t="shared" si="1"/>
        <v>513.00057892452605</v>
      </c>
      <c r="T64" s="3">
        <f t="shared" si="2"/>
        <v>0</v>
      </c>
    </row>
    <row r="65" spans="1:20" s="14" customFormat="1" x14ac:dyDescent="0.25">
      <c r="A65" s="11">
        <f>COORS!A65</f>
        <v>315</v>
      </c>
      <c r="B65" s="12">
        <f>COORS!B65+COORS!C65</f>
        <v>0</v>
      </c>
      <c r="C65" s="12">
        <f>COORS!B65-COORS!C65</f>
        <v>721.24891681027839</v>
      </c>
      <c r="D65" s="12">
        <f>IF(B65&gt;MAX_COOR,MAX_COOR,IF(B65&lt;MIN_COOR,MIN_COOR,B65))</f>
        <v>0</v>
      </c>
      <c r="E65" s="12">
        <f>IF(C65&gt;MAX_COOR,MAX_COOR,IF(C65&lt;MIN_COOR,MIN_COOR,C65))</f>
        <v>510</v>
      </c>
      <c r="F65" s="12">
        <f>(D65-MIN_COOR) / COOR_RANGE</f>
        <v>0.5</v>
      </c>
      <c r="G65" s="12">
        <f>(E65-MIN_COOR) / COOR_RANGE</f>
        <v>1</v>
      </c>
      <c r="H65" s="22">
        <f>(SPEED_RANGE * F65) + MIN_SPEED</f>
        <v>0</v>
      </c>
      <c r="I65" s="22">
        <f>(SPEED_RANGE * G65) + MIN_SPEED</f>
        <v>1020</v>
      </c>
      <c r="K65" s="12">
        <f t="shared" si="3"/>
        <v>-125.72197010108766</v>
      </c>
      <c r="L65" s="12">
        <f t="shared" si="3"/>
        <v>0</v>
      </c>
      <c r="N65" s="18">
        <f>IF(C65=E65,IF(H65&gt;0,1,-1), (H65+MAGIC)/MAGIC_RANGE)</f>
        <v>0.44775311315646993</v>
      </c>
      <c r="O65" s="18">
        <f>IF(B65=D65,IF(I65&gt;0,1,-1), (I65+MAGIC)/MAGIC_RANGE)</f>
        <v>1</v>
      </c>
      <c r="P65" s="13">
        <f t="shared" si="0"/>
        <v>456.70817541959934</v>
      </c>
      <c r="Q65" s="13">
        <f t="shared" si="4"/>
        <v>1020</v>
      </c>
      <c r="S65" s="12">
        <f t="shared" si="1"/>
        <v>456.70817541959934</v>
      </c>
      <c r="T65" s="12">
        <f t="shared" si="2"/>
        <v>0</v>
      </c>
    </row>
    <row r="66" spans="1:20" x14ac:dyDescent="0.25">
      <c r="A66" s="4">
        <f>COORS!A66</f>
        <v>320</v>
      </c>
      <c r="B66" s="3">
        <f>COORS!B66+COORS!C66</f>
        <v>62.860985050543491</v>
      </c>
      <c r="C66" s="3">
        <f>COORS!B66-COORS!C66</f>
        <v>718.50434693081388</v>
      </c>
      <c r="D66" s="3">
        <f>IF(B66&gt;MAX_COOR,MAX_COOR,IF(B66&lt;MIN_COOR,MIN_COOR,B66))</f>
        <v>62.860985050543491</v>
      </c>
      <c r="E66" s="3">
        <f>IF(C66&gt;MAX_COOR,MAX_COOR,IF(C66&lt;MIN_COOR,MIN_COOR,C66))</f>
        <v>510</v>
      </c>
      <c r="F66" s="3">
        <f>(D66-MIN_COOR) / COOR_RANGE</f>
        <v>0.5616284167162191</v>
      </c>
      <c r="G66" s="3">
        <f>(E66-MIN_COOR) / COOR_RANGE</f>
        <v>1</v>
      </c>
      <c r="H66" s="21">
        <f>(SPEED_RANGE * F66) + MIN_SPEED</f>
        <v>125.72197010108698</v>
      </c>
      <c r="I66" s="21">
        <f>(SPEED_RANGE * G66) + MIN_SPEED</f>
        <v>1020</v>
      </c>
      <c r="K66" s="3">
        <f t="shared" si="3"/>
        <v>-125.72197010108698</v>
      </c>
      <c r="L66" s="3">
        <f t="shared" si="3"/>
        <v>0</v>
      </c>
      <c r="N66" s="17">
        <f>IF(C66=E66,IF(H66&gt;0,1,-1), (H66+MAGIC)/MAGIC_RANGE)</f>
        <v>0.51582131570172551</v>
      </c>
      <c r="O66" s="17">
        <f>IF(B66=D66,IF(I66&gt;0,1,-1), (I66+MAGIC)/MAGIC_RANGE)</f>
        <v>1</v>
      </c>
      <c r="P66" s="6">
        <f t="shared" ref="P66:P74" si="5">MAX_SPEED*N66</f>
        <v>526.13774201576007</v>
      </c>
      <c r="Q66" s="6">
        <f t="shared" si="4"/>
        <v>1020</v>
      </c>
      <c r="S66" s="3">
        <f t="shared" si="1"/>
        <v>400.41577191467309</v>
      </c>
      <c r="T66" s="3">
        <f t="shared" si="2"/>
        <v>0</v>
      </c>
    </row>
    <row r="67" spans="1:20" x14ac:dyDescent="0.25">
      <c r="A67" s="4">
        <f>COORS!A67</f>
        <v>325</v>
      </c>
      <c r="B67" s="3">
        <f>COORS!B67+COORS!C67</f>
        <v>125.24356004835198</v>
      </c>
      <c r="C67" s="3">
        <f>COORS!B67-COORS!C67</f>
        <v>710.2915251264194</v>
      </c>
      <c r="D67" s="3">
        <f>IF(B67&gt;MAX_COOR,MAX_COOR,IF(B67&lt;MIN_COOR,MIN_COOR,B67))</f>
        <v>125.24356004835198</v>
      </c>
      <c r="E67" s="3">
        <f>IF(C67&gt;MAX_COOR,MAX_COOR,IF(C67&lt;MIN_COOR,MIN_COOR,C67))</f>
        <v>510</v>
      </c>
      <c r="F67" s="3">
        <f>(D67-MIN_COOR) / COOR_RANGE</f>
        <v>0.6227878039689726</v>
      </c>
      <c r="G67" s="3">
        <f>(E67-MIN_COOR) / COOR_RANGE</f>
        <v>1</v>
      </c>
      <c r="H67" s="21">
        <f>(SPEED_RANGE * F67) + MIN_SPEED</f>
        <v>250.48712009670407</v>
      </c>
      <c r="I67" s="21">
        <f>(SPEED_RANGE * G67) + MIN_SPEED</f>
        <v>1020</v>
      </c>
      <c r="K67" s="3">
        <f t="shared" si="3"/>
        <v>-124.76514999561709</v>
      </c>
      <c r="L67" s="3">
        <f t="shared" si="3"/>
        <v>0</v>
      </c>
      <c r="N67" s="17">
        <f>IF(C67=E67,IF(H67&gt;0,1,-1), (H67+MAGIC)/MAGIC_RANGE)</f>
        <v>0.58337147812490742</v>
      </c>
      <c r="O67" s="17">
        <f>IF(B67=D67,IF(I67&gt;0,1,-1), (I67+MAGIC)/MAGIC_RANGE)</f>
        <v>1</v>
      </c>
      <c r="P67" s="6">
        <f t="shared" si="5"/>
        <v>595.03890768740553</v>
      </c>
      <c r="Q67" s="6">
        <f t="shared" si="4"/>
        <v>1020</v>
      </c>
      <c r="S67" s="3">
        <f t="shared" ref="S67:S74" si="6">P67-H67</f>
        <v>344.55178759070145</v>
      </c>
      <c r="T67" s="3">
        <f t="shared" ref="T67:T74" si="7">Q67-I67</f>
        <v>0</v>
      </c>
    </row>
    <row r="68" spans="1:20" x14ac:dyDescent="0.25">
      <c r="A68" s="4">
        <f>COORS!A68</f>
        <v>330</v>
      </c>
      <c r="B68" s="3">
        <f>COORS!B68+COORS!C68</f>
        <v>186.67295593006332</v>
      </c>
      <c r="C68" s="3">
        <f>COORS!B68-COORS!C68</f>
        <v>696.67295593006384</v>
      </c>
      <c r="D68" s="3">
        <f>IF(B68&gt;MAX_COOR,MAX_COOR,IF(B68&lt;MIN_COOR,MIN_COOR,B68))</f>
        <v>186.67295593006332</v>
      </c>
      <c r="E68" s="3">
        <f>IF(C68&gt;MAX_COOR,MAX_COOR,IF(C68&lt;MIN_COOR,MIN_COOR,C68))</f>
        <v>510</v>
      </c>
      <c r="F68" s="3">
        <f>(D68-MIN_COOR) / COOR_RANGE</f>
        <v>0.68301270189221897</v>
      </c>
      <c r="G68" s="3">
        <f>(E68-MIN_COOR) / COOR_RANGE</f>
        <v>1</v>
      </c>
      <c r="H68" s="21">
        <f>(SPEED_RANGE * F68) + MIN_SPEED</f>
        <v>373.34591186012676</v>
      </c>
      <c r="I68" s="21">
        <f>(SPEED_RANGE * G68) + MIN_SPEED</f>
        <v>1020</v>
      </c>
      <c r="K68" s="3">
        <f t="shared" ref="K68:L74" si="8">H67-H68</f>
        <v>-122.85879176342269</v>
      </c>
      <c r="L68" s="3">
        <f t="shared" si="8"/>
        <v>0</v>
      </c>
      <c r="N68" s="17">
        <f>IF(C68=E68,IF(H68&gt;0,1,-1), (H68+MAGIC)/MAGIC_RANGE)</f>
        <v>0.64988950290207192</v>
      </c>
      <c r="O68" s="17">
        <f>IF(B68=D68,IF(I68&gt;0,1,-1), (I68+MAGIC)/MAGIC_RANGE)</f>
        <v>1</v>
      </c>
      <c r="P68" s="6">
        <f t="shared" si="5"/>
        <v>662.88729296011331</v>
      </c>
      <c r="Q68" s="6">
        <f t="shared" ref="Q68:Q74" si="9">MAX_SPEED*O68</f>
        <v>1020</v>
      </c>
      <c r="S68" s="3">
        <f t="shared" si="6"/>
        <v>289.54138109998655</v>
      </c>
      <c r="T68" s="3">
        <f t="shared" si="7"/>
        <v>0</v>
      </c>
    </row>
    <row r="69" spans="1:20" x14ac:dyDescent="0.25">
      <c r="A69" s="4">
        <f>COORS!A69</f>
        <v>335</v>
      </c>
      <c r="B69" s="3">
        <f>COORS!B69+COORS!C69</f>
        <v>246.68165790093494</v>
      </c>
      <c r="C69" s="3">
        <f>COORS!B69-COORS!C69</f>
        <v>677.75228487644813</v>
      </c>
      <c r="D69" s="3">
        <f>IF(B69&gt;MAX_COOR,MAX_COOR,IF(B69&lt;MIN_COOR,MIN_COOR,B69))</f>
        <v>246.68165790093494</v>
      </c>
      <c r="E69" s="3">
        <f>IF(C69&gt;MAX_COOR,MAX_COOR,IF(C69&lt;MIN_COOR,MIN_COOR,C69))</f>
        <v>510</v>
      </c>
      <c r="F69" s="3">
        <f>(D69-MIN_COOR) / COOR_RANGE</f>
        <v>0.7418447626479755</v>
      </c>
      <c r="G69" s="3">
        <f>(E69-MIN_COOR) / COOR_RANGE</f>
        <v>1</v>
      </c>
      <c r="H69" s="21">
        <f>(SPEED_RANGE * F69) + MIN_SPEED</f>
        <v>493.36331580186993</v>
      </c>
      <c r="I69" s="21">
        <f>(SPEED_RANGE * G69) + MIN_SPEED</f>
        <v>1020</v>
      </c>
      <c r="K69" s="3">
        <f t="shared" si="8"/>
        <v>-120.01740394174317</v>
      </c>
      <c r="L69" s="3">
        <f t="shared" si="8"/>
        <v>0</v>
      </c>
      <c r="N69" s="17">
        <f>IF(C69=E69,IF(H69&gt;0,1,-1), (H69+MAGIC)/MAGIC_RANGE)</f>
        <v>0.71486914769998366</v>
      </c>
      <c r="O69" s="17">
        <f>IF(B69=D69,IF(I69&gt;0,1,-1), (I69+MAGIC)/MAGIC_RANGE)</f>
        <v>1</v>
      </c>
      <c r="P69" s="6">
        <f t="shared" si="5"/>
        <v>729.16653065398339</v>
      </c>
      <c r="Q69" s="6">
        <f t="shared" si="9"/>
        <v>1020</v>
      </c>
      <c r="S69" s="3">
        <f t="shared" si="6"/>
        <v>235.80321485211346</v>
      </c>
      <c r="T69" s="3">
        <f t="shared" si="7"/>
        <v>0</v>
      </c>
    </row>
    <row r="70" spans="1:20" x14ac:dyDescent="0.25">
      <c r="A70" s="4">
        <f>COORS!A70</f>
        <v>340</v>
      </c>
      <c r="B70" s="3">
        <f>COORS!B70+COORS!C70</f>
        <v>304.81296350472235</v>
      </c>
      <c r="C70" s="3">
        <f>COORS!B70-COORS!C70</f>
        <v>653.67350969690426</v>
      </c>
      <c r="D70" s="3">
        <f>IF(B70&gt;MAX_COOR,MAX_COOR,IF(B70&lt;MIN_COOR,MIN_COOR,B70))</f>
        <v>304.81296350472235</v>
      </c>
      <c r="E70" s="3">
        <f>IF(C70&gt;MAX_COOR,MAX_COOR,IF(C70&lt;MIN_COOR,MIN_COOR,C70))</f>
        <v>510</v>
      </c>
      <c r="F70" s="3">
        <f>(D70-MIN_COOR) / COOR_RANGE</f>
        <v>0.79883623873012</v>
      </c>
      <c r="G70" s="3">
        <f>(E70-MIN_COOR) / COOR_RANGE</f>
        <v>1</v>
      </c>
      <c r="H70" s="21">
        <f>(SPEED_RANGE * F70) + MIN_SPEED</f>
        <v>609.62592700944469</v>
      </c>
      <c r="I70" s="21">
        <f>(SPEED_RANGE * G70) + MIN_SPEED</f>
        <v>1020</v>
      </c>
      <c r="K70" s="3">
        <f t="shared" si="8"/>
        <v>-116.26261120757476</v>
      </c>
      <c r="L70" s="3">
        <f t="shared" si="8"/>
        <v>0</v>
      </c>
      <c r="N70" s="17">
        <f>IF(C70=E70,IF(H70&gt;0,1,-1), (H70+MAGIC)/MAGIC_RANGE)</f>
        <v>0.77781587818594733</v>
      </c>
      <c r="O70" s="17">
        <f>IF(B70=D70,IF(I70&gt;0,1,-1), (I70+MAGIC)/MAGIC_RANGE)</f>
        <v>1</v>
      </c>
      <c r="P70" s="6">
        <f t="shared" si="5"/>
        <v>793.37219574966628</v>
      </c>
      <c r="Q70" s="6">
        <f t="shared" si="9"/>
        <v>1020</v>
      </c>
      <c r="S70" s="3">
        <f t="shared" si="6"/>
        <v>183.74626874022158</v>
      </c>
      <c r="T70" s="3">
        <f t="shared" si="7"/>
        <v>0</v>
      </c>
    </row>
    <row r="71" spans="1:20" x14ac:dyDescent="0.25">
      <c r="A71" s="4">
        <f>COORS!A71</f>
        <v>345</v>
      </c>
      <c r="B71" s="3">
        <f>COORS!B71+COORS!C71</f>
        <v>360.62445840513931</v>
      </c>
      <c r="C71" s="3">
        <f>COORS!B71-COORS!C71</f>
        <v>624.61988440971038</v>
      </c>
      <c r="D71" s="3">
        <f>IF(B71&gt;MAX_COOR,MAX_COOR,IF(B71&lt;MIN_COOR,MIN_COOR,B71))</f>
        <v>360.62445840513931</v>
      </c>
      <c r="E71" s="3">
        <f>IF(C71&gt;MAX_COOR,MAX_COOR,IF(C71&lt;MIN_COOR,MIN_COOR,C71))</f>
        <v>510</v>
      </c>
      <c r="F71" s="3">
        <f>(D71-MIN_COOR) / COOR_RANGE</f>
        <v>0.85355339059327384</v>
      </c>
      <c r="G71" s="3">
        <f>(E71-MIN_COOR) / COOR_RANGE</f>
        <v>1</v>
      </c>
      <c r="H71" s="21">
        <f>(SPEED_RANGE * F71) + MIN_SPEED</f>
        <v>721.24891681027862</v>
      </c>
      <c r="I71" s="21">
        <f>(SPEED_RANGE * G71) + MIN_SPEED</f>
        <v>1020</v>
      </c>
      <c r="K71" s="3">
        <f t="shared" si="8"/>
        <v>-111.62298980083392</v>
      </c>
      <c r="L71" s="3">
        <f t="shared" si="8"/>
        <v>0</v>
      </c>
      <c r="N71" s="17">
        <f>IF(C71=E71,IF(H71&gt;0,1,-1), (H71+MAGIC)/MAGIC_RANGE)</f>
        <v>0.8382506317326901</v>
      </c>
      <c r="O71" s="17">
        <f>IF(B71=D71,IF(I71&gt;0,1,-1), (I71+MAGIC)/MAGIC_RANGE)</f>
        <v>1</v>
      </c>
      <c r="P71" s="6">
        <f t="shared" si="5"/>
        <v>855.01564436734395</v>
      </c>
      <c r="Q71" s="6">
        <f t="shared" si="9"/>
        <v>1020</v>
      </c>
      <c r="S71" s="3">
        <f t="shared" si="6"/>
        <v>133.76672755706534</v>
      </c>
      <c r="T71" s="3">
        <f t="shared" si="7"/>
        <v>0</v>
      </c>
    </row>
    <row r="72" spans="1:20" x14ac:dyDescent="0.25">
      <c r="A72" s="4">
        <f>COORS!A72</f>
        <v>350</v>
      </c>
      <c r="B72" s="3">
        <f>COORS!B72+COORS!C72</f>
        <v>413.69138342609159</v>
      </c>
      <c r="C72" s="3">
        <f>COORS!B72-COORS!C72</f>
        <v>590.81252464636054</v>
      </c>
      <c r="D72" s="3">
        <f>IF(B72&gt;MAX_COOR,MAX_COOR,IF(B72&lt;MIN_COOR,MIN_COOR,B72))</f>
        <v>413.69138342609159</v>
      </c>
      <c r="E72" s="3">
        <f>IF(C72&gt;MAX_COOR,MAX_COOR,IF(C72&lt;MIN_COOR,MIN_COOR,C72))</f>
        <v>510</v>
      </c>
      <c r="F72" s="3">
        <f>(D72-MIN_COOR) / COOR_RANGE</f>
        <v>0.9055797876726388</v>
      </c>
      <c r="G72" s="3">
        <f>(E72-MIN_COOR) / COOR_RANGE</f>
        <v>1</v>
      </c>
      <c r="H72" s="21">
        <f>(SPEED_RANGE * F72) + MIN_SPEED</f>
        <v>827.38276685218307</v>
      </c>
      <c r="I72" s="21">
        <f>(SPEED_RANGE * G72) + MIN_SPEED</f>
        <v>1020</v>
      </c>
      <c r="K72" s="3">
        <f t="shared" si="8"/>
        <v>-106.13385004190445</v>
      </c>
      <c r="L72" s="3">
        <f t="shared" si="8"/>
        <v>0</v>
      </c>
      <c r="N72" s="17">
        <f>IF(C72=E72,IF(H72&gt;0,1,-1), (H72+MAGIC)/MAGIC_RANGE)</f>
        <v>0.89571346337421931</v>
      </c>
      <c r="O72" s="17">
        <f>IF(B72=D72,IF(I72&gt;0,1,-1), (I72+MAGIC)/MAGIC_RANGE)</f>
        <v>1</v>
      </c>
      <c r="P72" s="6">
        <f t="shared" si="5"/>
        <v>913.62773264170369</v>
      </c>
      <c r="Q72" s="6">
        <f t="shared" si="9"/>
        <v>1020</v>
      </c>
      <c r="S72" s="3">
        <f t="shared" si="6"/>
        <v>86.24496578952062</v>
      </c>
      <c r="T72" s="3">
        <f t="shared" si="7"/>
        <v>0</v>
      </c>
    </row>
    <row r="73" spans="1:20" x14ac:dyDescent="0.25">
      <c r="A73" s="4">
        <f>COORS!A73</f>
        <v>355</v>
      </c>
      <c r="B73" s="3">
        <f>COORS!B73+COORS!C73</f>
        <v>463.60986722548444</v>
      </c>
      <c r="C73" s="3">
        <f>COORS!B73-COORS!C73</f>
        <v>552.50872482809598</v>
      </c>
      <c r="D73" s="3">
        <f>IF(B73&gt;MAX_COOR,MAX_COOR,IF(B73&lt;MIN_COOR,MIN_COOR,B73))</f>
        <v>463.60986722548444</v>
      </c>
      <c r="E73" s="3">
        <f>IF(C73&gt;MAX_COOR,MAX_COOR,IF(C73&lt;MIN_COOR,MIN_COOR,C73))</f>
        <v>510</v>
      </c>
      <c r="F73" s="3">
        <f>(D73-MIN_COOR) / COOR_RANGE</f>
        <v>0.95451947767204359</v>
      </c>
      <c r="G73" s="3">
        <f>(E73-MIN_COOR) / COOR_RANGE</f>
        <v>1</v>
      </c>
      <c r="H73" s="21">
        <f>(SPEED_RANGE * F73) + MIN_SPEED</f>
        <v>927.21973445096887</v>
      </c>
      <c r="I73" s="21">
        <f>(SPEED_RANGE * G73) + MIN_SPEED</f>
        <v>1020</v>
      </c>
      <c r="K73" s="3">
        <f t="shared" si="8"/>
        <v>-99.836967598785805</v>
      </c>
      <c r="L73" s="3">
        <f t="shared" si="8"/>
        <v>0</v>
      </c>
      <c r="N73" s="17">
        <f>IF(C73=E73,IF(H73&gt;0,1,-1), (H73+MAGIC)/MAGIC_RANGE)</f>
        <v>0.94976704626473685</v>
      </c>
      <c r="O73" s="17">
        <f>IF(B73=D73,IF(I73&gt;0,1,-1), (I73+MAGIC)/MAGIC_RANGE)</f>
        <v>1</v>
      </c>
      <c r="P73" s="6">
        <f t="shared" si="5"/>
        <v>968.76238719003163</v>
      </c>
      <c r="Q73" s="6">
        <f t="shared" si="9"/>
        <v>1020</v>
      </c>
      <c r="S73" s="3">
        <f t="shared" si="6"/>
        <v>41.54265273906276</v>
      </c>
      <c r="T73" s="3">
        <f t="shared" si="7"/>
        <v>0</v>
      </c>
    </row>
    <row r="74" spans="1:20" s="10" customFormat="1" x14ac:dyDescent="0.25">
      <c r="A74" s="7">
        <f>COORS!A74</f>
        <v>360</v>
      </c>
      <c r="B74" s="8">
        <f>COORS!B74+COORS!C74</f>
        <v>509.99999999999989</v>
      </c>
      <c r="C74" s="8">
        <f>COORS!B74-COORS!C74</f>
        <v>510.00000000000011</v>
      </c>
      <c r="D74" s="8">
        <f>IF(B74&gt;MAX_COOR,MAX_COOR,IF(B74&lt;MIN_COOR,MIN_COOR,B74))</f>
        <v>509.99999999999989</v>
      </c>
      <c r="E74" s="8">
        <f>IF(C74&gt;MAX_COOR,MAX_COOR,IF(C74&lt;MIN_COOR,MIN_COOR,C74))</f>
        <v>510.00000000000011</v>
      </c>
      <c r="F74" s="8">
        <f>(D74-MIN_COOR) / COOR_RANGE</f>
        <v>0.99999999999999989</v>
      </c>
      <c r="G74" s="8">
        <f>(E74-MIN_COOR) / COOR_RANGE</f>
        <v>1.0000000000000002</v>
      </c>
      <c r="H74" s="20">
        <f>(SPEED_RANGE * F74) + MIN_SPEED</f>
        <v>1019.9999999999998</v>
      </c>
      <c r="I74" s="20">
        <f>(SPEED_RANGE * G74) + MIN_SPEED</f>
        <v>1020.0000000000005</v>
      </c>
      <c r="K74" s="8">
        <f t="shared" si="8"/>
        <v>-92.780265549030901</v>
      </c>
      <c r="L74" s="8">
        <f t="shared" si="8"/>
        <v>0</v>
      </c>
      <c r="N74" s="16">
        <f>IF(C74=E74,IF(H74&gt;0,1,-1), (H74+MAGIC)/MAGIC_RANGE)</f>
        <v>1</v>
      </c>
      <c r="O74" s="16">
        <f>IF(B74=D74,IF(I74&gt;0,1,-1), (I74+MAGIC)/MAGIC_RANGE)</f>
        <v>1</v>
      </c>
      <c r="P74" s="9">
        <f t="shared" si="5"/>
        <v>1020</v>
      </c>
      <c r="Q74" s="9">
        <f t="shared" si="9"/>
        <v>1020</v>
      </c>
      <c r="S74" s="8">
        <f t="shared" si="6"/>
        <v>0</v>
      </c>
      <c r="T74" s="8">
        <f t="shared" si="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COORS</vt:lpstr>
      <vt:lpstr>CurrCalc</vt:lpstr>
      <vt:lpstr>NewCalc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Yochai Glauber</dc:creator>
  <cp:lastModifiedBy>Yochai Glauber</cp:lastModifiedBy>
  <dcterms:created xsi:type="dcterms:W3CDTF">2020-01-14T04:28:26Z</dcterms:created>
  <dcterms:modified xsi:type="dcterms:W3CDTF">2020-01-14T06:49:16Z</dcterms:modified>
</cp:coreProperties>
</file>