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ger\Desktop\Bill Verification\2016-02-04 BICS\"/>
    </mc:Choice>
  </mc:AlternateContent>
  <bookViews>
    <workbookView xWindow="240" yWindow="60" windowWidth="20730" windowHeight="11760" activeTab="11"/>
  </bookViews>
  <sheets>
    <sheet name="Feb 15" sheetId="24" r:id="rId1"/>
    <sheet name="Mar 15" sheetId="26" r:id="rId2"/>
    <sheet name="Apr 15" sheetId="29" r:id="rId3"/>
    <sheet name="May 15" sheetId="30" r:id="rId4"/>
    <sheet name="Jun 15" sheetId="31" r:id="rId5"/>
    <sheet name="Jul 15" sheetId="32" r:id="rId6"/>
    <sheet name="Aug 15" sheetId="33" r:id="rId7"/>
    <sheet name="Sep 15" sheetId="34" r:id="rId8"/>
    <sheet name="Oct 15" sheetId="35" r:id="rId9"/>
    <sheet name="Nov 15" sheetId="36" r:id="rId10"/>
    <sheet name="Dec 15" sheetId="37" r:id="rId11"/>
    <sheet name="Jan 16" sheetId="38" r:id="rId12"/>
  </sheets>
  <definedNames>
    <definedName name="_xlnm._FilterDatabase" localSheetId="2" hidden="1">'Apr 15'!$A$88:$D$90</definedName>
    <definedName name="_xlnm._FilterDatabase" localSheetId="6" hidden="1">'Aug 15'!$A$64:$D$66</definedName>
    <definedName name="_xlnm._FilterDatabase" localSheetId="10" hidden="1">'Dec 15'!$A$29:$D$37</definedName>
    <definedName name="_xlnm._FilterDatabase" localSheetId="0" hidden="1">'Feb 15'!$A$52:$D$54</definedName>
    <definedName name="_xlnm._FilterDatabase" localSheetId="11" hidden="1">'Jan 16'!$F$29:$I$38</definedName>
    <definedName name="_xlnm._FilterDatabase" localSheetId="5" hidden="1">'Jul 15'!$A$70:$D$72</definedName>
    <definedName name="_xlnm._FilterDatabase" localSheetId="4" hidden="1">'Jun 15'!$A$62:$D$64</definedName>
    <definedName name="_xlnm._FilterDatabase" localSheetId="1" hidden="1">'Mar 15'!$A$56:$D$58</definedName>
    <definedName name="_xlnm._FilterDatabase" localSheetId="3" hidden="1">'May 15'!$A$62:$D$64</definedName>
    <definedName name="_xlnm._FilterDatabase" localSheetId="9" hidden="1">'Nov 15'!#REF!</definedName>
    <definedName name="_xlnm._FilterDatabase" localSheetId="8" hidden="1">'Oct 15'!#REF!</definedName>
    <definedName name="_xlnm._FilterDatabase" localSheetId="7" hidden="1">'Sep 15'!$A$64:$D$64</definedName>
  </definedNames>
  <calcPr calcId="152511"/>
</workbook>
</file>

<file path=xl/calcChain.xml><?xml version="1.0" encoding="utf-8"?>
<calcChain xmlns="http://schemas.openxmlformats.org/spreadsheetml/2006/main">
  <c r="O86" i="38" l="1"/>
  <c r="N86" i="38"/>
  <c r="M86" i="38"/>
  <c r="K86" i="38"/>
  <c r="L86" i="38" s="1"/>
  <c r="O84" i="38"/>
  <c r="M84" i="38"/>
  <c r="N84" i="38" s="1"/>
  <c r="K84" i="38"/>
  <c r="L84" i="38" s="1"/>
  <c r="O83" i="38"/>
  <c r="N83" i="38"/>
  <c r="M83" i="38"/>
  <c r="K83" i="38"/>
  <c r="L83" i="38" s="1"/>
  <c r="O82" i="38"/>
  <c r="N82" i="38"/>
  <c r="M82" i="38"/>
  <c r="K82" i="38"/>
  <c r="L82" i="38" s="1"/>
  <c r="O80" i="38"/>
  <c r="M80" i="38"/>
  <c r="N80" i="38" s="1"/>
  <c r="K80" i="38"/>
  <c r="L80" i="38" s="1"/>
  <c r="O79" i="38"/>
  <c r="M79" i="38"/>
  <c r="N79" i="38" s="1"/>
  <c r="K79" i="38"/>
  <c r="L79" i="38" s="1"/>
  <c r="O78" i="38"/>
  <c r="M78" i="38"/>
  <c r="N78" i="38" s="1"/>
  <c r="K78" i="38"/>
  <c r="L78" i="38" s="1"/>
  <c r="O77" i="38"/>
  <c r="M77" i="38"/>
  <c r="N77" i="38" s="1"/>
  <c r="K77" i="38"/>
  <c r="L77" i="38" s="1"/>
  <c r="O76" i="38"/>
  <c r="M76" i="38"/>
  <c r="N76" i="38" s="1"/>
  <c r="K76" i="38"/>
  <c r="L76" i="38" s="1"/>
  <c r="O74" i="38"/>
  <c r="M74" i="38"/>
  <c r="N74" i="38" s="1"/>
  <c r="K74" i="38"/>
  <c r="L74" i="38" s="1"/>
  <c r="O73" i="38"/>
  <c r="M73" i="38"/>
  <c r="N73" i="38" s="1"/>
  <c r="K73" i="38"/>
  <c r="L73" i="38" s="1"/>
  <c r="O72" i="38"/>
  <c r="M72" i="38"/>
  <c r="N72" i="38" s="1"/>
  <c r="K72" i="38"/>
  <c r="L72" i="38" s="1"/>
  <c r="O71" i="38"/>
  <c r="M71" i="38"/>
  <c r="N71" i="38" s="1"/>
  <c r="K71" i="38"/>
  <c r="L71" i="38" s="1"/>
  <c r="O70" i="38"/>
  <c r="M70" i="38"/>
  <c r="N70" i="38" s="1"/>
  <c r="K70" i="38"/>
  <c r="L70" i="38" s="1"/>
  <c r="O69" i="38"/>
  <c r="M69" i="38"/>
  <c r="N69" i="38" s="1"/>
  <c r="K69" i="38"/>
  <c r="L69" i="38" s="1"/>
  <c r="O68" i="38"/>
  <c r="M68" i="38"/>
  <c r="N68" i="38" s="1"/>
  <c r="K68" i="38"/>
  <c r="L68" i="38" s="1"/>
  <c r="O66" i="38"/>
  <c r="N66" i="38"/>
  <c r="M66" i="38"/>
  <c r="K66" i="38"/>
  <c r="L66" i="38" s="1"/>
  <c r="O64" i="38"/>
  <c r="M64" i="38"/>
  <c r="N64" i="38" s="1"/>
  <c r="K64" i="38"/>
  <c r="L64" i="38" s="1"/>
  <c r="O63" i="38"/>
  <c r="N63" i="38"/>
  <c r="M63" i="38"/>
  <c r="K63" i="38"/>
  <c r="L63" i="38" s="1"/>
  <c r="O61" i="38"/>
  <c r="M61" i="38"/>
  <c r="N61" i="38" s="1"/>
  <c r="K61" i="38"/>
  <c r="L61" i="38" s="1"/>
  <c r="O59" i="38"/>
  <c r="M59" i="38"/>
  <c r="N59" i="38" s="1"/>
  <c r="K59" i="38"/>
  <c r="L59" i="38" s="1"/>
  <c r="O57" i="38"/>
  <c r="M57" i="38"/>
  <c r="N57" i="38" s="1"/>
  <c r="K57" i="38"/>
  <c r="L57" i="38" s="1"/>
  <c r="O56" i="38"/>
  <c r="M56" i="38"/>
  <c r="N56" i="38" s="1"/>
  <c r="K56" i="38"/>
  <c r="L56" i="38" s="1"/>
  <c r="O55" i="38"/>
  <c r="N55" i="38"/>
  <c r="M55" i="38"/>
  <c r="K55" i="38"/>
  <c r="L55" i="38" s="1"/>
  <c r="O53" i="38"/>
  <c r="M53" i="38"/>
  <c r="N53" i="38" s="1"/>
  <c r="K53" i="38"/>
  <c r="L53" i="38" s="1"/>
  <c r="O52" i="38"/>
  <c r="M52" i="38"/>
  <c r="N52" i="38" s="1"/>
  <c r="K52" i="38"/>
  <c r="L52" i="38" s="1"/>
  <c r="O51" i="38"/>
  <c r="M51" i="38"/>
  <c r="N51" i="38" s="1"/>
  <c r="K51" i="38"/>
  <c r="L51" i="38" s="1"/>
  <c r="O50" i="38"/>
  <c r="M50" i="38"/>
  <c r="N50" i="38" s="1"/>
  <c r="K50" i="38"/>
  <c r="L50" i="38" s="1"/>
  <c r="O48" i="38"/>
  <c r="M48" i="38"/>
  <c r="N48" i="38" s="1"/>
  <c r="K48" i="38"/>
  <c r="L48" i="38" s="1"/>
  <c r="O46" i="38"/>
  <c r="M46" i="38"/>
  <c r="N46" i="38" s="1"/>
  <c r="K46" i="38"/>
  <c r="L46" i="38" s="1"/>
  <c r="O45" i="38"/>
  <c r="M45" i="38"/>
  <c r="N45" i="38" s="1"/>
  <c r="K45" i="38"/>
  <c r="L45" i="38" s="1"/>
  <c r="O43" i="38"/>
  <c r="N43" i="38"/>
  <c r="M43" i="38"/>
  <c r="K43" i="38"/>
  <c r="L43" i="38" s="1"/>
  <c r="O42" i="38"/>
  <c r="N42" i="38"/>
  <c r="M42" i="38"/>
  <c r="K42" i="38"/>
  <c r="L42" i="38" s="1"/>
  <c r="O40" i="38"/>
  <c r="M40" i="38"/>
  <c r="N40" i="38" s="1"/>
  <c r="K40" i="38"/>
  <c r="L40" i="38" s="1"/>
  <c r="O39" i="38"/>
  <c r="N39" i="38"/>
  <c r="M39" i="38"/>
  <c r="K39" i="38"/>
  <c r="L39" i="38" s="1"/>
  <c r="O37" i="38"/>
  <c r="M37" i="38"/>
  <c r="N37" i="38" s="1"/>
  <c r="K37" i="38"/>
  <c r="L37" i="38" s="1"/>
  <c r="O36" i="38"/>
  <c r="M36" i="38"/>
  <c r="N36" i="38" s="1"/>
  <c r="K36" i="38"/>
  <c r="L36" i="38" s="1"/>
  <c r="O35" i="38"/>
  <c r="M35" i="38"/>
  <c r="N35" i="38" s="1"/>
  <c r="K35" i="38"/>
  <c r="L35" i="38" s="1"/>
  <c r="O34" i="38"/>
  <c r="M34" i="38"/>
  <c r="N34" i="38" s="1"/>
  <c r="K34" i="38"/>
  <c r="L34" i="38" s="1"/>
  <c r="O33" i="38"/>
  <c r="M33" i="38"/>
  <c r="N33" i="38" s="1"/>
  <c r="K33" i="38"/>
  <c r="L33" i="38" s="1"/>
  <c r="O32" i="38"/>
  <c r="M32" i="38"/>
  <c r="N32" i="38" s="1"/>
  <c r="K32" i="38"/>
  <c r="L32" i="38" s="1"/>
  <c r="O31" i="38"/>
  <c r="M31" i="38"/>
  <c r="N31" i="38" s="1"/>
  <c r="K31" i="38"/>
  <c r="L31" i="38" s="1"/>
  <c r="O30" i="38"/>
  <c r="M30" i="38"/>
  <c r="N30" i="38" s="1"/>
  <c r="K30" i="38"/>
  <c r="L30" i="38" s="1"/>
  <c r="O28" i="38"/>
  <c r="N28" i="38"/>
  <c r="M28" i="38"/>
  <c r="K28" i="38"/>
  <c r="L28" i="38" s="1"/>
  <c r="O27" i="38"/>
  <c r="N27" i="38"/>
  <c r="M27" i="38"/>
  <c r="K27" i="38"/>
  <c r="L27" i="38" s="1"/>
  <c r="O25" i="38"/>
  <c r="M25" i="38"/>
  <c r="N25" i="38" s="1"/>
  <c r="K25" i="38"/>
  <c r="L25" i="38" s="1"/>
  <c r="O24" i="38"/>
  <c r="M24" i="38"/>
  <c r="N24" i="38" s="1"/>
  <c r="K24" i="38"/>
  <c r="L24" i="38" s="1"/>
  <c r="O22" i="38"/>
  <c r="M22" i="38"/>
  <c r="N22" i="38" s="1"/>
  <c r="K22" i="38"/>
  <c r="L22" i="38" s="1"/>
  <c r="O21" i="38"/>
  <c r="M21" i="38"/>
  <c r="N21" i="38" s="1"/>
  <c r="K21" i="38"/>
  <c r="L21" i="38" s="1"/>
  <c r="O20" i="38"/>
  <c r="M20" i="38"/>
  <c r="N20" i="38" s="1"/>
  <c r="K20" i="38"/>
  <c r="L20" i="38" s="1"/>
  <c r="O18" i="38"/>
  <c r="M18" i="38"/>
  <c r="N18" i="38" s="1"/>
  <c r="K18" i="38"/>
  <c r="L18" i="38" s="1"/>
  <c r="O16" i="38"/>
  <c r="N16" i="38"/>
  <c r="M16" i="38"/>
  <c r="K16" i="38"/>
  <c r="L16" i="38" s="1"/>
  <c r="O15" i="38"/>
  <c r="N15" i="38"/>
  <c r="M15" i="38"/>
  <c r="K15" i="38"/>
  <c r="L15" i="38" s="1"/>
  <c r="O13" i="38"/>
  <c r="M13" i="38"/>
  <c r="N13" i="38" s="1"/>
  <c r="K13" i="38"/>
  <c r="L13" i="38" s="1"/>
  <c r="O12" i="38"/>
  <c r="M12" i="38"/>
  <c r="N12" i="38" s="1"/>
  <c r="K12" i="38"/>
  <c r="L12" i="38" s="1"/>
  <c r="I91" i="38"/>
  <c r="H91" i="38"/>
  <c r="D91" i="38"/>
  <c r="C91" i="38"/>
  <c r="O10" i="38"/>
  <c r="M10" i="38"/>
  <c r="K10" i="38"/>
  <c r="L10" i="38" s="1"/>
  <c r="F7" i="38"/>
  <c r="K51" i="37"/>
  <c r="L51" i="37" s="1"/>
  <c r="M51" i="37"/>
  <c r="N51" i="37" s="1"/>
  <c r="O51" i="37"/>
  <c r="K52" i="37"/>
  <c r="L52" i="37" s="1"/>
  <c r="M52" i="37"/>
  <c r="N52" i="37" s="1"/>
  <c r="O52" i="37"/>
  <c r="K53" i="37"/>
  <c r="L53" i="37" s="1"/>
  <c r="M53" i="37"/>
  <c r="N53" i="37" s="1"/>
  <c r="O53" i="37"/>
  <c r="K55" i="37"/>
  <c r="L55" i="37" s="1"/>
  <c r="M55" i="37"/>
  <c r="N55" i="37" s="1"/>
  <c r="O55" i="37"/>
  <c r="K56" i="37"/>
  <c r="L56" i="37" s="1"/>
  <c r="M56" i="37"/>
  <c r="N56" i="37" s="1"/>
  <c r="O56" i="37"/>
  <c r="K58" i="37"/>
  <c r="L58" i="37" s="1"/>
  <c r="M58" i="37"/>
  <c r="N58" i="37" s="1"/>
  <c r="O58" i="37"/>
  <c r="K59" i="37"/>
  <c r="L59" i="37" s="1"/>
  <c r="M59" i="37"/>
  <c r="N59" i="37" s="1"/>
  <c r="O59" i="37"/>
  <c r="K61" i="37"/>
  <c r="L61" i="37" s="1"/>
  <c r="M61" i="37"/>
  <c r="N61" i="37" s="1"/>
  <c r="O61" i="37"/>
  <c r="K63" i="37"/>
  <c r="L63" i="37" s="1"/>
  <c r="M63" i="37"/>
  <c r="N63" i="37"/>
  <c r="O63" i="37"/>
  <c r="K65" i="37"/>
  <c r="L65" i="37" s="1"/>
  <c r="M65" i="37"/>
  <c r="N65" i="37" s="1"/>
  <c r="O65" i="37"/>
  <c r="K67" i="37"/>
  <c r="L67" i="37" s="1"/>
  <c r="M67" i="37"/>
  <c r="N67" i="37" s="1"/>
  <c r="O67" i="37"/>
  <c r="K68" i="37"/>
  <c r="L68" i="37" s="1"/>
  <c r="M68" i="37"/>
  <c r="N68" i="37" s="1"/>
  <c r="O68" i="37"/>
  <c r="K70" i="37"/>
  <c r="L70" i="37" s="1"/>
  <c r="M70" i="37"/>
  <c r="N70" i="37" s="1"/>
  <c r="O70" i="37"/>
  <c r="K72" i="37"/>
  <c r="L72" i="37" s="1"/>
  <c r="M72" i="37"/>
  <c r="N72" i="37" s="1"/>
  <c r="O72" i="37"/>
  <c r="K74" i="37"/>
  <c r="L74" i="37" s="1"/>
  <c r="M74" i="37"/>
  <c r="N74" i="37" s="1"/>
  <c r="O74" i="37"/>
  <c r="K75" i="37"/>
  <c r="L75" i="37" s="1"/>
  <c r="M75" i="37"/>
  <c r="N75" i="37" s="1"/>
  <c r="O75" i="37"/>
  <c r="K76" i="37"/>
  <c r="L76" i="37" s="1"/>
  <c r="M76" i="37"/>
  <c r="N76" i="37" s="1"/>
  <c r="O76" i="37"/>
  <c r="K77" i="37"/>
  <c r="L77" i="37" s="1"/>
  <c r="M77" i="37"/>
  <c r="N77" i="37" s="1"/>
  <c r="O77" i="37"/>
  <c r="K78" i="37"/>
  <c r="L78" i="37" s="1"/>
  <c r="M78" i="37"/>
  <c r="N78" i="37" s="1"/>
  <c r="O78" i="37"/>
  <c r="K80" i="37"/>
  <c r="L80" i="37" s="1"/>
  <c r="M80" i="37"/>
  <c r="N80" i="37" s="1"/>
  <c r="O80" i="37"/>
  <c r="K81" i="37"/>
  <c r="L81" i="37" s="1"/>
  <c r="M81" i="37"/>
  <c r="N81" i="37" s="1"/>
  <c r="O81" i="37"/>
  <c r="K83" i="37"/>
  <c r="L83" i="37" s="1"/>
  <c r="M83" i="37"/>
  <c r="N83" i="37" s="1"/>
  <c r="O83" i="37"/>
  <c r="K84" i="37"/>
  <c r="L84" i="37" s="1"/>
  <c r="M84" i="37"/>
  <c r="N84" i="37" s="1"/>
  <c r="O84" i="37"/>
  <c r="K86" i="37"/>
  <c r="L86" i="37" s="1"/>
  <c r="M86" i="37"/>
  <c r="N86" i="37" s="1"/>
  <c r="O86" i="37"/>
  <c r="O49" i="37"/>
  <c r="M49" i="37"/>
  <c r="N49" i="37" s="1"/>
  <c r="K49" i="37"/>
  <c r="L49" i="37" s="1"/>
  <c r="O47" i="37"/>
  <c r="M47" i="37"/>
  <c r="N47" i="37" s="1"/>
  <c r="K47" i="37"/>
  <c r="L47" i="37" s="1"/>
  <c r="O46" i="37"/>
  <c r="M46" i="37"/>
  <c r="N46" i="37" s="1"/>
  <c r="K46" i="37"/>
  <c r="L46" i="37" s="1"/>
  <c r="O45" i="37"/>
  <c r="M45" i="37"/>
  <c r="N45" i="37" s="1"/>
  <c r="K45" i="37"/>
  <c r="L45" i="37" s="1"/>
  <c r="O44" i="37"/>
  <c r="M44" i="37"/>
  <c r="N44" i="37" s="1"/>
  <c r="K44" i="37"/>
  <c r="L44" i="37" s="1"/>
  <c r="O42" i="37"/>
  <c r="M42" i="37"/>
  <c r="N42" i="37" s="1"/>
  <c r="K42" i="37"/>
  <c r="L42" i="37" s="1"/>
  <c r="O41" i="37"/>
  <c r="M41" i="37"/>
  <c r="N41" i="37" s="1"/>
  <c r="K41" i="37"/>
  <c r="L41" i="37" s="1"/>
  <c r="O39" i="37"/>
  <c r="M39" i="37"/>
  <c r="N39" i="37" s="1"/>
  <c r="K39" i="37"/>
  <c r="L39" i="37" s="1"/>
  <c r="O37" i="37"/>
  <c r="M37" i="37"/>
  <c r="N37" i="37" s="1"/>
  <c r="K37" i="37"/>
  <c r="L37" i="37" s="1"/>
  <c r="O36" i="37"/>
  <c r="M36" i="37"/>
  <c r="N36" i="37" s="1"/>
  <c r="K36" i="37"/>
  <c r="L36" i="37" s="1"/>
  <c r="O35" i="37"/>
  <c r="M35" i="37"/>
  <c r="N35" i="37" s="1"/>
  <c r="K35" i="37"/>
  <c r="L35" i="37" s="1"/>
  <c r="O34" i="37"/>
  <c r="M34" i="37"/>
  <c r="N34" i="37" s="1"/>
  <c r="K34" i="37"/>
  <c r="L34" i="37" s="1"/>
  <c r="O33" i="37"/>
  <c r="M33" i="37"/>
  <c r="N33" i="37" s="1"/>
  <c r="K33" i="37"/>
  <c r="L33" i="37" s="1"/>
  <c r="O32" i="37"/>
  <c r="M32" i="37"/>
  <c r="N32" i="37" s="1"/>
  <c r="K32" i="37"/>
  <c r="L32" i="37" s="1"/>
  <c r="O31" i="37"/>
  <c r="M31" i="37"/>
  <c r="N31" i="37" s="1"/>
  <c r="K31" i="37"/>
  <c r="L31" i="37" s="1"/>
  <c r="O30" i="37"/>
  <c r="M30" i="37"/>
  <c r="N30" i="37" s="1"/>
  <c r="K30" i="37"/>
  <c r="L30" i="37" s="1"/>
  <c r="O28" i="37"/>
  <c r="M28" i="37"/>
  <c r="N28" i="37" s="1"/>
  <c r="K28" i="37"/>
  <c r="L28" i="37" s="1"/>
  <c r="O26" i="37"/>
  <c r="M26" i="37"/>
  <c r="N26" i="37" s="1"/>
  <c r="K26" i="37"/>
  <c r="L26" i="37" s="1"/>
  <c r="O25" i="37"/>
  <c r="M25" i="37"/>
  <c r="N25" i="37" s="1"/>
  <c r="K25" i="37"/>
  <c r="L25" i="37" s="1"/>
  <c r="O23" i="37"/>
  <c r="M23" i="37"/>
  <c r="N23" i="37" s="1"/>
  <c r="K23" i="37"/>
  <c r="L23" i="37" s="1"/>
  <c r="O22" i="37"/>
  <c r="M22" i="37"/>
  <c r="N22" i="37" s="1"/>
  <c r="K22" i="37"/>
  <c r="L22" i="37" s="1"/>
  <c r="O20" i="37"/>
  <c r="M20" i="37"/>
  <c r="N20" i="37" s="1"/>
  <c r="K20" i="37"/>
  <c r="L20" i="37" s="1"/>
  <c r="O18" i="37"/>
  <c r="M18" i="37"/>
  <c r="N18" i="37" s="1"/>
  <c r="K18" i="37"/>
  <c r="L18" i="37" s="1"/>
  <c r="O16" i="37"/>
  <c r="M16" i="37"/>
  <c r="N16" i="37" s="1"/>
  <c r="K16" i="37"/>
  <c r="L16" i="37" s="1"/>
  <c r="O14" i="37"/>
  <c r="M14" i="37"/>
  <c r="N14" i="37" s="1"/>
  <c r="K14" i="37"/>
  <c r="L14" i="37" s="1"/>
  <c r="O13" i="37"/>
  <c r="M13" i="37"/>
  <c r="N13" i="37" s="1"/>
  <c r="K13" i="37"/>
  <c r="L13" i="37" s="1"/>
  <c r="O11" i="37"/>
  <c r="M11" i="37"/>
  <c r="N11" i="37" s="1"/>
  <c r="K11" i="37"/>
  <c r="L11" i="37" s="1"/>
  <c r="I91" i="37"/>
  <c r="H91" i="37"/>
  <c r="D91" i="37"/>
  <c r="C91" i="37"/>
  <c r="O10" i="37"/>
  <c r="M10" i="37"/>
  <c r="N10" i="37" s="1"/>
  <c r="K10" i="37"/>
  <c r="L10" i="37" s="1"/>
  <c r="F7" i="37"/>
  <c r="K56" i="36"/>
  <c r="L56" i="36" s="1"/>
  <c r="M56" i="36"/>
  <c r="N56" i="36" s="1"/>
  <c r="O56" i="36"/>
  <c r="K57" i="36"/>
  <c r="L57" i="36"/>
  <c r="M57" i="36"/>
  <c r="N57" i="36"/>
  <c r="O57" i="36"/>
  <c r="K59" i="36"/>
  <c r="L59" i="36"/>
  <c r="M59" i="36"/>
  <c r="N59" i="36" s="1"/>
  <c r="O59" i="36"/>
  <c r="O54" i="36"/>
  <c r="N54" i="36"/>
  <c r="M54" i="36"/>
  <c r="K54" i="36"/>
  <c r="L54" i="36" s="1"/>
  <c r="O53" i="36"/>
  <c r="M53" i="36"/>
  <c r="N53" i="36" s="1"/>
  <c r="K53" i="36"/>
  <c r="L53" i="36" s="1"/>
  <c r="O52" i="36"/>
  <c r="M52" i="36"/>
  <c r="N52" i="36" s="1"/>
  <c r="K52" i="36"/>
  <c r="L52" i="36" s="1"/>
  <c r="O50" i="36"/>
  <c r="M50" i="36"/>
  <c r="N50" i="36" s="1"/>
  <c r="K50" i="36"/>
  <c r="L50" i="36" s="1"/>
  <c r="O48" i="36"/>
  <c r="M48" i="36"/>
  <c r="N48" i="36" s="1"/>
  <c r="K48" i="36"/>
  <c r="L48" i="36" s="1"/>
  <c r="O46" i="36"/>
  <c r="N46" i="36"/>
  <c r="M46" i="36"/>
  <c r="K46" i="36"/>
  <c r="L46" i="36" s="1"/>
  <c r="O44" i="36"/>
  <c r="M44" i="36"/>
  <c r="N44" i="36" s="1"/>
  <c r="K44" i="36"/>
  <c r="L44" i="36" s="1"/>
  <c r="O42" i="36"/>
  <c r="M42" i="36"/>
  <c r="N42" i="36" s="1"/>
  <c r="L42" i="36"/>
  <c r="K42" i="36"/>
  <c r="O40" i="36"/>
  <c r="M40" i="36"/>
  <c r="N40" i="36" s="1"/>
  <c r="K40" i="36"/>
  <c r="L40" i="36" s="1"/>
  <c r="O38" i="36"/>
  <c r="M38" i="36"/>
  <c r="N38" i="36" s="1"/>
  <c r="K38" i="36"/>
  <c r="L38" i="36" s="1"/>
  <c r="O36" i="36"/>
  <c r="M36" i="36"/>
  <c r="N36" i="36" s="1"/>
  <c r="K36" i="36"/>
  <c r="L36" i="36" s="1"/>
  <c r="O35" i="36"/>
  <c r="M35" i="36"/>
  <c r="N35" i="36" s="1"/>
  <c r="K35" i="36"/>
  <c r="L35" i="36" s="1"/>
  <c r="O34" i="36"/>
  <c r="M34" i="36"/>
  <c r="N34" i="36" s="1"/>
  <c r="K34" i="36"/>
  <c r="L34" i="36" s="1"/>
  <c r="O32" i="36"/>
  <c r="M32" i="36"/>
  <c r="N32" i="36" s="1"/>
  <c r="K32" i="36"/>
  <c r="L32" i="36" s="1"/>
  <c r="O31" i="36"/>
  <c r="M31" i="36"/>
  <c r="N31" i="36" s="1"/>
  <c r="K31" i="36"/>
  <c r="L31" i="36" s="1"/>
  <c r="O29" i="36"/>
  <c r="M29" i="36"/>
  <c r="N29" i="36" s="1"/>
  <c r="K29" i="36"/>
  <c r="L29" i="36" s="1"/>
  <c r="O27" i="36"/>
  <c r="M27" i="36"/>
  <c r="N27" i="36" s="1"/>
  <c r="K27" i="36"/>
  <c r="L27" i="36" s="1"/>
  <c r="O26" i="36"/>
  <c r="M26" i="36"/>
  <c r="N26" i="36" s="1"/>
  <c r="K26" i="36"/>
  <c r="L26" i="36" s="1"/>
  <c r="O24" i="36"/>
  <c r="M24" i="36"/>
  <c r="N24" i="36" s="1"/>
  <c r="K24" i="36"/>
  <c r="L24" i="36" s="1"/>
  <c r="O22" i="36"/>
  <c r="N22" i="36"/>
  <c r="M22" i="36"/>
  <c r="K22" i="36"/>
  <c r="L22" i="36" s="1"/>
  <c r="O20" i="36"/>
  <c r="M20" i="36"/>
  <c r="N20" i="36" s="1"/>
  <c r="K20" i="36"/>
  <c r="L20" i="36" s="1"/>
  <c r="O18" i="36"/>
  <c r="M18" i="36"/>
  <c r="N18" i="36" s="1"/>
  <c r="L18" i="36"/>
  <c r="K18" i="36"/>
  <c r="O16" i="36"/>
  <c r="M16" i="36"/>
  <c r="N16" i="36" s="1"/>
  <c r="K16" i="36"/>
  <c r="L16" i="36" s="1"/>
  <c r="O15" i="36"/>
  <c r="M15" i="36"/>
  <c r="N15" i="36" s="1"/>
  <c r="K15" i="36"/>
  <c r="L15" i="36" s="1"/>
  <c r="O13" i="36"/>
  <c r="M13" i="36"/>
  <c r="N13" i="36" s="1"/>
  <c r="K13" i="36"/>
  <c r="L13" i="36" s="1"/>
  <c r="O12" i="36"/>
  <c r="M12" i="36"/>
  <c r="N12" i="36" s="1"/>
  <c r="K12" i="36"/>
  <c r="L12" i="36" s="1"/>
  <c r="I64" i="36"/>
  <c r="H64" i="36"/>
  <c r="D64" i="36"/>
  <c r="C64" i="36"/>
  <c r="O10" i="36"/>
  <c r="M10" i="36"/>
  <c r="N10" i="36" s="1"/>
  <c r="K10" i="36"/>
  <c r="L10" i="36" s="1"/>
  <c r="F7" i="36"/>
  <c r="M91" i="38" l="1"/>
  <c r="N91" i="38" s="1"/>
  <c r="K91" i="38"/>
  <c r="L91" i="38" s="1"/>
  <c r="O91" i="38"/>
  <c r="N10" i="38"/>
  <c r="K91" i="37"/>
  <c r="L91" i="37" s="1"/>
  <c r="M91" i="37"/>
  <c r="N91" i="37" s="1"/>
  <c r="O91" i="37"/>
  <c r="O64" i="36"/>
  <c r="M64" i="36"/>
  <c r="N64" i="36" s="1"/>
  <c r="K64" i="36"/>
  <c r="L64" i="36" s="1"/>
  <c r="K47" i="35" l="1"/>
  <c r="L47" i="35" s="1"/>
  <c r="M47" i="35"/>
  <c r="N47" i="35" s="1"/>
  <c r="O47" i="35"/>
  <c r="K48" i="35"/>
  <c r="L48" i="35" s="1"/>
  <c r="M48" i="35"/>
  <c r="N48" i="35" s="1"/>
  <c r="O48" i="35"/>
  <c r="K49" i="35"/>
  <c r="L49" i="35" s="1"/>
  <c r="M49" i="35"/>
  <c r="N49" i="35" s="1"/>
  <c r="O49" i="35"/>
  <c r="K51" i="35"/>
  <c r="L51" i="35" s="1"/>
  <c r="M51" i="35"/>
  <c r="N51" i="35" s="1"/>
  <c r="O51" i="35"/>
  <c r="K53" i="35"/>
  <c r="L53" i="35" s="1"/>
  <c r="M53" i="35"/>
  <c r="N53" i="35" s="1"/>
  <c r="O53" i="35"/>
  <c r="K55" i="35"/>
  <c r="L55" i="35" s="1"/>
  <c r="M55" i="35"/>
  <c r="N55" i="35" s="1"/>
  <c r="O55" i="35"/>
  <c r="K36" i="35"/>
  <c r="L36" i="35" s="1"/>
  <c r="M36" i="35"/>
  <c r="N36" i="35" s="1"/>
  <c r="O36" i="35"/>
  <c r="K37" i="35"/>
  <c r="L37" i="35" s="1"/>
  <c r="M37" i="35"/>
  <c r="N37" i="35" s="1"/>
  <c r="O37" i="35"/>
  <c r="K38" i="35"/>
  <c r="L38" i="35" s="1"/>
  <c r="M38" i="35"/>
  <c r="N38" i="35" s="1"/>
  <c r="O38" i="35"/>
  <c r="K40" i="35"/>
  <c r="L40" i="35" s="1"/>
  <c r="M40" i="35"/>
  <c r="N40" i="35" s="1"/>
  <c r="O40" i="35"/>
  <c r="K42" i="35"/>
  <c r="L42" i="35" s="1"/>
  <c r="M42" i="35"/>
  <c r="N42" i="35" s="1"/>
  <c r="O42" i="35"/>
  <c r="K43" i="35"/>
  <c r="L43" i="35" s="1"/>
  <c r="M43" i="35"/>
  <c r="N43" i="35" s="1"/>
  <c r="O43" i="35"/>
  <c r="K45" i="35"/>
  <c r="L45" i="35" s="1"/>
  <c r="M45" i="35"/>
  <c r="N45" i="35" s="1"/>
  <c r="O45" i="35"/>
  <c r="K57" i="35"/>
  <c r="L57" i="35" s="1"/>
  <c r="M57" i="35"/>
  <c r="N57" i="35" s="1"/>
  <c r="O57" i="35"/>
  <c r="K58" i="35"/>
  <c r="L58" i="35" s="1"/>
  <c r="M58" i="35"/>
  <c r="N58" i="35" s="1"/>
  <c r="O58" i="35"/>
  <c r="K60" i="35"/>
  <c r="L60" i="35" s="1"/>
  <c r="M60" i="35"/>
  <c r="N60" i="35" s="1"/>
  <c r="O60" i="35"/>
  <c r="K62" i="35"/>
  <c r="L62" i="35" s="1"/>
  <c r="M62" i="35"/>
  <c r="N62" i="35" s="1"/>
  <c r="O62" i="35"/>
  <c r="K63" i="35"/>
  <c r="L63" i="35" s="1"/>
  <c r="M63" i="35"/>
  <c r="N63" i="35" s="1"/>
  <c r="O63" i="35"/>
  <c r="K64" i="35"/>
  <c r="L64" i="35" s="1"/>
  <c r="M64" i="35"/>
  <c r="N64" i="35" s="1"/>
  <c r="O64" i="35"/>
  <c r="K66" i="35"/>
  <c r="L66" i="35" s="1"/>
  <c r="M66" i="35"/>
  <c r="N66" i="35" s="1"/>
  <c r="O66" i="35"/>
  <c r="K12" i="35"/>
  <c r="L12" i="35" s="1"/>
  <c r="M12" i="35"/>
  <c r="N12" i="35" s="1"/>
  <c r="O12" i="35"/>
  <c r="K14" i="35"/>
  <c r="L14" i="35" s="1"/>
  <c r="M14" i="35"/>
  <c r="N14" i="35" s="1"/>
  <c r="O14" i="35"/>
  <c r="K15" i="35"/>
  <c r="L15" i="35" s="1"/>
  <c r="M15" i="35"/>
  <c r="N15" i="35" s="1"/>
  <c r="O15" i="35"/>
  <c r="K17" i="35"/>
  <c r="L17" i="35" s="1"/>
  <c r="M17" i="35"/>
  <c r="N17" i="35" s="1"/>
  <c r="O17" i="35"/>
  <c r="K19" i="35"/>
  <c r="L19" i="35" s="1"/>
  <c r="M19" i="35"/>
  <c r="N19" i="35" s="1"/>
  <c r="O19" i="35"/>
  <c r="K21" i="35"/>
  <c r="L21" i="35" s="1"/>
  <c r="M21" i="35"/>
  <c r="N21" i="35" s="1"/>
  <c r="O21" i="35"/>
  <c r="K23" i="35"/>
  <c r="L23" i="35" s="1"/>
  <c r="M23" i="35"/>
  <c r="N23" i="35" s="1"/>
  <c r="O23" i="35"/>
  <c r="K24" i="35"/>
  <c r="L24" i="35" s="1"/>
  <c r="M24" i="35"/>
  <c r="N24" i="35" s="1"/>
  <c r="O24" i="35"/>
  <c r="K26" i="35"/>
  <c r="L26" i="35" s="1"/>
  <c r="M26" i="35"/>
  <c r="N26" i="35" s="1"/>
  <c r="O26" i="35"/>
  <c r="K28" i="35"/>
  <c r="L28" i="35" s="1"/>
  <c r="M28" i="35"/>
  <c r="N28" i="35" s="1"/>
  <c r="O28" i="35"/>
  <c r="K29" i="35"/>
  <c r="L29" i="35" s="1"/>
  <c r="M29" i="35"/>
  <c r="N29" i="35" s="1"/>
  <c r="O29" i="35"/>
  <c r="K31" i="35"/>
  <c r="L31" i="35" s="1"/>
  <c r="M31" i="35"/>
  <c r="N31" i="35" s="1"/>
  <c r="O31" i="35"/>
  <c r="K33" i="35"/>
  <c r="L33" i="35" s="1"/>
  <c r="M33" i="35"/>
  <c r="N33" i="35" s="1"/>
  <c r="O33" i="35"/>
  <c r="K34" i="35"/>
  <c r="L34" i="35" s="1"/>
  <c r="M34" i="35"/>
  <c r="N34" i="35" s="1"/>
  <c r="O34" i="35"/>
  <c r="I71" i="35"/>
  <c r="H71" i="35"/>
  <c r="D71" i="35"/>
  <c r="C71" i="35"/>
  <c r="O10" i="35"/>
  <c r="M10" i="35"/>
  <c r="N10" i="35" s="1"/>
  <c r="K10" i="35"/>
  <c r="L10" i="35" s="1"/>
  <c r="F7" i="35"/>
  <c r="K43" i="34"/>
  <c r="L43" i="34" s="1"/>
  <c r="M43" i="34"/>
  <c r="N43" i="34" s="1"/>
  <c r="O43" i="34"/>
  <c r="K45" i="34"/>
  <c r="L45" i="34" s="1"/>
  <c r="M45" i="34"/>
  <c r="N45" i="34" s="1"/>
  <c r="O45" i="34"/>
  <c r="K46" i="34"/>
  <c r="L46" i="34"/>
  <c r="M46" i="34"/>
  <c r="N46" i="34" s="1"/>
  <c r="O46" i="34"/>
  <c r="K48" i="34"/>
  <c r="L48" i="34" s="1"/>
  <c r="M48" i="34"/>
  <c r="N48" i="34"/>
  <c r="O48" i="34"/>
  <c r="K50" i="34"/>
  <c r="L50" i="34"/>
  <c r="M50" i="34"/>
  <c r="N50" i="34" s="1"/>
  <c r="O50" i="34"/>
  <c r="K52" i="34"/>
  <c r="L52" i="34" s="1"/>
  <c r="M52" i="34"/>
  <c r="N52" i="34"/>
  <c r="O52" i="34"/>
  <c r="K54" i="34"/>
  <c r="L54" i="34"/>
  <c r="M54" i="34"/>
  <c r="N54" i="34" s="1"/>
  <c r="O54" i="34"/>
  <c r="K56" i="34"/>
  <c r="L56" i="34" s="1"/>
  <c r="M56" i="34"/>
  <c r="N56" i="34"/>
  <c r="O56" i="34"/>
  <c r="K58" i="34"/>
  <c r="L58" i="34"/>
  <c r="M58" i="34"/>
  <c r="N58" i="34" s="1"/>
  <c r="O58" i="34"/>
  <c r="K60" i="34"/>
  <c r="L60" i="34" s="1"/>
  <c r="M60" i="34"/>
  <c r="N60" i="34"/>
  <c r="O60" i="34"/>
  <c r="O64" i="34"/>
  <c r="M64" i="34"/>
  <c r="N64" i="34" s="1"/>
  <c r="K64" i="34"/>
  <c r="L64" i="34" s="1"/>
  <c r="O62" i="34"/>
  <c r="M62" i="34"/>
  <c r="N62" i="34" s="1"/>
  <c r="K62" i="34"/>
  <c r="L62" i="34" s="1"/>
  <c r="O42" i="34"/>
  <c r="M42" i="34"/>
  <c r="N42" i="34" s="1"/>
  <c r="K42" i="34"/>
  <c r="L42" i="34" s="1"/>
  <c r="O40" i="34"/>
  <c r="M40" i="34"/>
  <c r="N40" i="34" s="1"/>
  <c r="K40" i="34"/>
  <c r="L40" i="34" s="1"/>
  <c r="O38" i="34"/>
  <c r="M38" i="34"/>
  <c r="N38" i="34" s="1"/>
  <c r="K38" i="34"/>
  <c r="L38" i="34" s="1"/>
  <c r="O37" i="34"/>
  <c r="M37" i="34"/>
  <c r="N37" i="34" s="1"/>
  <c r="K37" i="34"/>
  <c r="L37" i="34" s="1"/>
  <c r="O36" i="34"/>
  <c r="M36" i="34"/>
  <c r="N36" i="34" s="1"/>
  <c r="K36" i="34"/>
  <c r="L36" i="34" s="1"/>
  <c r="O35" i="34"/>
  <c r="M35" i="34"/>
  <c r="N35" i="34" s="1"/>
  <c r="K35" i="34"/>
  <c r="L35" i="34" s="1"/>
  <c r="O34" i="34"/>
  <c r="M34" i="34"/>
  <c r="N34" i="34" s="1"/>
  <c r="K34" i="34"/>
  <c r="L34" i="34" s="1"/>
  <c r="O33" i="34"/>
  <c r="M33" i="34"/>
  <c r="N33" i="34" s="1"/>
  <c r="K33" i="34"/>
  <c r="L33" i="34" s="1"/>
  <c r="O32" i="34"/>
  <c r="M32" i="34"/>
  <c r="N32" i="34" s="1"/>
  <c r="K32" i="34"/>
  <c r="L32" i="34" s="1"/>
  <c r="O31" i="34"/>
  <c r="M31" i="34"/>
  <c r="N31" i="34" s="1"/>
  <c r="K31" i="34"/>
  <c r="L31" i="34" s="1"/>
  <c r="O29" i="34"/>
  <c r="M29" i="34"/>
  <c r="N29" i="34" s="1"/>
  <c r="K29" i="34"/>
  <c r="L29" i="34" s="1"/>
  <c r="O28" i="34"/>
  <c r="M28" i="34"/>
  <c r="N28" i="34" s="1"/>
  <c r="K28" i="34"/>
  <c r="L28" i="34" s="1"/>
  <c r="O26" i="34"/>
  <c r="M26" i="34"/>
  <c r="N26" i="34" s="1"/>
  <c r="K26" i="34"/>
  <c r="L26" i="34" s="1"/>
  <c r="O24" i="34"/>
  <c r="M24" i="34"/>
  <c r="N24" i="34" s="1"/>
  <c r="K24" i="34"/>
  <c r="L24" i="34" s="1"/>
  <c r="O22" i="34"/>
  <c r="M22" i="34"/>
  <c r="N22" i="34" s="1"/>
  <c r="K22" i="34"/>
  <c r="L22" i="34" s="1"/>
  <c r="O20" i="34"/>
  <c r="M20" i="34"/>
  <c r="N20" i="34" s="1"/>
  <c r="K20" i="34"/>
  <c r="L20" i="34" s="1"/>
  <c r="O19" i="34"/>
  <c r="M19" i="34"/>
  <c r="N19" i="34" s="1"/>
  <c r="K19" i="34"/>
  <c r="L19" i="34" s="1"/>
  <c r="O17" i="34"/>
  <c r="M17" i="34"/>
  <c r="N17" i="34" s="1"/>
  <c r="K17" i="34"/>
  <c r="L17" i="34" s="1"/>
  <c r="O16" i="34"/>
  <c r="M16" i="34"/>
  <c r="N16" i="34" s="1"/>
  <c r="K16" i="34"/>
  <c r="L16" i="34" s="1"/>
  <c r="O15" i="34"/>
  <c r="M15" i="34"/>
  <c r="N15" i="34" s="1"/>
  <c r="K15" i="34"/>
  <c r="L15" i="34" s="1"/>
  <c r="O13" i="34"/>
  <c r="M13" i="34"/>
  <c r="N13" i="34" s="1"/>
  <c r="K13" i="34"/>
  <c r="L13" i="34" s="1"/>
  <c r="O11" i="34"/>
  <c r="M11" i="34"/>
  <c r="N11" i="34" s="1"/>
  <c r="K11" i="34"/>
  <c r="L11" i="34" s="1"/>
  <c r="I69" i="34"/>
  <c r="H69" i="34"/>
  <c r="D69" i="34"/>
  <c r="C69" i="34"/>
  <c r="O10" i="34"/>
  <c r="M10" i="34"/>
  <c r="N10" i="34" s="1"/>
  <c r="K10" i="34"/>
  <c r="L10" i="34" s="1"/>
  <c r="F7" i="34"/>
  <c r="O71" i="35" l="1"/>
  <c r="K71" i="35"/>
  <c r="L71" i="35" s="1"/>
  <c r="M71" i="35"/>
  <c r="N71" i="35" s="1"/>
  <c r="O69" i="34"/>
  <c r="M69" i="34"/>
  <c r="N69" i="34" s="1"/>
  <c r="K69" i="34"/>
  <c r="L69" i="34" s="1"/>
  <c r="K71" i="33"/>
  <c r="L71" i="33" s="1"/>
  <c r="M71" i="33"/>
  <c r="N71" i="33" s="1"/>
  <c r="O71" i="33"/>
  <c r="K42" i="33"/>
  <c r="L42" i="33" s="1"/>
  <c r="M42" i="33"/>
  <c r="N42" i="33" s="1"/>
  <c r="O42" i="33"/>
  <c r="K44" i="33"/>
  <c r="L44" i="33" s="1"/>
  <c r="M44" i="33"/>
  <c r="N44" i="33" s="1"/>
  <c r="O44" i="33"/>
  <c r="K46" i="33"/>
  <c r="L46" i="33" s="1"/>
  <c r="M46" i="33"/>
  <c r="N46" i="33" s="1"/>
  <c r="O46" i="33"/>
  <c r="K47" i="33"/>
  <c r="L47" i="33" s="1"/>
  <c r="M47" i="33"/>
  <c r="N47" i="33" s="1"/>
  <c r="O47" i="33"/>
  <c r="K49" i="33"/>
  <c r="L49" i="33" s="1"/>
  <c r="M49" i="33"/>
  <c r="N49" i="33" s="1"/>
  <c r="O49" i="33"/>
  <c r="K51" i="33"/>
  <c r="L51" i="33" s="1"/>
  <c r="M51" i="33"/>
  <c r="N51" i="33" s="1"/>
  <c r="O51" i="33"/>
  <c r="K53" i="33"/>
  <c r="L53" i="33" s="1"/>
  <c r="M53" i="33"/>
  <c r="N53" i="33" s="1"/>
  <c r="O53" i="33"/>
  <c r="K55" i="33"/>
  <c r="L55" i="33" s="1"/>
  <c r="M55" i="33"/>
  <c r="N55" i="33" s="1"/>
  <c r="O55" i="33"/>
  <c r="K57" i="33"/>
  <c r="L57" i="33" s="1"/>
  <c r="M57" i="33"/>
  <c r="N57" i="33" s="1"/>
  <c r="O57" i="33"/>
  <c r="K59" i="33"/>
  <c r="L59" i="33" s="1"/>
  <c r="M59" i="33"/>
  <c r="N59" i="33" s="1"/>
  <c r="O59" i="33"/>
  <c r="K61" i="33"/>
  <c r="L61" i="33" s="1"/>
  <c r="M61" i="33"/>
  <c r="N61" i="33" s="1"/>
  <c r="O61" i="33"/>
  <c r="K63" i="33"/>
  <c r="L63" i="33" s="1"/>
  <c r="M63" i="33"/>
  <c r="N63" i="33" s="1"/>
  <c r="O63" i="33"/>
  <c r="K65" i="33"/>
  <c r="L65" i="33" s="1"/>
  <c r="M65" i="33"/>
  <c r="N65" i="33" s="1"/>
  <c r="O65" i="33"/>
  <c r="K67" i="33"/>
  <c r="L67" i="33" s="1"/>
  <c r="M67" i="33"/>
  <c r="N67" i="33" s="1"/>
  <c r="O67" i="33"/>
  <c r="K69" i="33"/>
  <c r="L69" i="33" s="1"/>
  <c r="M69" i="33"/>
  <c r="N69" i="33" s="1"/>
  <c r="O69" i="33"/>
  <c r="K11" i="33"/>
  <c r="L11" i="33" s="1"/>
  <c r="M11" i="33"/>
  <c r="N11" i="33" s="1"/>
  <c r="O11" i="33"/>
  <c r="K13" i="33"/>
  <c r="L13" i="33"/>
  <c r="M13" i="33"/>
  <c r="N13" i="33" s="1"/>
  <c r="O13" i="33"/>
  <c r="K14" i="33"/>
  <c r="L14" i="33" s="1"/>
  <c r="M14" i="33"/>
  <c r="N14" i="33" s="1"/>
  <c r="O14" i="33"/>
  <c r="K16" i="33"/>
  <c r="L16" i="33" s="1"/>
  <c r="M16" i="33"/>
  <c r="N16" i="33" s="1"/>
  <c r="O16" i="33"/>
  <c r="K17" i="33"/>
  <c r="L17" i="33" s="1"/>
  <c r="M17" i="33"/>
  <c r="N17" i="33" s="1"/>
  <c r="O17" i="33"/>
  <c r="K18" i="33"/>
  <c r="L18" i="33" s="1"/>
  <c r="M18" i="33"/>
  <c r="N18" i="33" s="1"/>
  <c r="O18" i="33"/>
  <c r="K20" i="33"/>
  <c r="L20" i="33" s="1"/>
  <c r="M20" i="33"/>
  <c r="N20" i="33" s="1"/>
  <c r="O20" i="33"/>
  <c r="K21" i="33"/>
  <c r="L21" i="33" s="1"/>
  <c r="M21" i="33"/>
  <c r="N21" i="33" s="1"/>
  <c r="O21" i="33"/>
  <c r="K23" i="33"/>
  <c r="L23" i="33" s="1"/>
  <c r="M23" i="33"/>
  <c r="N23" i="33"/>
  <c r="O23" i="33"/>
  <c r="K25" i="33"/>
  <c r="L25" i="33" s="1"/>
  <c r="M25" i="33"/>
  <c r="N25" i="33" s="1"/>
  <c r="O25" i="33"/>
  <c r="K27" i="33"/>
  <c r="L27" i="33" s="1"/>
  <c r="M27" i="33"/>
  <c r="N27" i="33" s="1"/>
  <c r="O27" i="33"/>
  <c r="K29" i="33"/>
  <c r="L29" i="33"/>
  <c r="M29" i="33"/>
  <c r="N29" i="33" s="1"/>
  <c r="O29" i="33"/>
  <c r="K31" i="33"/>
  <c r="L31" i="33" s="1"/>
  <c r="M31" i="33"/>
  <c r="N31" i="33"/>
  <c r="O31" i="33"/>
  <c r="K32" i="33"/>
  <c r="L32" i="33" s="1"/>
  <c r="M32" i="33"/>
  <c r="N32" i="33" s="1"/>
  <c r="O32" i="33"/>
  <c r="K34" i="33"/>
  <c r="L34" i="33" s="1"/>
  <c r="M34" i="33"/>
  <c r="N34" i="33" s="1"/>
  <c r="O34" i="33"/>
  <c r="K35" i="33"/>
  <c r="L35" i="33" s="1"/>
  <c r="M35" i="33"/>
  <c r="N35" i="33" s="1"/>
  <c r="O35" i="33"/>
  <c r="K36" i="33"/>
  <c r="L36" i="33" s="1"/>
  <c r="M36" i="33"/>
  <c r="N36" i="33" s="1"/>
  <c r="O36" i="33"/>
  <c r="K37" i="33"/>
  <c r="L37" i="33"/>
  <c r="M37" i="33"/>
  <c r="N37" i="33" s="1"/>
  <c r="O37" i="33"/>
  <c r="K38" i="33"/>
  <c r="L38" i="33" s="1"/>
  <c r="M38" i="33"/>
  <c r="N38" i="33" s="1"/>
  <c r="O38" i="33"/>
  <c r="K39" i="33"/>
  <c r="L39" i="33" s="1"/>
  <c r="M39" i="33"/>
  <c r="N39" i="33"/>
  <c r="O39" i="33"/>
  <c r="K41" i="33"/>
  <c r="L41" i="33" s="1"/>
  <c r="M41" i="33"/>
  <c r="N41" i="33" s="1"/>
  <c r="O41" i="33"/>
  <c r="K12" i="32"/>
  <c r="L12" i="32" s="1"/>
  <c r="M12" i="32"/>
  <c r="N12" i="32" s="1"/>
  <c r="O12" i="32"/>
  <c r="K13" i="32"/>
  <c r="L13" i="32" s="1"/>
  <c r="M13" i="32"/>
  <c r="N13" i="32" s="1"/>
  <c r="O13" i="32"/>
  <c r="K15" i="32"/>
  <c r="L15" i="32" s="1"/>
  <c r="M15" i="32"/>
  <c r="N15" i="32"/>
  <c r="O15" i="32"/>
  <c r="K16" i="32"/>
  <c r="L16" i="32" s="1"/>
  <c r="M16" i="32"/>
  <c r="N16" i="32"/>
  <c r="O16" i="32"/>
  <c r="K17" i="32"/>
  <c r="L17" i="32" s="1"/>
  <c r="M17" i="32"/>
  <c r="N17" i="32" s="1"/>
  <c r="O17" i="32"/>
  <c r="K18" i="32"/>
  <c r="L18" i="32" s="1"/>
  <c r="M18" i="32"/>
  <c r="N18" i="32" s="1"/>
  <c r="O18" i="32"/>
  <c r="K20" i="32"/>
  <c r="L20" i="32" s="1"/>
  <c r="M20" i="32"/>
  <c r="N20" i="32"/>
  <c r="O20" i="32"/>
  <c r="K21" i="32"/>
  <c r="L21" i="32" s="1"/>
  <c r="M21" i="32"/>
  <c r="N21" i="32" s="1"/>
  <c r="O21" i="32"/>
  <c r="K23" i="32"/>
  <c r="L23" i="32" s="1"/>
  <c r="M23" i="32"/>
  <c r="N23" i="32"/>
  <c r="O23" i="32"/>
  <c r="K24" i="32"/>
  <c r="L24" i="32" s="1"/>
  <c r="M24" i="32"/>
  <c r="N24" i="32"/>
  <c r="O24" i="32"/>
  <c r="K26" i="32"/>
  <c r="L26" i="32" s="1"/>
  <c r="M26" i="32"/>
  <c r="N26" i="32" s="1"/>
  <c r="O26" i="32"/>
  <c r="K28" i="32"/>
  <c r="L28" i="32" s="1"/>
  <c r="M28" i="32"/>
  <c r="N28" i="32"/>
  <c r="O28" i="32"/>
  <c r="K30" i="32"/>
  <c r="L30" i="32" s="1"/>
  <c r="M30" i="32"/>
  <c r="N30" i="32" s="1"/>
  <c r="O30" i="32"/>
  <c r="K32" i="32"/>
  <c r="L32" i="32" s="1"/>
  <c r="M32" i="32"/>
  <c r="N32" i="32"/>
  <c r="O32" i="32"/>
  <c r="K34" i="32"/>
  <c r="L34" i="32" s="1"/>
  <c r="M34" i="32"/>
  <c r="N34" i="32" s="1"/>
  <c r="O34" i="32"/>
  <c r="K35" i="32"/>
  <c r="L35" i="32" s="1"/>
  <c r="M35" i="32"/>
  <c r="N35" i="32"/>
  <c r="O35" i="32"/>
  <c r="K36" i="32"/>
  <c r="L36" i="32" s="1"/>
  <c r="M36" i="32"/>
  <c r="N36" i="32"/>
  <c r="O36" i="32"/>
  <c r="K37" i="32"/>
  <c r="L37" i="32" s="1"/>
  <c r="M37" i="32"/>
  <c r="N37" i="32" s="1"/>
  <c r="O37" i="32"/>
  <c r="K39" i="32"/>
  <c r="L39" i="32" s="1"/>
  <c r="M39" i="32"/>
  <c r="N39" i="32"/>
  <c r="O39" i="32"/>
  <c r="K41" i="32"/>
  <c r="L41" i="32" s="1"/>
  <c r="M41" i="32"/>
  <c r="N41" i="32" s="1"/>
  <c r="O41" i="32"/>
  <c r="K43" i="32"/>
  <c r="L43" i="32" s="1"/>
  <c r="M43" i="32"/>
  <c r="N43" i="32"/>
  <c r="O43" i="32"/>
  <c r="K44" i="32"/>
  <c r="L44" i="32" s="1"/>
  <c r="M44" i="32"/>
  <c r="N44" i="32"/>
  <c r="O44" i="32"/>
  <c r="K46" i="32"/>
  <c r="L46" i="32" s="1"/>
  <c r="M46" i="32"/>
  <c r="N46" i="32" s="1"/>
  <c r="O46" i="32"/>
  <c r="K47" i="32"/>
  <c r="L47" i="32" s="1"/>
  <c r="M47" i="32"/>
  <c r="N47" i="32"/>
  <c r="O47" i="32"/>
  <c r="K49" i="32"/>
  <c r="L49" i="32" s="1"/>
  <c r="M49" i="32"/>
  <c r="N49" i="32" s="1"/>
  <c r="O49" i="32"/>
  <c r="K51" i="32"/>
  <c r="L51" i="32" s="1"/>
  <c r="M51" i="32"/>
  <c r="N51" i="32"/>
  <c r="O51" i="32"/>
  <c r="K53" i="32"/>
  <c r="L53" i="32" s="1"/>
  <c r="M53" i="32"/>
  <c r="N53" i="32" s="1"/>
  <c r="O53" i="32"/>
  <c r="K55" i="32"/>
  <c r="L55" i="32" s="1"/>
  <c r="M55" i="32"/>
  <c r="N55" i="32"/>
  <c r="O55" i="32"/>
  <c r="K57" i="32"/>
  <c r="L57" i="32" s="1"/>
  <c r="M57" i="32"/>
  <c r="N57" i="32" s="1"/>
  <c r="O57" i="32"/>
  <c r="K59" i="32"/>
  <c r="L59" i="32" s="1"/>
  <c r="M59" i="32"/>
  <c r="N59" i="32"/>
  <c r="O59" i="32"/>
  <c r="K61" i="32"/>
  <c r="L61" i="32" s="1"/>
  <c r="M61" i="32"/>
  <c r="N61" i="32" s="1"/>
  <c r="O61" i="32"/>
  <c r="K63" i="32"/>
  <c r="L63" i="32" s="1"/>
  <c r="M63" i="32"/>
  <c r="N63" i="32"/>
  <c r="O63" i="32"/>
  <c r="K64" i="32"/>
  <c r="L64" i="32" s="1"/>
  <c r="M64" i="32"/>
  <c r="N64" i="32"/>
  <c r="O64" i="32"/>
  <c r="K65" i="32"/>
  <c r="L65" i="32" s="1"/>
  <c r="M65" i="32"/>
  <c r="N65" i="32" s="1"/>
  <c r="O65" i="32"/>
  <c r="K67" i="32"/>
  <c r="L67" i="32" s="1"/>
  <c r="M67" i="32"/>
  <c r="N67" i="32"/>
  <c r="O67" i="32"/>
  <c r="K69" i="32"/>
  <c r="L69" i="32" s="1"/>
  <c r="M69" i="32"/>
  <c r="N69" i="32" s="1"/>
  <c r="O69" i="32"/>
  <c r="K71" i="32"/>
  <c r="L71" i="32" s="1"/>
  <c r="M71" i="32"/>
  <c r="N71" i="32"/>
  <c r="O71" i="32"/>
  <c r="K72" i="32"/>
  <c r="L72" i="32" s="1"/>
  <c r="M72" i="32"/>
  <c r="N72" i="32"/>
  <c r="O72" i="32"/>
  <c r="K73" i="32"/>
  <c r="L73" i="32" s="1"/>
  <c r="M73" i="32"/>
  <c r="N73" i="32" s="1"/>
  <c r="O73" i="32"/>
  <c r="K74" i="32"/>
  <c r="L74" i="32" s="1"/>
  <c r="M74" i="32"/>
  <c r="N74" i="32" s="1"/>
  <c r="O74" i="32"/>
  <c r="K76" i="32"/>
  <c r="L76" i="32" s="1"/>
  <c r="M76" i="32"/>
  <c r="N76" i="32"/>
  <c r="O76" i="32"/>
  <c r="K78" i="32"/>
  <c r="L78" i="32" s="1"/>
  <c r="M78" i="32"/>
  <c r="N78" i="32" s="1"/>
  <c r="O78" i="32"/>
  <c r="K80" i="32"/>
  <c r="L80" i="32" s="1"/>
  <c r="M80" i="32"/>
  <c r="N80" i="32"/>
  <c r="O80" i="32"/>
  <c r="I76" i="33"/>
  <c r="H76" i="33"/>
  <c r="D76" i="33"/>
  <c r="C76" i="33"/>
  <c r="O10" i="33"/>
  <c r="M10" i="33"/>
  <c r="N10" i="33" s="1"/>
  <c r="K10" i="33"/>
  <c r="L10" i="33" s="1"/>
  <c r="F7" i="33"/>
  <c r="I85" i="32"/>
  <c r="H85" i="32"/>
  <c r="D85" i="32"/>
  <c r="C85" i="32"/>
  <c r="O10" i="32"/>
  <c r="M10" i="32"/>
  <c r="N10" i="32" s="1"/>
  <c r="K10" i="32"/>
  <c r="L10" i="32" s="1"/>
  <c r="F7" i="32"/>
  <c r="K79" i="31"/>
  <c r="L79" i="31" s="1"/>
  <c r="M79" i="31"/>
  <c r="N79" i="31" s="1"/>
  <c r="O79" i="31"/>
  <c r="K64" i="31"/>
  <c r="L64" i="31" s="1"/>
  <c r="M64" i="31"/>
  <c r="N64" i="31" s="1"/>
  <c r="O64" i="31"/>
  <c r="K65" i="31"/>
  <c r="L65" i="31" s="1"/>
  <c r="M65" i="31"/>
  <c r="N65" i="31" s="1"/>
  <c r="O65" i="31"/>
  <c r="K66" i="31"/>
  <c r="L66" i="31" s="1"/>
  <c r="M66" i="31"/>
  <c r="N66" i="31" s="1"/>
  <c r="O66" i="31"/>
  <c r="K68" i="31"/>
  <c r="L68" i="31" s="1"/>
  <c r="M68" i="31"/>
  <c r="N68" i="31" s="1"/>
  <c r="O68" i="31"/>
  <c r="K69" i="31"/>
  <c r="L69" i="31" s="1"/>
  <c r="M69" i="31"/>
  <c r="N69" i="31" s="1"/>
  <c r="O69" i="31"/>
  <c r="K70" i="31"/>
  <c r="L70" i="31" s="1"/>
  <c r="M70" i="31"/>
  <c r="N70" i="31" s="1"/>
  <c r="O70" i="31"/>
  <c r="K72" i="31"/>
  <c r="L72" i="31" s="1"/>
  <c r="M72" i="31"/>
  <c r="N72" i="31" s="1"/>
  <c r="O72" i="31"/>
  <c r="K73" i="31"/>
  <c r="L73" i="31" s="1"/>
  <c r="M73" i="31"/>
  <c r="N73" i="31" s="1"/>
  <c r="O73" i="31"/>
  <c r="K74" i="31"/>
  <c r="L74" i="31" s="1"/>
  <c r="M74" i="31"/>
  <c r="N74" i="31" s="1"/>
  <c r="O74" i="31"/>
  <c r="K76" i="31"/>
  <c r="L76" i="31" s="1"/>
  <c r="M76" i="31"/>
  <c r="N76" i="31" s="1"/>
  <c r="O76" i="31"/>
  <c r="K77" i="31"/>
  <c r="L77" i="31" s="1"/>
  <c r="M77" i="31"/>
  <c r="N77" i="31"/>
  <c r="O77" i="31"/>
  <c r="K49" i="31"/>
  <c r="L49" i="31" s="1"/>
  <c r="M49" i="31"/>
  <c r="N49" i="31" s="1"/>
  <c r="O49" i="31"/>
  <c r="K50" i="31"/>
  <c r="L50" i="31" s="1"/>
  <c r="M50" i="31"/>
  <c r="N50" i="31" s="1"/>
  <c r="O50" i="31"/>
  <c r="K52" i="31"/>
  <c r="L52" i="31" s="1"/>
  <c r="M52" i="31"/>
  <c r="N52" i="31" s="1"/>
  <c r="O52" i="31"/>
  <c r="K54" i="31"/>
  <c r="L54" i="31"/>
  <c r="M54" i="31"/>
  <c r="N54" i="31" s="1"/>
  <c r="O54" i="31"/>
  <c r="K56" i="31"/>
  <c r="L56" i="31" s="1"/>
  <c r="M56" i="31"/>
  <c r="N56" i="31" s="1"/>
  <c r="O56" i="31"/>
  <c r="K58" i="31"/>
  <c r="L58" i="31" s="1"/>
  <c r="M58" i="31"/>
  <c r="N58" i="31" s="1"/>
  <c r="O58" i="31"/>
  <c r="K60" i="31"/>
  <c r="L60" i="31" s="1"/>
  <c r="M60" i="31"/>
  <c r="N60" i="31" s="1"/>
  <c r="O60" i="31"/>
  <c r="K62" i="31"/>
  <c r="L62" i="31" s="1"/>
  <c r="M62" i="31"/>
  <c r="N62" i="31" s="1"/>
  <c r="O62" i="31"/>
  <c r="K29" i="31"/>
  <c r="L29" i="31" s="1"/>
  <c r="M29" i="31"/>
  <c r="N29" i="31" s="1"/>
  <c r="O29" i="31"/>
  <c r="K31" i="31"/>
  <c r="L31" i="31" s="1"/>
  <c r="M31" i="31"/>
  <c r="N31" i="31" s="1"/>
  <c r="O31" i="31"/>
  <c r="K33" i="31"/>
  <c r="L33" i="31" s="1"/>
  <c r="M33" i="31"/>
  <c r="N33" i="31" s="1"/>
  <c r="O33" i="31"/>
  <c r="K35" i="31"/>
  <c r="L35" i="31" s="1"/>
  <c r="M35" i="31"/>
  <c r="N35" i="31" s="1"/>
  <c r="O35" i="31"/>
  <c r="K36" i="31"/>
  <c r="L36" i="31" s="1"/>
  <c r="M36" i="31"/>
  <c r="N36" i="31" s="1"/>
  <c r="O36" i="31"/>
  <c r="K37" i="31"/>
  <c r="L37" i="31" s="1"/>
  <c r="M37" i="31"/>
  <c r="N37" i="31" s="1"/>
  <c r="O37" i="31"/>
  <c r="K38" i="31"/>
  <c r="L38" i="31" s="1"/>
  <c r="M38" i="31"/>
  <c r="N38" i="31" s="1"/>
  <c r="O38" i="31"/>
  <c r="K40" i="31"/>
  <c r="L40" i="31" s="1"/>
  <c r="M40" i="31"/>
  <c r="N40" i="31" s="1"/>
  <c r="O40" i="31"/>
  <c r="K42" i="31"/>
  <c r="L42" i="31" s="1"/>
  <c r="M42" i="31"/>
  <c r="N42" i="31" s="1"/>
  <c r="O42" i="31"/>
  <c r="K43" i="31"/>
  <c r="L43" i="31" s="1"/>
  <c r="M43" i="31"/>
  <c r="N43" i="31" s="1"/>
  <c r="O43" i="31"/>
  <c r="K44" i="31"/>
  <c r="L44" i="31" s="1"/>
  <c r="M44" i="31"/>
  <c r="N44" i="31" s="1"/>
  <c r="O44" i="31"/>
  <c r="K46" i="31"/>
  <c r="L46" i="31" s="1"/>
  <c r="M46" i="31"/>
  <c r="N46" i="31" s="1"/>
  <c r="O46" i="31"/>
  <c r="K47" i="31"/>
  <c r="L47" i="31" s="1"/>
  <c r="M47" i="31"/>
  <c r="N47" i="31" s="1"/>
  <c r="O47" i="31"/>
  <c r="K12" i="31"/>
  <c r="L12" i="31" s="1"/>
  <c r="M12" i="31"/>
  <c r="N12" i="31" s="1"/>
  <c r="O12" i="31"/>
  <c r="K13" i="31"/>
  <c r="L13" i="31" s="1"/>
  <c r="M13" i="31"/>
  <c r="N13" i="31" s="1"/>
  <c r="O13" i="31"/>
  <c r="K15" i="31"/>
  <c r="L15" i="31" s="1"/>
  <c r="M15" i="31"/>
  <c r="N15" i="31" s="1"/>
  <c r="O15" i="31"/>
  <c r="K16" i="31"/>
  <c r="L16" i="31" s="1"/>
  <c r="M16" i="31"/>
  <c r="N16" i="31" s="1"/>
  <c r="O16" i="31"/>
  <c r="K17" i="31"/>
  <c r="L17" i="31" s="1"/>
  <c r="M17" i="31"/>
  <c r="N17" i="31" s="1"/>
  <c r="O17" i="31"/>
  <c r="K18" i="31"/>
  <c r="L18" i="31" s="1"/>
  <c r="M18" i="31"/>
  <c r="N18" i="31" s="1"/>
  <c r="O18" i="31"/>
  <c r="K20" i="31"/>
  <c r="L20" i="31" s="1"/>
  <c r="M20" i="31"/>
  <c r="N20" i="31" s="1"/>
  <c r="O20" i="31"/>
  <c r="K21" i="31"/>
  <c r="L21" i="31" s="1"/>
  <c r="M21" i="31"/>
  <c r="N21" i="31" s="1"/>
  <c r="O21" i="31"/>
  <c r="K23" i="31"/>
  <c r="L23" i="31" s="1"/>
  <c r="M23" i="31"/>
  <c r="N23" i="31"/>
  <c r="O23" i="31"/>
  <c r="K24" i="31"/>
  <c r="L24" i="31" s="1"/>
  <c r="M24" i="31"/>
  <c r="N24" i="31"/>
  <c r="O24" i="31"/>
  <c r="K25" i="31"/>
  <c r="L25" i="31" s="1"/>
  <c r="M25" i="31"/>
  <c r="N25" i="31" s="1"/>
  <c r="O25" i="31"/>
  <c r="K27" i="31"/>
  <c r="L27" i="31" s="1"/>
  <c r="M27" i="31"/>
  <c r="N27" i="31" s="1"/>
  <c r="O27" i="31"/>
  <c r="I84" i="31"/>
  <c r="H84" i="31"/>
  <c r="D84" i="31"/>
  <c r="C84" i="31"/>
  <c r="O10" i="31"/>
  <c r="M10" i="31"/>
  <c r="N10" i="31" s="1"/>
  <c r="K10" i="31"/>
  <c r="L10" i="31" s="1"/>
  <c r="F7" i="31"/>
  <c r="O10" i="30"/>
  <c r="M10" i="30"/>
  <c r="N10" i="30" s="1"/>
  <c r="K10" i="30"/>
  <c r="L10" i="30" s="1"/>
  <c r="K12" i="30"/>
  <c r="L12" i="30" s="1"/>
  <c r="M12" i="30"/>
  <c r="N12" i="30" s="1"/>
  <c r="O12" i="30"/>
  <c r="K13" i="30"/>
  <c r="L13" i="30" s="1"/>
  <c r="M13" i="30"/>
  <c r="N13" i="30" s="1"/>
  <c r="K15" i="30"/>
  <c r="L15" i="30" s="1"/>
  <c r="M15" i="30"/>
  <c r="N15" i="30" s="1"/>
  <c r="K16" i="30"/>
  <c r="L16" i="30" s="1"/>
  <c r="M16" i="30"/>
  <c r="N16" i="30" s="1"/>
  <c r="K17" i="30"/>
  <c r="L17" i="30" s="1"/>
  <c r="M17" i="30"/>
  <c r="N17" i="30" s="1"/>
  <c r="O17" i="30"/>
  <c r="K18" i="30"/>
  <c r="L18" i="30" s="1"/>
  <c r="M18" i="30"/>
  <c r="N18" i="30" s="1"/>
  <c r="K20" i="30"/>
  <c r="L20" i="30" s="1"/>
  <c r="M20" i="30"/>
  <c r="N20" i="30" s="1"/>
  <c r="K21" i="30"/>
  <c r="L21" i="30" s="1"/>
  <c r="M21" i="30"/>
  <c r="N21" i="30" s="1"/>
  <c r="K23" i="30"/>
  <c r="L23" i="30" s="1"/>
  <c r="M23" i="30"/>
  <c r="N23" i="30"/>
  <c r="K24" i="30"/>
  <c r="L24" i="30" s="1"/>
  <c r="M24" i="30"/>
  <c r="N24" i="30"/>
  <c r="K25" i="30"/>
  <c r="L25" i="30" s="1"/>
  <c r="M25" i="30"/>
  <c r="N25" i="30" s="1"/>
  <c r="O25" i="30"/>
  <c r="K27" i="30"/>
  <c r="L27" i="30" s="1"/>
  <c r="M27" i="30"/>
  <c r="N27" i="30" s="1"/>
  <c r="K28" i="30"/>
  <c r="L28" i="30" s="1"/>
  <c r="M28" i="30"/>
  <c r="N28" i="30"/>
  <c r="K30" i="30"/>
  <c r="L30" i="30" s="1"/>
  <c r="M30" i="30"/>
  <c r="N30" i="30"/>
  <c r="K32" i="30"/>
  <c r="L32" i="30" s="1"/>
  <c r="M32" i="30"/>
  <c r="N32" i="30" s="1"/>
  <c r="K34" i="30"/>
  <c r="L34" i="30" s="1"/>
  <c r="M34" i="30"/>
  <c r="N34" i="30" s="1"/>
  <c r="K36" i="30"/>
  <c r="L36" i="30" s="1"/>
  <c r="M36" i="30"/>
  <c r="N36" i="30"/>
  <c r="K38" i="30"/>
  <c r="L38" i="30" s="1"/>
  <c r="M38" i="30"/>
  <c r="N38" i="30"/>
  <c r="K40" i="30"/>
  <c r="L40" i="30" s="1"/>
  <c r="M40" i="30"/>
  <c r="N40" i="30" s="1"/>
  <c r="O40" i="30"/>
  <c r="K41" i="30"/>
  <c r="L41" i="30" s="1"/>
  <c r="M41" i="30"/>
  <c r="N41" i="30" s="1"/>
  <c r="K42" i="30"/>
  <c r="L42" i="30" s="1"/>
  <c r="M42" i="30"/>
  <c r="N42" i="30"/>
  <c r="K43" i="30"/>
  <c r="L43" i="30" s="1"/>
  <c r="M43" i="30"/>
  <c r="N43" i="30"/>
  <c r="K44" i="30"/>
  <c r="L44" i="30" s="1"/>
  <c r="M44" i="30"/>
  <c r="N44" i="30" s="1"/>
  <c r="K46" i="30"/>
  <c r="L46" i="30" s="1"/>
  <c r="M46" i="30"/>
  <c r="N46" i="30" s="1"/>
  <c r="K48" i="30"/>
  <c r="L48" i="30" s="1"/>
  <c r="M48" i="30"/>
  <c r="N48" i="30"/>
  <c r="K50" i="30"/>
  <c r="L50" i="30" s="1"/>
  <c r="M50" i="30"/>
  <c r="N50" i="30" s="1"/>
  <c r="O50" i="30"/>
  <c r="K51" i="30"/>
  <c r="L51" i="30" s="1"/>
  <c r="M51" i="30"/>
  <c r="N51" i="30" s="1"/>
  <c r="K52" i="30"/>
  <c r="L52" i="30" s="1"/>
  <c r="M52" i="30"/>
  <c r="N52" i="30" s="1"/>
  <c r="K53" i="30"/>
  <c r="L53" i="30" s="1"/>
  <c r="M53" i="30"/>
  <c r="N53" i="30" s="1"/>
  <c r="K55" i="30"/>
  <c r="L55" i="30" s="1"/>
  <c r="M55" i="30"/>
  <c r="N55" i="30" s="1"/>
  <c r="K56" i="30"/>
  <c r="L56" i="30" s="1"/>
  <c r="M56" i="30"/>
  <c r="N56" i="30" s="1"/>
  <c r="K58" i="30"/>
  <c r="L58" i="30" s="1"/>
  <c r="M58" i="30"/>
  <c r="N58" i="30" s="1"/>
  <c r="O58" i="30"/>
  <c r="K59" i="30"/>
  <c r="L59" i="30" s="1"/>
  <c r="M59" i="30"/>
  <c r="N59" i="30"/>
  <c r="O59" i="30"/>
  <c r="K61" i="30"/>
  <c r="L61" i="30" s="1"/>
  <c r="M61" i="30"/>
  <c r="N61" i="30"/>
  <c r="O61" i="30"/>
  <c r="K63" i="30"/>
  <c r="L63" i="30" s="1"/>
  <c r="M63" i="30"/>
  <c r="N63" i="30" s="1"/>
  <c r="K64" i="30"/>
  <c r="L64" i="30" s="1"/>
  <c r="M64" i="30"/>
  <c r="N64" i="30" s="1"/>
  <c r="K66" i="30"/>
  <c r="L66" i="30" s="1"/>
  <c r="M66" i="30"/>
  <c r="N66" i="30" s="1"/>
  <c r="K68" i="30"/>
  <c r="L68" i="30" s="1"/>
  <c r="M68" i="30"/>
  <c r="N68" i="30" s="1"/>
  <c r="K70" i="30"/>
  <c r="L70" i="30" s="1"/>
  <c r="M70" i="30"/>
  <c r="N70" i="30" s="1"/>
  <c r="K72" i="30"/>
  <c r="L72" i="30" s="1"/>
  <c r="M72" i="30"/>
  <c r="N72" i="30" s="1"/>
  <c r="O72" i="30"/>
  <c r="K74" i="30"/>
  <c r="L74" i="30" s="1"/>
  <c r="M74" i="30"/>
  <c r="N74" i="30"/>
  <c r="O74" i="30"/>
  <c r="K75" i="30"/>
  <c r="L75" i="30" s="1"/>
  <c r="M75" i="30"/>
  <c r="N75" i="30"/>
  <c r="O75" i="30"/>
  <c r="K77" i="30"/>
  <c r="L77" i="30" s="1"/>
  <c r="M77" i="30"/>
  <c r="N77" i="30" s="1"/>
  <c r="K78" i="30"/>
  <c r="L78" i="30" s="1"/>
  <c r="M78" i="30"/>
  <c r="N78" i="30" s="1"/>
  <c r="K79" i="30"/>
  <c r="L79" i="30" s="1"/>
  <c r="M79" i="30"/>
  <c r="N79" i="30" s="1"/>
  <c r="K81" i="30"/>
  <c r="L81" i="30" s="1"/>
  <c r="M81" i="30"/>
  <c r="N81" i="30" s="1"/>
  <c r="K83" i="30"/>
  <c r="L83" i="30" s="1"/>
  <c r="M83" i="30"/>
  <c r="N83" i="30" s="1"/>
  <c r="K84" i="30"/>
  <c r="L84" i="30" s="1"/>
  <c r="M84" i="30"/>
  <c r="N84" i="30" s="1"/>
  <c r="O84" i="30"/>
  <c r="K86" i="30"/>
  <c r="L86" i="30" s="1"/>
  <c r="M86" i="30"/>
  <c r="N86" i="30"/>
  <c r="O86" i="30"/>
  <c r="K87" i="30"/>
  <c r="L87" i="30" s="1"/>
  <c r="M87" i="30"/>
  <c r="N87" i="30"/>
  <c r="O87" i="30"/>
  <c r="K88" i="30"/>
  <c r="L88" i="30" s="1"/>
  <c r="M88" i="30"/>
  <c r="N88" i="30" s="1"/>
  <c r="K89" i="30"/>
  <c r="L89" i="30" s="1"/>
  <c r="M89" i="30"/>
  <c r="N89" i="30" s="1"/>
  <c r="K91" i="30"/>
  <c r="L91" i="30" s="1"/>
  <c r="M91" i="30"/>
  <c r="N91" i="30" s="1"/>
  <c r="I96" i="30"/>
  <c r="O16" i="30" s="1"/>
  <c r="H96" i="30"/>
  <c r="D96" i="30"/>
  <c r="C96" i="30"/>
  <c r="F7" i="30"/>
  <c r="O63" i="30" l="1"/>
  <c r="O51" i="30"/>
  <c r="O42" i="30"/>
  <c r="O41" i="30"/>
  <c r="O27" i="30"/>
  <c r="O18" i="30"/>
  <c r="O89" i="30"/>
  <c r="O79" i="30"/>
  <c r="O68" i="30"/>
  <c r="O66" i="30"/>
  <c r="O64" i="30"/>
  <c r="O55" i="30"/>
  <c r="O53" i="30"/>
  <c r="O52" i="30"/>
  <c r="O44" i="30"/>
  <c r="O32" i="30"/>
  <c r="O20" i="30"/>
  <c r="O15" i="30"/>
  <c r="O88" i="30"/>
  <c r="O77" i="30"/>
  <c r="O43" i="30"/>
  <c r="O30" i="30"/>
  <c r="O28" i="30"/>
  <c r="O13" i="30"/>
  <c r="O91" i="30"/>
  <c r="O81" i="30"/>
  <c r="O78" i="30"/>
  <c r="O83" i="30"/>
  <c r="O70" i="30"/>
  <c r="O56" i="30"/>
  <c r="O48" i="30"/>
  <c r="O46" i="30"/>
  <c r="O38" i="30"/>
  <c r="O36" i="30"/>
  <c r="O34" i="30"/>
  <c r="O24" i="30"/>
  <c r="O23" i="30"/>
  <c r="O21" i="30"/>
  <c r="O76" i="33"/>
  <c r="M76" i="33"/>
  <c r="N76" i="33" s="1"/>
  <c r="K76" i="33"/>
  <c r="L76" i="33" s="1"/>
  <c r="M85" i="32"/>
  <c r="N85" i="32" s="1"/>
  <c r="K85" i="32"/>
  <c r="L85" i="32" s="1"/>
  <c r="O85" i="32"/>
  <c r="M84" i="31"/>
  <c r="N84" i="31" s="1"/>
  <c r="K84" i="31"/>
  <c r="L84" i="31" s="1"/>
  <c r="M96" i="30"/>
  <c r="N96" i="30" s="1"/>
  <c r="K96" i="30"/>
  <c r="L96" i="30" s="1"/>
  <c r="O84" i="31" l="1"/>
  <c r="O96" i="30"/>
  <c r="M118" i="29" l="1"/>
  <c r="N118" i="29" s="1"/>
  <c r="K118" i="29"/>
  <c r="L118" i="29" s="1"/>
  <c r="M117" i="29"/>
  <c r="N117" i="29" s="1"/>
  <c r="K117" i="29"/>
  <c r="L117" i="29" s="1"/>
  <c r="M116" i="29"/>
  <c r="N116" i="29" s="1"/>
  <c r="K116" i="29"/>
  <c r="L116" i="29" s="1"/>
  <c r="M114" i="29"/>
  <c r="N114" i="29" s="1"/>
  <c r="K114" i="29"/>
  <c r="L114" i="29" s="1"/>
  <c r="M112" i="29"/>
  <c r="N112" i="29" s="1"/>
  <c r="K112" i="29"/>
  <c r="L112" i="29" s="1"/>
  <c r="N110" i="29"/>
  <c r="M110" i="29"/>
  <c r="K110" i="29"/>
  <c r="L110" i="29" s="1"/>
  <c r="M109" i="29"/>
  <c r="N109" i="29" s="1"/>
  <c r="L109" i="29"/>
  <c r="K109" i="29"/>
  <c r="M108" i="29"/>
  <c r="N108" i="29" s="1"/>
  <c r="K108" i="29"/>
  <c r="L108" i="29" s="1"/>
  <c r="N107" i="29"/>
  <c r="M107" i="29"/>
  <c r="K107" i="29"/>
  <c r="L107" i="29" s="1"/>
  <c r="M106" i="29"/>
  <c r="N106" i="29" s="1"/>
  <c r="K106" i="29"/>
  <c r="L106" i="29" s="1"/>
  <c r="M105" i="29"/>
  <c r="N105" i="29" s="1"/>
  <c r="K105" i="29"/>
  <c r="L105" i="29" s="1"/>
  <c r="M104" i="29"/>
  <c r="N104" i="29" s="1"/>
  <c r="K104" i="29"/>
  <c r="L104" i="29" s="1"/>
  <c r="M102" i="29"/>
  <c r="N102" i="29" s="1"/>
  <c r="K102" i="29"/>
  <c r="L102" i="29" s="1"/>
  <c r="M100" i="29"/>
  <c r="N100" i="29" s="1"/>
  <c r="K100" i="29"/>
  <c r="L100" i="29" s="1"/>
  <c r="M99" i="29"/>
  <c r="N99" i="29" s="1"/>
  <c r="K99" i="29"/>
  <c r="L99" i="29" s="1"/>
  <c r="M97" i="29"/>
  <c r="N97" i="29" s="1"/>
  <c r="K97" i="29"/>
  <c r="L97" i="29" s="1"/>
  <c r="M96" i="29"/>
  <c r="N96" i="29" s="1"/>
  <c r="K96" i="29"/>
  <c r="L96" i="29" s="1"/>
  <c r="M95" i="29"/>
  <c r="N95" i="29" s="1"/>
  <c r="K95" i="29"/>
  <c r="L95" i="29" s="1"/>
  <c r="M93" i="29"/>
  <c r="N93" i="29" s="1"/>
  <c r="K93" i="29"/>
  <c r="L93" i="29" s="1"/>
  <c r="M92" i="29"/>
  <c r="N92" i="29" s="1"/>
  <c r="K92" i="29"/>
  <c r="L92" i="29" s="1"/>
  <c r="M90" i="29"/>
  <c r="N90" i="29" s="1"/>
  <c r="K90" i="29"/>
  <c r="L90" i="29" s="1"/>
  <c r="M89" i="29"/>
  <c r="N89" i="29" s="1"/>
  <c r="K89" i="29"/>
  <c r="L89" i="29" s="1"/>
  <c r="M88" i="29"/>
  <c r="N88" i="29" s="1"/>
  <c r="K88" i="29"/>
  <c r="L88" i="29" s="1"/>
  <c r="M86" i="29"/>
  <c r="N86" i="29" s="1"/>
  <c r="K86" i="29"/>
  <c r="L86" i="29" s="1"/>
  <c r="M84" i="29"/>
  <c r="N84" i="29" s="1"/>
  <c r="K84" i="29"/>
  <c r="L84" i="29" s="1"/>
  <c r="N83" i="29"/>
  <c r="M83" i="29"/>
  <c r="K83" i="29"/>
  <c r="L83" i="29" s="1"/>
  <c r="M81" i="29"/>
  <c r="N81" i="29" s="1"/>
  <c r="L81" i="29"/>
  <c r="K81" i="29"/>
  <c r="M79" i="29"/>
  <c r="N79" i="29" s="1"/>
  <c r="K79" i="29"/>
  <c r="L79" i="29" s="1"/>
  <c r="M77" i="29"/>
  <c r="N77" i="29" s="1"/>
  <c r="K77" i="29"/>
  <c r="L77" i="29" s="1"/>
  <c r="M75" i="29"/>
  <c r="N75" i="29" s="1"/>
  <c r="K75" i="29"/>
  <c r="L75" i="29" s="1"/>
  <c r="M73" i="29"/>
  <c r="N73" i="29" s="1"/>
  <c r="K73" i="29"/>
  <c r="L73" i="29" s="1"/>
  <c r="M71" i="29"/>
  <c r="N71" i="29" s="1"/>
  <c r="K71" i="29"/>
  <c r="L71" i="29" s="1"/>
  <c r="M70" i="29"/>
  <c r="N70" i="29" s="1"/>
  <c r="K70" i="29"/>
  <c r="L70" i="29" s="1"/>
  <c r="M69" i="29"/>
  <c r="N69" i="29" s="1"/>
  <c r="K69" i="29"/>
  <c r="L69" i="29" s="1"/>
  <c r="M67" i="29"/>
  <c r="N67" i="29" s="1"/>
  <c r="K67" i="29"/>
  <c r="L67" i="29" s="1"/>
  <c r="M66" i="29"/>
  <c r="N66" i="29" s="1"/>
  <c r="K66" i="29"/>
  <c r="L66" i="29" s="1"/>
  <c r="M64" i="29"/>
  <c r="N64" i="29" s="1"/>
  <c r="K64" i="29"/>
  <c r="L64" i="29" s="1"/>
  <c r="M63" i="29"/>
  <c r="N63" i="29" s="1"/>
  <c r="K63" i="29"/>
  <c r="L63" i="29" s="1"/>
  <c r="M61" i="29"/>
  <c r="N61" i="29" s="1"/>
  <c r="K61" i="29"/>
  <c r="L61" i="29" s="1"/>
  <c r="M60" i="29"/>
  <c r="N60" i="29" s="1"/>
  <c r="K60" i="29"/>
  <c r="L60" i="29" s="1"/>
  <c r="M59" i="29"/>
  <c r="N59" i="29" s="1"/>
  <c r="K59" i="29"/>
  <c r="L59" i="29" s="1"/>
  <c r="M57" i="29"/>
  <c r="N57" i="29" s="1"/>
  <c r="K57" i="29"/>
  <c r="L57" i="29" s="1"/>
  <c r="M55" i="29"/>
  <c r="N55" i="29" s="1"/>
  <c r="K55" i="29"/>
  <c r="L55" i="29" s="1"/>
  <c r="M54" i="29"/>
  <c r="N54" i="29" s="1"/>
  <c r="K54" i="29"/>
  <c r="L54" i="29" s="1"/>
  <c r="M52" i="29"/>
  <c r="N52" i="29" s="1"/>
  <c r="K52" i="29"/>
  <c r="L52" i="29" s="1"/>
  <c r="M51" i="29"/>
  <c r="N51" i="29" s="1"/>
  <c r="K51" i="29"/>
  <c r="L51" i="29" s="1"/>
  <c r="M50" i="29"/>
  <c r="N50" i="29" s="1"/>
  <c r="K50" i="29"/>
  <c r="L50" i="29" s="1"/>
  <c r="M49" i="29"/>
  <c r="N49" i="29" s="1"/>
  <c r="K49" i="29"/>
  <c r="L49" i="29" s="1"/>
  <c r="M48" i="29"/>
  <c r="N48" i="29" s="1"/>
  <c r="K48" i="29"/>
  <c r="L48" i="29" s="1"/>
  <c r="M47" i="29"/>
  <c r="N47" i="29" s="1"/>
  <c r="K47" i="29"/>
  <c r="L47" i="29" s="1"/>
  <c r="M46" i="29"/>
  <c r="N46" i="29" s="1"/>
  <c r="K46" i="29"/>
  <c r="L46" i="29" s="1"/>
  <c r="M45" i="29"/>
  <c r="N45" i="29" s="1"/>
  <c r="K45" i="29"/>
  <c r="L45" i="29" s="1"/>
  <c r="M44" i="29"/>
  <c r="N44" i="29" s="1"/>
  <c r="K44" i="29"/>
  <c r="L44" i="29" s="1"/>
  <c r="N42" i="29"/>
  <c r="M42" i="29"/>
  <c r="K42" i="29"/>
  <c r="L42" i="29" s="1"/>
  <c r="M40" i="29"/>
  <c r="N40" i="29" s="1"/>
  <c r="L40" i="29"/>
  <c r="K40" i="29"/>
  <c r="M38" i="29"/>
  <c r="N38" i="29" s="1"/>
  <c r="K38" i="29"/>
  <c r="L38" i="29" s="1"/>
  <c r="M36" i="29"/>
  <c r="N36" i="29" s="1"/>
  <c r="K36" i="29"/>
  <c r="L36" i="29" s="1"/>
  <c r="M34" i="29"/>
  <c r="N34" i="29" s="1"/>
  <c r="K34" i="29"/>
  <c r="L34" i="29" s="1"/>
  <c r="M32" i="29"/>
  <c r="N32" i="29" s="1"/>
  <c r="K32" i="29"/>
  <c r="L32" i="29" s="1"/>
  <c r="M31" i="29"/>
  <c r="N31" i="29" s="1"/>
  <c r="K31" i="29"/>
  <c r="L31" i="29" s="1"/>
  <c r="M30" i="29"/>
  <c r="N30" i="29" s="1"/>
  <c r="K30" i="29"/>
  <c r="L30" i="29" s="1"/>
  <c r="M28" i="29"/>
  <c r="N28" i="29" s="1"/>
  <c r="K28" i="29"/>
  <c r="L28" i="29" s="1"/>
  <c r="M26" i="29"/>
  <c r="N26" i="29" s="1"/>
  <c r="K26" i="29"/>
  <c r="L26" i="29" s="1"/>
  <c r="M25" i="29"/>
  <c r="N25" i="29" s="1"/>
  <c r="K25" i="29"/>
  <c r="L25" i="29" s="1"/>
  <c r="M24" i="29"/>
  <c r="N24" i="29" s="1"/>
  <c r="K24" i="29"/>
  <c r="L24" i="29" s="1"/>
  <c r="M22" i="29"/>
  <c r="N22" i="29" s="1"/>
  <c r="K22" i="29"/>
  <c r="L22" i="29" s="1"/>
  <c r="M21" i="29"/>
  <c r="N21" i="29" s="1"/>
  <c r="K21" i="29"/>
  <c r="L21" i="29" s="1"/>
  <c r="M19" i="29"/>
  <c r="N19" i="29" s="1"/>
  <c r="K19" i="29"/>
  <c r="L19" i="29" s="1"/>
  <c r="M18" i="29"/>
  <c r="N18" i="29" s="1"/>
  <c r="K18" i="29"/>
  <c r="L18" i="29" s="1"/>
  <c r="M17" i="29"/>
  <c r="N17" i="29" s="1"/>
  <c r="K17" i="29"/>
  <c r="L17" i="29" s="1"/>
  <c r="M16" i="29"/>
  <c r="N16" i="29" s="1"/>
  <c r="K16" i="29"/>
  <c r="L16" i="29" s="1"/>
  <c r="M14" i="29"/>
  <c r="N14" i="29" s="1"/>
  <c r="K14" i="29"/>
  <c r="L14" i="29" s="1"/>
  <c r="M13" i="29"/>
  <c r="N13" i="29" s="1"/>
  <c r="K13" i="29"/>
  <c r="L13" i="29" s="1"/>
  <c r="M11" i="29"/>
  <c r="N11" i="29" s="1"/>
  <c r="K11" i="29"/>
  <c r="L11" i="29" s="1"/>
  <c r="M99" i="26"/>
  <c r="N99" i="26" s="1"/>
  <c r="K99" i="26"/>
  <c r="L99" i="26" s="1"/>
  <c r="M98" i="26"/>
  <c r="N98" i="26" s="1"/>
  <c r="K98" i="26"/>
  <c r="L98" i="26" s="1"/>
  <c r="M96" i="26"/>
  <c r="N96" i="26" s="1"/>
  <c r="K96" i="26"/>
  <c r="L96" i="26" s="1"/>
  <c r="M95" i="26"/>
  <c r="N95" i="26" s="1"/>
  <c r="K95" i="26"/>
  <c r="L95" i="26" s="1"/>
  <c r="M94" i="26"/>
  <c r="N94" i="26" s="1"/>
  <c r="K94" i="26"/>
  <c r="L94" i="26" s="1"/>
  <c r="M92" i="26"/>
  <c r="N92" i="26" s="1"/>
  <c r="K92" i="26"/>
  <c r="L92" i="26" s="1"/>
  <c r="M90" i="26"/>
  <c r="N90" i="26" s="1"/>
  <c r="K90" i="26"/>
  <c r="L90" i="26" s="1"/>
  <c r="M89" i="26"/>
  <c r="N89" i="26" s="1"/>
  <c r="L89" i="26"/>
  <c r="K89" i="26"/>
  <c r="M87" i="26"/>
  <c r="N87" i="26" s="1"/>
  <c r="K87" i="26"/>
  <c r="L87" i="26" s="1"/>
  <c r="M85" i="26"/>
  <c r="N85" i="26" s="1"/>
  <c r="K85" i="26"/>
  <c r="L85" i="26" s="1"/>
  <c r="M83" i="26"/>
  <c r="N83" i="26" s="1"/>
  <c r="K83" i="26"/>
  <c r="L83" i="26" s="1"/>
  <c r="M82" i="26"/>
  <c r="N82" i="26" s="1"/>
  <c r="K82" i="26"/>
  <c r="L82" i="26" s="1"/>
  <c r="M81" i="26"/>
  <c r="N81" i="26" s="1"/>
  <c r="K81" i="26"/>
  <c r="L81" i="26" s="1"/>
  <c r="M79" i="26"/>
  <c r="N79" i="26" s="1"/>
  <c r="K79" i="26"/>
  <c r="L79" i="26" s="1"/>
  <c r="M77" i="26"/>
  <c r="N77" i="26" s="1"/>
  <c r="K77" i="26"/>
  <c r="L77" i="26" s="1"/>
  <c r="M75" i="26"/>
  <c r="N75" i="26" s="1"/>
  <c r="K75" i="26"/>
  <c r="L75" i="26" s="1"/>
  <c r="M74" i="26"/>
  <c r="N74" i="26" s="1"/>
  <c r="K74" i="26"/>
  <c r="L74" i="26" s="1"/>
  <c r="M72" i="26"/>
  <c r="N72" i="26" s="1"/>
  <c r="K72" i="26"/>
  <c r="L72" i="26" s="1"/>
  <c r="M70" i="26"/>
  <c r="N70" i="26" s="1"/>
  <c r="K70" i="26"/>
  <c r="L70" i="26" s="1"/>
  <c r="M69" i="26"/>
  <c r="N69" i="26" s="1"/>
  <c r="K69" i="26"/>
  <c r="L69" i="26" s="1"/>
  <c r="M67" i="26"/>
  <c r="N67" i="26" s="1"/>
  <c r="K67" i="26"/>
  <c r="L67" i="26" s="1"/>
  <c r="M65" i="26"/>
  <c r="N65" i="26" s="1"/>
  <c r="K65" i="26"/>
  <c r="L65" i="26" s="1"/>
  <c r="N63" i="26"/>
  <c r="M63" i="26"/>
  <c r="K63" i="26"/>
  <c r="L63" i="26" s="1"/>
  <c r="M61" i="26"/>
  <c r="N61" i="26" s="1"/>
  <c r="L61" i="26"/>
  <c r="K61" i="26"/>
  <c r="M60" i="26"/>
  <c r="N60" i="26" s="1"/>
  <c r="K60" i="26"/>
  <c r="L60" i="26" s="1"/>
  <c r="M58" i="26"/>
  <c r="N58" i="26" s="1"/>
  <c r="K58" i="26"/>
  <c r="L58" i="26" s="1"/>
  <c r="M57" i="26"/>
  <c r="N57" i="26" s="1"/>
  <c r="K57" i="26"/>
  <c r="L57" i="26" s="1"/>
  <c r="N55" i="26"/>
  <c r="M55" i="26"/>
  <c r="K55" i="26"/>
  <c r="L55" i="26" s="1"/>
  <c r="M53" i="26"/>
  <c r="N53" i="26" s="1"/>
  <c r="L53" i="26"/>
  <c r="K53" i="26"/>
  <c r="M52" i="26"/>
  <c r="N52" i="26" s="1"/>
  <c r="K52" i="26"/>
  <c r="L52" i="26" s="1"/>
  <c r="M50" i="26"/>
  <c r="N50" i="26" s="1"/>
  <c r="K50" i="26"/>
  <c r="L50" i="26" s="1"/>
  <c r="M49" i="26"/>
  <c r="N49" i="26" s="1"/>
  <c r="K49" i="26"/>
  <c r="L49" i="26" s="1"/>
  <c r="M48" i="26"/>
  <c r="N48" i="26" s="1"/>
  <c r="K48" i="26"/>
  <c r="L48" i="26" s="1"/>
  <c r="M47" i="26"/>
  <c r="N47" i="26" s="1"/>
  <c r="K47" i="26"/>
  <c r="L47" i="26" s="1"/>
  <c r="M45" i="26"/>
  <c r="N45" i="26" s="1"/>
  <c r="K45" i="26"/>
  <c r="L45" i="26" s="1"/>
  <c r="M43" i="26"/>
  <c r="N43" i="26" s="1"/>
  <c r="K43" i="26"/>
  <c r="L43" i="26" s="1"/>
  <c r="M41" i="26"/>
  <c r="N41" i="26" s="1"/>
  <c r="K41" i="26"/>
  <c r="L41" i="26" s="1"/>
  <c r="M39" i="26"/>
  <c r="N39" i="26" s="1"/>
  <c r="K39" i="26"/>
  <c r="L39" i="26" s="1"/>
  <c r="M38" i="26"/>
  <c r="N38" i="26" s="1"/>
  <c r="K38" i="26"/>
  <c r="L38" i="26" s="1"/>
  <c r="M37" i="26"/>
  <c r="N37" i="26" s="1"/>
  <c r="K37" i="26"/>
  <c r="L37" i="26" s="1"/>
  <c r="M36" i="26"/>
  <c r="N36" i="26" s="1"/>
  <c r="K36" i="26"/>
  <c r="L36" i="26" s="1"/>
  <c r="M34" i="26"/>
  <c r="N34" i="26" s="1"/>
  <c r="K34" i="26"/>
  <c r="L34" i="26" s="1"/>
  <c r="N32" i="26"/>
  <c r="M32" i="26"/>
  <c r="K32" i="26"/>
  <c r="L32" i="26" s="1"/>
  <c r="M31" i="26"/>
  <c r="N31" i="26" s="1"/>
  <c r="K31" i="26"/>
  <c r="L31" i="26" s="1"/>
  <c r="M29" i="26"/>
  <c r="N29" i="26" s="1"/>
  <c r="K29" i="26"/>
  <c r="L29" i="26" s="1"/>
  <c r="M28" i="26"/>
  <c r="N28" i="26" s="1"/>
  <c r="K28" i="26"/>
  <c r="L28" i="26" s="1"/>
  <c r="M26" i="26"/>
  <c r="N26" i="26" s="1"/>
  <c r="K26" i="26"/>
  <c r="L26" i="26" s="1"/>
  <c r="M25" i="26"/>
  <c r="N25" i="26" s="1"/>
  <c r="K25" i="26"/>
  <c r="L25" i="26" s="1"/>
  <c r="M24" i="26"/>
  <c r="N24" i="26" s="1"/>
  <c r="K24" i="26"/>
  <c r="L24" i="26" s="1"/>
  <c r="M22" i="26"/>
  <c r="N22" i="26" s="1"/>
  <c r="K22" i="26"/>
  <c r="L22" i="26" s="1"/>
  <c r="M21" i="26"/>
  <c r="N21" i="26" s="1"/>
  <c r="K21" i="26"/>
  <c r="L21" i="26" s="1"/>
  <c r="M19" i="26"/>
  <c r="N19" i="26" s="1"/>
  <c r="K19" i="26"/>
  <c r="L19" i="26" s="1"/>
  <c r="M18" i="26"/>
  <c r="N18" i="26" s="1"/>
  <c r="K18" i="26"/>
  <c r="L18" i="26" s="1"/>
  <c r="M17" i="26"/>
  <c r="N17" i="26" s="1"/>
  <c r="K17" i="26"/>
  <c r="L17" i="26" s="1"/>
  <c r="M15" i="26"/>
  <c r="N15" i="26" s="1"/>
  <c r="K15" i="26"/>
  <c r="L15" i="26" s="1"/>
  <c r="M14" i="26"/>
  <c r="N14" i="26" s="1"/>
  <c r="K14" i="26"/>
  <c r="L14" i="26" s="1"/>
  <c r="M12" i="26"/>
  <c r="N12" i="26" s="1"/>
  <c r="K12" i="26"/>
  <c r="L12" i="26" s="1"/>
  <c r="K74" i="24"/>
  <c r="L74" i="24" s="1"/>
  <c r="M74" i="24"/>
  <c r="N74" i="24" s="1"/>
  <c r="K75" i="24"/>
  <c r="L75" i="24" s="1"/>
  <c r="M75" i="24"/>
  <c r="N75" i="24" s="1"/>
  <c r="K77" i="24"/>
  <c r="L77" i="24" s="1"/>
  <c r="M77" i="24"/>
  <c r="N77" i="24" s="1"/>
  <c r="K78" i="24"/>
  <c r="L78" i="24" s="1"/>
  <c r="M78" i="24"/>
  <c r="N78" i="24" s="1"/>
  <c r="K79" i="24"/>
  <c r="L79" i="24" s="1"/>
  <c r="M79" i="24"/>
  <c r="N79" i="24" s="1"/>
  <c r="K81" i="24"/>
  <c r="L81" i="24" s="1"/>
  <c r="M81" i="24"/>
  <c r="N81" i="24" s="1"/>
  <c r="K82" i="24"/>
  <c r="L82" i="24" s="1"/>
  <c r="M82" i="24"/>
  <c r="N82" i="24" s="1"/>
  <c r="K84" i="24"/>
  <c r="L84" i="24" s="1"/>
  <c r="M84" i="24"/>
  <c r="N84" i="24" s="1"/>
  <c r="K85" i="24"/>
  <c r="L85" i="24" s="1"/>
  <c r="M85" i="24"/>
  <c r="N85" i="24" s="1"/>
  <c r="K87" i="24"/>
  <c r="L87" i="24" s="1"/>
  <c r="M87" i="24"/>
  <c r="N87" i="24" s="1"/>
  <c r="K88" i="24"/>
  <c r="L88" i="24" s="1"/>
  <c r="M88" i="24"/>
  <c r="N88" i="24" s="1"/>
  <c r="K89" i="24"/>
  <c r="L89" i="24" s="1"/>
  <c r="M89" i="24"/>
  <c r="N89" i="24" s="1"/>
  <c r="K91" i="24"/>
  <c r="L91" i="24" s="1"/>
  <c r="M91" i="24"/>
  <c r="N91" i="24" s="1"/>
  <c r="K38" i="24"/>
  <c r="L38" i="24" s="1"/>
  <c r="M38" i="24"/>
  <c r="N38" i="24" s="1"/>
  <c r="K40" i="24"/>
  <c r="L40" i="24"/>
  <c r="M40" i="24"/>
  <c r="N40" i="24" s="1"/>
  <c r="K42" i="24"/>
  <c r="L42" i="24" s="1"/>
  <c r="M42" i="24"/>
  <c r="N42" i="24" s="1"/>
  <c r="K44" i="24"/>
  <c r="L44" i="24"/>
  <c r="M44" i="24"/>
  <c r="N44" i="24" s="1"/>
  <c r="K45" i="24"/>
  <c r="L45" i="24" s="1"/>
  <c r="M45" i="24"/>
  <c r="N45" i="24" s="1"/>
  <c r="K46" i="24"/>
  <c r="L46" i="24" s="1"/>
  <c r="M46" i="24"/>
  <c r="N46" i="24" s="1"/>
  <c r="K47" i="24"/>
  <c r="L47" i="24"/>
  <c r="M47" i="24"/>
  <c r="N47" i="24" s="1"/>
  <c r="K49" i="24"/>
  <c r="L49" i="24" s="1"/>
  <c r="M49" i="24"/>
  <c r="N49" i="24" s="1"/>
  <c r="K50" i="24"/>
  <c r="L50" i="24" s="1"/>
  <c r="M50" i="24"/>
  <c r="N50" i="24" s="1"/>
  <c r="K52" i="24"/>
  <c r="L52" i="24" s="1"/>
  <c r="M52" i="24"/>
  <c r="N52" i="24" s="1"/>
  <c r="K54" i="24"/>
  <c r="L54" i="24" s="1"/>
  <c r="M54" i="24"/>
  <c r="N54" i="24" s="1"/>
  <c r="K55" i="24"/>
  <c r="L55" i="24"/>
  <c r="M55" i="24"/>
  <c r="N55" i="24" s="1"/>
  <c r="K56" i="24"/>
  <c r="L56" i="24" s="1"/>
  <c r="M56" i="24"/>
  <c r="N56" i="24" s="1"/>
  <c r="K57" i="24"/>
  <c r="L57" i="24" s="1"/>
  <c r="M57" i="24"/>
  <c r="N57" i="24" s="1"/>
  <c r="K58" i="24"/>
  <c r="L58" i="24" s="1"/>
  <c r="M58" i="24"/>
  <c r="N58" i="24" s="1"/>
  <c r="K60" i="24"/>
  <c r="L60" i="24" s="1"/>
  <c r="M60" i="24"/>
  <c r="N60" i="24" s="1"/>
  <c r="K61" i="24"/>
  <c r="L61" i="24" s="1"/>
  <c r="M61" i="24"/>
  <c r="N61" i="24" s="1"/>
  <c r="K63" i="24"/>
  <c r="L63" i="24" s="1"/>
  <c r="M63" i="24"/>
  <c r="N63" i="24" s="1"/>
  <c r="K64" i="24"/>
  <c r="L64" i="24" s="1"/>
  <c r="M64" i="24"/>
  <c r="N64" i="24" s="1"/>
  <c r="K66" i="24"/>
  <c r="L66" i="24" s="1"/>
  <c r="M66" i="24"/>
  <c r="N66" i="24" s="1"/>
  <c r="K67" i="24"/>
  <c r="L67" i="24" s="1"/>
  <c r="M67" i="24"/>
  <c r="N67" i="24" s="1"/>
  <c r="K69" i="24"/>
  <c r="L69" i="24" s="1"/>
  <c r="M69" i="24"/>
  <c r="N69" i="24" s="1"/>
  <c r="K70" i="24"/>
  <c r="L70" i="24" s="1"/>
  <c r="M70" i="24"/>
  <c r="N70" i="24" s="1"/>
  <c r="K72" i="24"/>
  <c r="L72" i="24" s="1"/>
  <c r="M72" i="24"/>
  <c r="N72" i="24" s="1"/>
  <c r="K11" i="24"/>
  <c r="L11" i="24" s="1"/>
  <c r="M11" i="24"/>
  <c r="N11" i="24" s="1"/>
  <c r="K13" i="24"/>
  <c r="L13" i="24" s="1"/>
  <c r="M13" i="24"/>
  <c r="N13" i="24" s="1"/>
  <c r="K15" i="24"/>
  <c r="L15" i="24" s="1"/>
  <c r="M15" i="24"/>
  <c r="N15" i="24" s="1"/>
  <c r="K16" i="24"/>
  <c r="L16" i="24" s="1"/>
  <c r="M16" i="24"/>
  <c r="N16" i="24" s="1"/>
  <c r="K17" i="24"/>
  <c r="L17" i="24" s="1"/>
  <c r="M17" i="24"/>
  <c r="N17" i="24" s="1"/>
  <c r="K19" i="24"/>
  <c r="L19" i="24" s="1"/>
  <c r="M19" i="24"/>
  <c r="N19" i="24" s="1"/>
  <c r="K20" i="24"/>
  <c r="L20" i="24" s="1"/>
  <c r="M20" i="24"/>
  <c r="N20" i="24" s="1"/>
  <c r="K21" i="24"/>
  <c r="L21" i="24"/>
  <c r="M21" i="24"/>
  <c r="N21" i="24" s="1"/>
  <c r="K23" i="24"/>
  <c r="L23" i="24" s="1"/>
  <c r="M23" i="24"/>
  <c r="N23" i="24"/>
  <c r="K24" i="24"/>
  <c r="L24" i="24" s="1"/>
  <c r="M24" i="24"/>
  <c r="N24" i="24" s="1"/>
  <c r="K26" i="24"/>
  <c r="L26" i="24" s="1"/>
  <c r="M26" i="24"/>
  <c r="N26" i="24" s="1"/>
  <c r="K27" i="24"/>
  <c r="L27" i="24" s="1"/>
  <c r="M27" i="24"/>
  <c r="N27" i="24" s="1"/>
  <c r="K28" i="24"/>
  <c r="L28" i="24" s="1"/>
  <c r="M28" i="24"/>
  <c r="N28" i="24" s="1"/>
  <c r="K30" i="24"/>
  <c r="L30" i="24" s="1"/>
  <c r="M30" i="24"/>
  <c r="N30" i="24" s="1"/>
  <c r="K32" i="24"/>
  <c r="L32" i="24" s="1"/>
  <c r="M32" i="24"/>
  <c r="N32" i="24" s="1"/>
  <c r="K34" i="24"/>
  <c r="L34" i="24" s="1"/>
  <c r="M34" i="24"/>
  <c r="N34" i="24" s="1"/>
  <c r="K36" i="24"/>
  <c r="L36" i="24" s="1"/>
  <c r="M36" i="24"/>
  <c r="N36" i="24" s="1"/>
  <c r="I123" i="29"/>
  <c r="O118" i="29" s="1"/>
  <c r="H123" i="29"/>
  <c r="D123" i="29"/>
  <c r="C123" i="29"/>
  <c r="M10" i="29"/>
  <c r="K10" i="29"/>
  <c r="L10" i="29" s="1"/>
  <c r="F7" i="29"/>
  <c r="O11" i="29" l="1"/>
  <c r="O13" i="29"/>
  <c r="O14" i="29"/>
  <c r="O16" i="29"/>
  <c r="O17" i="29"/>
  <c r="O18" i="29"/>
  <c r="O19" i="29"/>
  <c r="O21" i="29"/>
  <c r="O22" i="29"/>
  <c r="O24" i="29"/>
  <c r="O25" i="29"/>
  <c r="O26" i="29"/>
  <c r="O28" i="29"/>
  <c r="O30" i="29"/>
  <c r="O31" i="29"/>
  <c r="O32" i="29"/>
  <c r="O34" i="29"/>
  <c r="O36" i="29"/>
  <c r="O38" i="29"/>
  <c r="O40" i="29"/>
  <c r="O42" i="29"/>
  <c r="O44" i="29"/>
  <c r="O45" i="29"/>
  <c r="O46" i="29"/>
  <c r="O47" i="29"/>
  <c r="O48" i="29"/>
  <c r="O49" i="29"/>
  <c r="O50" i="29"/>
  <c r="O51" i="29"/>
  <c r="O52" i="29"/>
  <c r="O54" i="29"/>
  <c r="O55" i="29"/>
  <c r="O57" i="29"/>
  <c r="O59" i="29"/>
  <c r="O60" i="29"/>
  <c r="O61" i="29"/>
  <c r="O63" i="29"/>
  <c r="O64" i="29"/>
  <c r="O66" i="29"/>
  <c r="O67" i="29"/>
  <c r="O69" i="29"/>
  <c r="O70" i="29"/>
  <c r="O71" i="29"/>
  <c r="O73" i="29"/>
  <c r="O75" i="29"/>
  <c r="O77" i="29"/>
  <c r="O79" i="29"/>
  <c r="O81" i="29"/>
  <c r="O83" i="29"/>
  <c r="O84" i="29"/>
  <c r="O86" i="29"/>
  <c r="O88" i="29"/>
  <c r="O89" i="29"/>
  <c r="O90" i="29"/>
  <c r="O92" i="29"/>
  <c r="O93" i="29"/>
  <c r="O95" i="29"/>
  <c r="O96" i="29"/>
  <c r="O97" i="29"/>
  <c r="O99" i="29"/>
  <c r="O100" i="29"/>
  <c r="O102" i="29"/>
  <c r="O104" i="29"/>
  <c r="O105" i="29"/>
  <c r="O106" i="29"/>
  <c r="O107" i="29"/>
  <c r="O108" i="29"/>
  <c r="O109" i="29"/>
  <c r="O110" i="29"/>
  <c r="O112" i="29"/>
  <c r="O114" i="29"/>
  <c r="O116" i="29"/>
  <c r="O117" i="29"/>
  <c r="M123" i="29"/>
  <c r="N123" i="29" s="1"/>
  <c r="N10" i="29"/>
  <c r="K123" i="29"/>
  <c r="L123" i="29" s="1"/>
  <c r="O10" i="29"/>
  <c r="O123" i="29" l="1"/>
  <c r="I104" i="26" l="1"/>
  <c r="H104" i="26"/>
  <c r="D104" i="26"/>
  <c r="C104" i="26"/>
  <c r="M10" i="26"/>
  <c r="N10" i="26" s="1"/>
  <c r="K10" i="26"/>
  <c r="L10" i="26" s="1"/>
  <c r="F7" i="26"/>
  <c r="I96" i="24"/>
  <c r="H96" i="24"/>
  <c r="D96" i="24"/>
  <c r="C96" i="24"/>
  <c r="O10" i="24"/>
  <c r="M10" i="24"/>
  <c r="K10" i="24"/>
  <c r="L10" i="24" s="1"/>
  <c r="F7" i="24"/>
  <c r="O99" i="26" l="1"/>
  <c r="O98" i="26"/>
  <c r="O96" i="26"/>
  <c r="O95" i="26"/>
  <c r="O94" i="26"/>
  <c r="O92" i="26"/>
  <c r="O90" i="26"/>
  <c r="O89" i="26"/>
  <c r="O87" i="26"/>
  <c r="O85" i="26"/>
  <c r="O83" i="26"/>
  <c r="O82" i="26"/>
  <c r="O81" i="26"/>
  <c r="O79" i="26"/>
  <c r="O77" i="26"/>
  <c r="O75" i="26"/>
  <c r="O74" i="26"/>
  <c r="O72" i="26"/>
  <c r="O70" i="26"/>
  <c r="O69" i="26"/>
  <c r="O67" i="26"/>
  <c r="O65" i="26"/>
  <c r="O63" i="26"/>
  <c r="O61" i="26"/>
  <c r="O60" i="26"/>
  <c r="O58" i="26"/>
  <c r="O57" i="26"/>
  <c r="O55" i="26"/>
  <c r="O53" i="26"/>
  <c r="O52" i="26"/>
  <c r="O50" i="26"/>
  <c r="O49" i="26"/>
  <c r="O48" i="26"/>
  <c r="O47" i="26"/>
  <c r="O45" i="26"/>
  <c r="O43" i="26"/>
  <c r="O41" i="26"/>
  <c r="O39" i="26"/>
  <c r="O38" i="26"/>
  <c r="O37" i="26"/>
  <c r="O36" i="26"/>
  <c r="O34" i="26"/>
  <c r="O32" i="26"/>
  <c r="O31" i="26"/>
  <c r="O29" i="26"/>
  <c r="O28" i="26"/>
  <c r="O26" i="26"/>
  <c r="O25" i="26"/>
  <c r="O24" i="26"/>
  <c r="O22" i="26"/>
  <c r="O21" i="26"/>
  <c r="O19" i="26"/>
  <c r="O18" i="26"/>
  <c r="O17" i="26"/>
  <c r="O15" i="26"/>
  <c r="O14" i="26"/>
  <c r="O12" i="26"/>
  <c r="O81" i="24"/>
  <c r="O88" i="24"/>
  <c r="O89" i="24"/>
  <c r="O16" i="24"/>
  <c r="O17" i="24"/>
  <c r="O24" i="24"/>
  <c r="O32" i="24"/>
  <c r="O13" i="24"/>
  <c r="O20" i="24"/>
  <c r="O28" i="24"/>
  <c r="O15" i="24"/>
  <c r="O23" i="24"/>
  <c r="O74" i="24"/>
  <c r="O75" i="24"/>
  <c r="O82" i="24"/>
  <c r="O91" i="24"/>
  <c r="O38" i="24"/>
  <c r="O40" i="24"/>
  <c r="O42" i="24"/>
  <c r="O44" i="24"/>
  <c r="O45" i="24"/>
  <c r="O46" i="24"/>
  <c r="O47" i="24"/>
  <c r="O49" i="24"/>
  <c r="O50" i="24"/>
  <c r="O52" i="24"/>
  <c r="O54" i="24"/>
  <c r="O55" i="24"/>
  <c r="O56" i="24"/>
  <c r="O57" i="24"/>
  <c r="O58" i="24"/>
  <c r="O60" i="24"/>
  <c r="O61" i="24"/>
  <c r="O63" i="24"/>
  <c r="O64" i="24"/>
  <c r="O66" i="24"/>
  <c r="O67" i="24"/>
  <c r="O69" i="24"/>
  <c r="O70" i="24"/>
  <c r="O72" i="24"/>
  <c r="O11" i="24"/>
  <c r="O19" i="24"/>
  <c r="O26" i="24"/>
  <c r="O27" i="24"/>
  <c r="O34" i="24"/>
  <c r="O77" i="24"/>
  <c r="O84" i="24"/>
  <c r="O85" i="24"/>
  <c r="O21" i="24"/>
  <c r="O36" i="24"/>
  <c r="O78" i="24"/>
  <c r="O79" i="24"/>
  <c r="O87" i="24"/>
  <c r="O30" i="24"/>
  <c r="K104" i="26"/>
  <c r="L104" i="26" s="1"/>
  <c r="M104" i="26"/>
  <c r="N104" i="26" s="1"/>
  <c r="O10" i="26"/>
  <c r="M96" i="24"/>
  <c r="N96" i="24" s="1"/>
  <c r="N10" i="24"/>
  <c r="K96" i="24"/>
  <c r="L96" i="24" s="1"/>
  <c r="O104" i="26" l="1"/>
  <c r="O96" i="24"/>
</calcChain>
</file>

<file path=xl/sharedStrings.xml><?xml version="1.0" encoding="utf-8"?>
<sst xmlns="http://schemas.openxmlformats.org/spreadsheetml/2006/main" count="1379" uniqueCount="239">
  <si>
    <t>Carrier Name:</t>
  </si>
  <si>
    <t>Invoice Date:</t>
  </si>
  <si>
    <t>Invoice No:</t>
  </si>
  <si>
    <t>Invoice Period:</t>
  </si>
  <si>
    <t>Currency:</t>
  </si>
  <si>
    <t>USD</t>
  </si>
  <si>
    <t>Liquid Telecom</t>
  </si>
  <si>
    <t>Destination</t>
  </si>
  <si>
    <t>Our Rate</t>
  </si>
  <si>
    <t>Our Min</t>
  </si>
  <si>
    <t>Our Cost</t>
  </si>
  <si>
    <t>Inv Rate</t>
  </si>
  <si>
    <t>Inv Min</t>
  </si>
  <si>
    <t>Inv Charge</t>
  </si>
  <si>
    <t>Diff - Minutes</t>
  </si>
  <si>
    <t>% Diff - Minutes</t>
  </si>
  <si>
    <t>Diff - Cost</t>
  </si>
  <si>
    <t>% Diff Cost</t>
  </si>
  <si>
    <t>% of Total Cost</t>
  </si>
  <si>
    <t>Sub-Totals</t>
  </si>
  <si>
    <t>Belgacom</t>
  </si>
  <si>
    <t>Aruba - Mobile Digicel</t>
  </si>
  <si>
    <t>Aruba - Mobile Others</t>
  </si>
  <si>
    <t>Bahrain - Mobile MTC Vodafone</t>
  </si>
  <si>
    <t>Bahrain - Mobile Others</t>
  </si>
  <si>
    <t>Belgium - Mobile Others</t>
  </si>
  <si>
    <t>Belgium - Mobile Telenet</t>
  </si>
  <si>
    <t>Cambodia - Mobile</t>
  </si>
  <si>
    <t>Canada - Fixed Northwest Territories</t>
  </si>
  <si>
    <t>Dominica - Mobile Others</t>
  </si>
  <si>
    <t>Gabon - Mobile</t>
  </si>
  <si>
    <t>Gabon - Mobile CELTEL</t>
  </si>
  <si>
    <t>Gabon - Mobile TELCEL</t>
  </si>
  <si>
    <t>Gabon - Mobile Usan</t>
  </si>
  <si>
    <t>Ghana - Mobile MTN</t>
  </si>
  <si>
    <t>Gibraltar - Mobile</t>
  </si>
  <si>
    <t>Guatemala - Mobile PCS</t>
  </si>
  <si>
    <t>Guatemala - Mobile TELEFONICA</t>
  </si>
  <si>
    <t>Haiti - Mobile Digicel</t>
  </si>
  <si>
    <t>Haiti - Mobile Others</t>
  </si>
  <si>
    <t>Iceland - Fixed</t>
  </si>
  <si>
    <t>Iceland - Mobile Others</t>
  </si>
  <si>
    <t>Jamaica - Mobile CW</t>
  </si>
  <si>
    <t>Jamaica - Mobile Digicel</t>
  </si>
  <si>
    <t>Kenya - Mobile CELTEL</t>
  </si>
  <si>
    <t>Monaco - Mobile Kosovo</t>
  </si>
  <si>
    <t>Oman - Fixed</t>
  </si>
  <si>
    <t>Rwanda - Mobile MTN</t>
  </si>
  <si>
    <t>Inmarsat BGAN SNAC</t>
  </si>
  <si>
    <t>Slovakia - Mobile Eurotel</t>
  </si>
  <si>
    <t>Slovakia - Mobile O2</t>
  </si>
  <si>
    <t>Slovakia - Mobile Orange</t>
  </si>
  <si>
    <t>Trinidad &amp; Tobago - Fixed</t>
  </si>
  <si>
    <t>Trinidad and Tobago - Mobile Digicel</t>
  </si>
  <si>
    <t>Turks and Caicos - Mobile</t>
  </si>
  <si>
    <t>Turks and Caicos - Mobile Digicel</t>
  </si>
  <si>
    <t>Uganda - Fixed</t>
  </si>
  <si>
    <t>Uganda - Mobile Ugatel</t>
  </si>
  <si>
    <t>Zambia - Mobile MTN</t>
  </si>
  <si>
    <t>Zimbabwe - Mobile Netone</t>
  </si>
  <si>
    <t>Zimbabwe</t>
  </si>
  <si>
    <t>Zambia</t>
  </si>
  <si>
    <t>United Kingdom</t>
  </si>
  <si>
    <t>Uganda</t>
  </si>
  <si>
    <t>Turks and Caicos Islands</t>
  </si>
  <si>
    <t>Trinidad and Tobago</t>
  </si>
  <si>
    <t>South Africa</t>
  </si>
  <si>
    <t>Snac</t>
  </si>
  <si>
    <t>Slovakia</t>
  </si>
  <si>
    <t>San Marino</t>
  </si>
  <si>
    <t>Rwanda</t>
  </si>
  <si>
    <t>Oman</t>
  </si>
  <si>
    <t>Monaco</t>
  </si>
  <si>
    <t>Kenya</t>
  </si>
  <si>
    <t>Jamaica</t>
  </si>
  <si>
    <t>Iceland</t>
  </si>
  <si>
    <t>Haiti</t>
  </si>
  <si>
    <t>Guatemala</t>
  </si>
  <si>
    <t>Gibraltar</t>
  </si>
  <si>
    <t>Ghana</t>
  </si>
  <si>
    <t>Gabon</t>
  </si>
  <si>
    <t>Dominica</t>
  </si>
  <si>
    <t>Canada</t>
  </si>
  <si>
    <t>Cambodia</t>
  </si>
  <si>
    <t>Belgium</t>
  </si>
  <si>
    <t>Bahrain</t>
  </si>
  <si>
    <t>Australia</t>
  </si>
  <si>
    <t>Aruba</t>
  </si>
  <si>
    <t>Albania - Mobile Vodafone</t>
  </si>
  <si>
    <t>Cambodia - Fixed</t>
  </si>
  <si>
    <t>Cambodia - Mobile METFONE</t>
  </si>
  <si>
    <t>Guatemala - Fixed</t>
  </si>
  <si>
    <t>Guatemala - Mobile COMCEL</t>
  </si>
  <si>
    <t>Iceland - Mobile SIMINN</t>
  </si>
  <si>
    <t>Uganda - Fixed MTN</t>
  </si>
  <si>
    <t>Albania</t>
  </si>
  <si>
    <t>American Samoa</t>
  </si>
  <si>
    <t>Cook - Fixed</t>
  </si>
  <si>
    <t>Ghana - Fixed</t>
  </si>
  <si>
    <t>Cook Islands</t>
  </si>
  <si>
    <t>Australia - Fixed</t>
  </si>
  <si>
    <t>Belgium - Fixed</t>
  </si>
  <si>
    <t>Nigeria</t>
  </si>
  <si>
    <t>Italy</t>
  </si>
  <si>
    <t>Mozambique</t>
  </si>
  <si>
    <t>Albania - Mobile AMC</t>
  </si>
  <si>
    <t>Australia - Mobile Lycatel</t>
  </si>
  <si>
    <t>Australia - Special services</t>
  </si>
  <si>
    <t>Italy - Fixed</t>
  </si>
  <si>
    <t>San Marino - Mobile Alternative</t>
  </si>
  <si>
    <t>Nigeria - Mobile Celtel</t>
  </si>
  <si>
    <t>Zimbabwe - Mobile Econet</t>
  </si>
  <si>
    <t>Albania - Mobile</t>
  </si>
  <si>
    <t>China</t>
  </si>
  <si>
    <t>Cameroon - Mobile MTN</t>
  </si>
  <si>
    <t>Oman - Fixed Nawras</t>
  </si>
  <si>
    <t>Burundi</t>
  </si>
  <si>
    <t>Cameroon</t>
  </si>
  <si>
    <t>Burundi Mobile Smart Mobile</t>
  </si>
  <si>
    <t>China - Fixed</t>
  </si>
  <si>
    <t>Australia - Mobile Optus</t>
  </si>
  <si>
    <t>Bahrain - Mobile STC</t>
  </si>
  <si>
    <t>Congo - Mobile Celtel</t>
  </si>
  <si>
    <t>Congo - Mobile MTN</t>
  </si>
  <si>
    <t>Congo - Mobile Others</t>
  </si>
  <si>
    <t>Congo - Mobile Warid</t>
  </si>
  <si>
    <t>Mozambique - Mobile Vodacom</t>
  </si>
  <si>
    <t>Emsat Special Services</t>
  </si>
  <si>
    <t>South Africa - Fixed</t>
  </si>
  <si>
    <t>Congo</t>
  </si>
  <si>
    <t>International Networks</t>
  </si>
  <si>
    <t>Burundi - Mobile Telecel</t>
  </si>
  <si>
    <t>Pakistan Mobile Telenor</t>
  </si>
  <si>
    <t>San Marino - Mobile SMT</t>
  </si>
  <si>
    <t>Emsat</t>
  </si>
  <si>
    <t>Seychelles - Mobile</t>
  </si>
  <si>
    <t>Uganda - Mobile</t>
  </si>
  <si>
    <t>Uganda - Mobile Gemtel</t>
  </si>
  <si>
    <t>United Kingdom - Mobile Vodafone</t>
  </si>
  <si>
    <t>Seychelles</t>
  </si>
  <si>
    <t>Pakistan</t>
  </si>
  <si>
    <t>SNAC</t>
  </si>
  <si>
    <t>South Africa Johannesburg</t>
  </si>
  <si>
    <t>Uganda - Mobile Celtel</t>
  </si>
  <si>
    <t>Burundi - Mobile Onatel</t>
  </si>
  <si>
    <t>Haiti - Fixed</t>
  </si>
  <si>
    <t>Libya - Fixed</t>
  </si>
  <si>
    <t>Nigeria - Mobile Globacom</t>
  </si>
  <si>
    <t>South Africa - Mobile MTN</t>
  </si>
  <si>
    <t>Uganda - Fixed Warid</t>
  </si>
  <si>
    <t>Libya</t>
  </si>
  <si>
    <t>Ghana - Mobile Millicom</t>
  </si>
  <si>
    <t>India - Fixed</t>
  </si>
  <si>
    <t>India - Mobile AIRCEL</t>
  </si>
  <si>
    <t>Kiribati</t>
  </si>
  <si>
    <t>Bahrain - Fixed Wimax MENA</t>
  </si>
  <si>
    <t>Benin - Mobile TELCEL</t>
  </si>
  <si>
    <t>Dominica - Mobile Digicel</t>
  </si>
  <si>
    <t>Malawi - Mobile Celtel</t>
  </si>
  <si>
    <t>India</t>
  </si>
  <si>
    <t>Benin</t>
  </si>
  <si>
    <t>Malawi</t>
  </si>
  <si>
    <t>Albania Mobile Vodafone</t>
  </si>
  <si>
    <t>Bahrain Mobile</t>
  </si>
  <si>
    <t>Bahrain Mobile Viva</t>
  </si>
  <si>
    <t>Gabon Mobile</t>
  </si>
  <si>
    <t>Gabon Mobile Airtel</t>
  </si>
  <si>
    <t>Gabon Mobile Azur</t>
  </si>
  <si>
    <t>Gabon Mobile Moov</t>
  </si>
  <si>
    <t>Nigeria - Mobile MTN</t>
  </si>
  <si>
    <t>Switzerland Mobile Swisscom</t>
  </si>
  <si>
    <t>Switzerland</t>
  </si>
  <si>
    <t>Aruba Mobile Digicel</t>
  </si>
  <si>
    <t>Belgium Mobile</t>
  </si>
  <si>
    <t>Belgium Mobile Telenet</t>
  </si>
  <si>
    <t>Botswana Mobile Mascom</t>
  </si>
  <si>
    <t>Burundi Mobile Onatel</t>
  </si>
  <si>
    <t>Canada Northwest Territories</t>
  </si>
  <si>
    <t>China Mobile Unicom</t>
  </si>
  <si>
    <t>Dominica Mobile</t>
  </si>
  <si>
    <t>Dominica Mobile Digicel</t>
  </si>
  <si>
    <t>Gibraltar Mobile</t>
  </si>
  <si>
    <t>Haiti Mobile</t>
  </si>
  <si>
    <t>Haiti Mobile Digicel</t>
  </si>
  <si>
    <t>Iceland Mobile</t>
  </si>
  <si>
    <t>Iceland Mobile Siminn</t>
  </si>
  <si>
    <t>Iceland Mobile Vodafone</t>
  </si>
  <si>
    <t>Macedonia - Mobile Cosmofon</t>
  </si>
  <si>
    <t>Macedonia Mobile One</t>
  </si>
  <si>
    <t>Monaco Mobile Kosovo</t>
  </si>
  <si>
    <t>Nigeria Mobile Airtel</t>
  </si>
  <si>
    <t>Nigeria Mobile Glo</t>
  </si>
  <si>
    <t>Nigeria Mobile MTN</t>
  </si>
  <si>
    <t>Rwanda Mobile MTN</t>
  </si>
  <si>
    <t>Snac Inmarsat BGAN</t>
  </si>
  <si>
    <t>Uganda Mobile</t>
  </si>
  <si>
    <t>Uganda Mobile Gemtel</t>
  </si>
  <si>
    <t>United Arab Emirates Mobile</t>
  </si>
  <si>
    <t>Zambia Mobile MTN</t>
  </si>
  <si>
    <t>Zimbabwe Mobile Econet</t>
  </si>
  <si>
    <t>Botswana</t>
  </si>
  <si>
    <t>Macedonia</t>
  </si>
  <si>
    <t>United Arab Emirates</t>
  </si>
  <si>
    <t>Aruba Mobile</t>
  </si>
  <si>
    <t>Cook Islands Mobile</t>
  </si>
  <si>
    <t>North Korea</t>
  </si>
  <si>
    <t>Congo Mobile MTN</t>
  </si>
  <si>
    <t>Eritrea Mobile</t>
  </si>
  <si>
    <t>France Mobile</t>
  </si>
  <si>
    <t>France Mobile Bouygues</t>
  </si>
  <si>
    <t>France Mobile Free Mobile</t>
  </si>
  <si>
    <t>France Mobile SFR</t>
  </si>
  <si>
    <t>Mauritius</t>
  </si>
  <si>
    <t>Mauritius Mobile</t>
  </si>
  <si>
    <t>Mauritius Mobile Emtel</t>
  </si>
  <si>
    <t>Morocco</t>
  </si>
  <si>
    <t>Somalia Fixed Hortel</t>
  </si>
  <si>
    <t>Somalia Mobile Hortel</t>
  </si>
  <si>
    <t>Sudan Mobile MTN</t>
  </si>
  <si>
    <t>Swaziland Mobile MTN</t>
  </si>
  <si>
    <t>Switzerland Mobile Salt Mobile SA</t>
  </si>
  <si>
    <t>Uganda Mobile Sure Telecom</t>
  </si>
  <si>
    <t>Uganda Special Services</t>
  </si>
  <si>
    <t>Eritrea</t>
  </si>
  <si>
    <t>France</t>
  </si>
  <si>
    <t>Somalia</t>
  </si>
  <si>
    <t>Sudan</t>
  </si>
  <si>
    <t>Swaziland</t>
  </si>
  <si>
    <t>Congo Mobile</t>
  </si>
  <si>
    <t>Congo Mobile Airtel</t>
  </si>
  <si>
    <t>Ghana Mobile</t>
  </si>
  <si>
    <t>Ghana Mobile Glo</t>
  </si>
  <si>
    <t>Malaysia Mobile</t>
  </si>
  <si>
    <t>Malaysia Mobile Celcom</t>
  </si>
  <si>
    <t>Malaysia Mobile DiGi</t>
  </si>
  <si>
    <t>Malaysia Mobile Maxis</t>
  </si>
  <si>
    <t>Switzerland Mobile Sunrise</t>
  </si>
  <si>
    <t>Uganda Fixed MTN</t>
  </si>
  <si>
    <t>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</si>
</sst>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0.0000"/>
    <numFmt numFmtId="166" formatCode="#,##0.00;\(#,##0.00\)"/>
    <numFmt numFmtId="167" formatCode="mmmm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8"/>
      <name val="Verdana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/>
    <xf numFmtId="0" fontId="2" fillId="0" borderId="0" xfId="0" applyFont="1" applyAlignment="1"/>
    <xf numFmtId="0" fontId="4" fillId="0" borderId="0" xfId="0" applyFont="1"/>
    <xf numFmtId="164" fontId="2" fillId="0" borderId="0" xfId="1" applyNumberFormat="1" applyFont="1" applyAlignment="1">
      <alignment horizontal="left" vertical="center" wrapText="1"/>
    </xf>
    <xf numFmtId="0" fontId="5" fillId="0" borderId="1" xfId="0" applyFont="1" applyFill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43" fontId="2" fillId="0" borderId="0" xfId="1" applyNumberFormat="1" applyFont="1" applyAlignment="1">
      <alignment horizontal="left" vertical="center" wrapText="1"/>
    </xf>
    <xf numFmtId="43" fontId="2" fillId="0" borderId="0" xfId="1" applyFont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6" fillId="0" borderId="0" xfId="0" applyFont="1"/>
    <xf numFmtId="0" fontId="6" fillId="0" borderId="1" xfId="0" applyFont="1" applyBorder="1"/>
    <xf numFmtId="165" fontId="7" fillId="0" borderId="0" xfId="0" applyNumberFormat="1" applyFont="1"/>
    <xf numFmtId="4" fontId="6" fillId="0" borderId="0" xfId="0" applyNumberFormat="1" applyFont="1"/>
    <xf numFmtId="165" fontId="6" fillId="0" borderId="0" xfId="0" applyNumberFormat="1" applyFont="1"/>
    <xf numFmtId="43" fontId="2" fillId="0" borderId="0" xfId="0" applyNumberFormat="1" applyFont="1" applyAlignment="1">
      <alignment horizontal="right" vertical="center" wrapText="1"/>
    </xf>
    <xf numFmtId="9" fontId="2" fillId="0" borderId="0" xfId="2" applyFont="1" applyAlignment="1">
      <alignment horizontal="right" vertical="center" wrapText="1"/>
    </xf>
    <xf numFmtId="9" fontId="2" fillId="0" borderId="0" xfId="0" applyNumberFormat="1" applyFont="1"/>
    <xf numFmtId="0" fontId="2" fillId="0" borderId="2" xfId="0" applyFont="1" applyFill="1" applyBorder="1" applyAlignment="1">
      <alignment horizontal="left" vertical="top" wrapText="1"/>
    </xf>
    <xf numFmtId="165" fontId="2" fillId="0" borderId="0" xfId="0" applyNumberFormat="1" applyFont="1" applyFill="1" applyBorder="1" applyAlignment="1">
      <alignment horizontal="right" vertical="top"/>
    </xf>
    <xf numFmtId="43" fontId="2" fillId="0" borderId="0" xfId="1" applyFont="1" applyFill="1" applyBorder="1" applyAlignment="1">
      <alignment horizontal="right" vertical="top"/>
    </xf>
    <xf numFmtId="43" fontId="2" fillId="0" borderId="0" xfId="1" quotePrefix="1" applyFont="1" applyFill="1" applyBorder="1" applyAlignment="1">
      <alignment horizontal="right" vertical="top"/>
    </xf>
    <xf numFmtId="0" fontId="2" fillId="0" borderId="0" xfId="0" applyFont="1"/>
    <xf numFmtId="165" fontId="3" fillId="0" borderId="0" xfId="0" applyNumberFormat="1" applyFont="1"/>
    <xf numFmtId="4" fontId="2" fillId="0" borderId="3" xfId="0" applyNumberFormat="1" applyFont="1" applyBorder="1"/>
    <xf numFmtId="4" fontId="2" fillId="0" borderId="0" xfId="0" applyNumberFormat="1" applyFont="1" applyBorder="1"/>
    <xf numFmtId="10" fontId="2" fillId="0" borderId="3" xfId="2" applyNumberFormat="1" applyFont="1" applyBorder="1" applyAlignment="1">
      <alignment horizontal="right" vertical="center" wrapText="1"/>
    </xf>
    <xf numFmtId="166" fontId="2" fillId="0" borderId="3" xfId="1" applyNumberFormat="1" applyFont="1" applyFill="1" applyBorder="1"/>
    <xf numFmtId="9" fontId="2" fillId="0" borderId="3" xfId="2" applyFont="1" applyBorder="1" applyAlignment="1">
      <alignment horizontal="right" vertical="center" wrapText="1"/>
    </xf>
    <xf numFmtId="10" fontId="2" fillId="0" borderId="4" xfId="2" applyNumberFormat="1" applyFont="1" applyBorder="1" applyAlignment="1">
      <alignment horizontal="right" vertical="center" wrapText="1"/>
    </xf>
    <xf numFmtId="0" fontId="6" fillId="0" borderId="0" xfId="0" applyFont="1" applyBorder="1"/>
    <xf numFmtId="14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165" fontId="8" fillId="0" borderId="0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left" wrapText="1"/>
    </xf>
    <xf numFmtId="2" fontId="8" fillId="0" borderId="0" xfId="0" applyNumberFormat="1" applyFont="1" applyFill="1" applyBorder="1" applyAlignment="1">
      <alignment horizontal="right" vertical="center"/>
    </xf>
    <xf numFmtId="2" fontId="6" fillId="0" borderId="0" xfId="0" applyNumberFormat="1" applyFont="1"/>
    <xf numFmtId="166" fontId="2" fillId="0" borderId="3" xfId="0" applyNumberFormat="1" applyFont="1" applyFill="1" applyBorder="1"/>
    <xf numFmtId="0" fontId="5" fillId="0" borderId="0" xfId="0" applyFont="1" applyFill="1" applyBorder="1" applyAlignment="1">
      <alignment horizontal="left" wrapText="1"/>
    </xf>
    <xf numFmtId="165" fontId="6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2"/>
  <sheetViews>
    <sheetView workbookViewId="0">
      <selection activeCell="G2" sqref="G2"/>
    </sheetView>
  </sheetViews>
  <sheetFormatPr defaultRowHeight="11.25" x14ac:dyDescent="0.2"/>
  <cols>
    <col min="1" max="1" width="34.28515625" style="14" bestFit="1" customWidth="1"/>
    <col min="2" max="2" width="14.7109375" style="14" bestFit="1" customWidth="1"/>
    <col min="3" max="3" width="10.28515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140625" style="14" bestFit="1" customWidth="1"/>
    <col min="9" max="9" width="11.570312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 x14ac:dyDescent="0.2">
      <c r="A1" s="1" t="s">
        <v>0</v>
      </c>
      <c r="B1" s="1" t="s">
        <v>20</v>
      </c>
      <c r="E1" s="15"/>
      <c r="J1" s="15"/>
    </row>
    <row r="2" spans="1:15" x14ac:dyDescent="0.2">
      <c r="A2" s="2" t="s">
        <v>1</v>
      </c>
      <c r="B2" s="35">
        <v>42066</v>
      </c>
      <c r="E2" s="15"/>
      <c r="J2" s="15"/>
    </row>
    <row r="3" spans="1:15" x14ac:dyDescent="0.2">
      <c r="A3" s="2" t="s">
        <v>2</v>
      </c>
      <c r="B3" s="36">
        <v>317214</v>
      </c>
      <c r="E3" s="15"/>
      <c r="J3" s="15"/>
    </row>
    <row r="4" spans="1:15" x14ac:dyDescent="0.2">
      <c r="A4" s="2" t="s">
        <v>3</v>
      </c>
      <c r="B4" s="37">
        <v>42036</v>
      </c>
      <c r="E4" s="15"/>
      <c r="J4" s="15"/>
    </row>
    <row r="5" spans="1:15" x14ac:dyDescent="0.2">
      <c r="A5" s="2" t="s">
        <v>4</v>
      </c>
      <c r="B5" s="2" t="s">
        <v>5</v>
      </c>
      <c r="E5" s="15"/>
      <c r="J5" s="15"/>
    </row>
    <row r="6" spans="1:15" x14ac:dyDescent="0.2">
      <c r="A6" s="3"/>
      <c r="B6" s="4"/>
      <c r="E6" s="15"/>
      <c r="J6" s="15"/>
    </row>
    <row r="7" spans="1:15" x14ac:dyDescent="0.2">
      <c r="A7" s="5" t="s">
        <v>6</v>
      </c>
      <c r="B7" s="6"/>
      <c r="E7" s="15"/>
      <c r="F7" s="7" t="str">
        <f>B1</f>
        <v>Belgacom</v>
      </c>
      <c r="J7" s="15"/>
    </row>
    <row r="8" spans="1:15" ht="22.5" x14ac:dyDescent="0.2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 ht="12.75" customHeight="1" x14ac:dyDescent="0.2">
      <c r="B9" s="16"/>
      <c r="C9" s="17"/>
      <c r="D9" s="17"/>
      <c r="E9" s="9"/>
      <c r="J9" s="9"/>
      <c r="K9" s="19"/>
      <c r="L9" s="20"/>
      <c r="M9" s="19"/>
      <c r="N9" s="20"/>
      <c r="O9" s="21"/>
    </row>
    <row r="10" spans="1:15" ht="12.75" customHeight="1" x14ac:dyDescent="0.2">
      <c r="A10" s="38" t="s">
        <v>88</v>
      </c>
      <c r="B10" s="39">
        <v>0.26790000000000003</v>
      </c>
      <c r="C10" s="41">
        <v>0.52</v>
      </c>
      <c r="D10" s="41">
        <v>0.14000000000000001</v>
      </c>
      <c r="E10" s="40"/>
      <c r="F10" s="14" t="s">
        <v>95</v>
      </c>
      <c r="G10" s="45">
        <v>0.26785999999999999</v>
      </c>
      <c r="H10" s="42">
        <v>0.52</v>
      </c>
      <c r="I10" s="42">
        <v>0.14000000000000001</v>
      </c>
      <c r="J10" s="9"/>
      <c r="K10" s="19">
        <f>+C10-H10</f>
        <v>0</v>
      </c>
      <c r="L10" s="20">
        <f>IFERROR(K10/C10,0)</f>
        <v>0</v>
      </c>
      <c r="M10" s="19">
        <f>+D10-I10</f>
        <v>0</v>
      </c>
      <c r="N10" s="20">
        <f>IFERROR(M10/D10,0)</f>
        <v>0</v>
      </c>
      <c r="O10" s="21">
        <f>IFERROR(I10/$I$96,0)</f>
        <v>1.5532498424560864E-5</v>
      </c>
    </row>
    <row r="11" spans="1:15" ht="12.75" customHeight="1" x14ac:dyDescent="0.2">
      <c r="A11" s="38" t="s">
        <v>105</v>
      </c>
      <c r="B11" s="39">
        <v>0.28260000000000002</v>
      </c>
      <c r="C11" s="41">
        <v>1.73</v>
      </c>
      <c r="D11" s="41">
        <v>0.49</v>
      </c>
      <c r="E11" s="40"/>
      <c r="F11" s="14" t="s">
        <v>95</v>
      </c>
      <c r="G11" s="45">
        <v>0.28260000000000002</v>
      </c>
      <c r="H11" s="42">
        <v>1.77</v>
      </c>
      <c r="I11" s="42">
        <v>0.5</v>
      </c>
      <c r="J11" s="9"/>
      <c r="K11" s="19">
        <f t="shared" ref="K11:K36" si="0">+C11-H11</f>
        <v>-4.0000000000000036E-2</v>
      </c>
      <c r="L11" s="20">
        <f t="shared" ref="L11:L36" si="1">IFERROR(K11/C11,0)</f>
        <v>-2.3121387283237014E-2</v>
      </c>
      <c r="M11" s="19">
        <f t="shared" ref="M11:M36" si="2">+D11-I11</f>
        <v>-1.0000000000000009E-2</v>
      </c>
      <c r="N11" s="20">
        <f t="shared" ref="N11:N36" si="3">IFERROR(M11/D11,0)</f>
        <v>-2.0408163265306142E-2</v>
      </c>
      <c r="O11" s="21">
        <f t="shared" ref="O11:O36" si="4">IFERROR(I11/$I$96,0)</f>
        <v>5.547320865914594E-5</v>
      </c>
    </row>
    <row r="12" spans="1:15" ht="12.75" customHeight="1" x14ac:dyDescent="0.2">
      <c r="A12" s="38"/>
      <c r="B12" s="39"/>
      <c r="C12" s="41"/>
      <c r="D12" s="41"/>
      <c r="E12" s="40"/>
      <c r="G12" s="45"/>
      <c r="H12" s="42"/>
      <c r="I12" s="42"/>
      <c r="J12" s="9"/>
      <c r="K12" s="19"/>
      <c r="L12" s="20"/>
      <c r="M12" s="19"/>
      <c r="N12" s="20"/>
      <c r="O12" s="21"/>
    </row>
    <row r="13" spans="1:15" ht="12.75" customHeight="1" x14ac:dyDescent="0.2">
      <c r="A13" s="14" t="s">
        <v>96</v>
      </c>
      <c r="B13" s="14">
        <v>2.35E-2</v>
      </c>
      <c r="C13" s="14">
        <v>4.7300000000000004</v>
      </c>
      <c r="D13" s="14">
        <v>0.11</v>
      </c>
      <c r="E13" s="40"/>
      <c r="F13" s="14" t="s">
        <v>96</v>
      </c>
      <c r="G13" s="45">
        <v>2.35E-2</v>
      </c>
      <c r="H13" s="42">
        <v>4.7300000000000004</v>
      </c>
      <c r="I13" s="42">
        <v>0.11</v>
      </c>
      <c r="J13" s="9"/>
      <c r="K13" s="19">
        <f t="shared" si="0"/>
        <v>0</v>
      </c>
      <c r="L13" s="20">
        <f t="shared" si="1"/>
        <v>0</v>
      </c>
      <c r="M13" s="19">
        <f t="shared" si="2"/>
        <v>0</v>
      </c>
      <c r="N13" s="20">
        <f t="shared" si="3"/>
        <v>0</v>
      </c>
      <c r="O13" s="21">
        <f t="shared" si="4"/>
        <v>1.2204105905012108E-5</v>
      </c>
    </row>
    <row r="14" spans="1:15" ht="12.75" customHeight="1" x14ac:dyDescent="0.2">
      <c r="A14" s="38"/>
      <c r="B14" s="39"/>
      <c r="C14" s="41"/>
      <c r="D14" s="41"/>
      <c r="E14" s="40"/>
      <c r="G14" s="18"/>
      <c r="H14" s="42"/>
      <c r="I14" s="42"/>
      <c r="J14" s="9"/>
      <c r="K14" s="19"/>
      <c r="L14" s="20"/>
      <c r="M14" s="19"/>
      <c r="N14" s="20"/>
      <c r="O14" s="21"/>
    </row>
    <row r="15" spans="1:15" ht="12.75" customHeight="1" x14ac:dyDescent="0.2">
      <c r="A15" s="38" t="s">
        <v>21</v>
      </c>
      <c r="B15" s="39">
        <v>0.15989999999999999</v>
      </c>
      <c r="C15" s="41">
        <v>1.96</v>
      </c>
      <c r="D15" s="41">
        <v>0.32</v>
      </c>
      <c r="E15" s="40"/>
      <c r="F15" s="14" t="s">
        <v>87</v>
      </c>
      <c r="G15" s="45">
        <v>0.15989999999999999</v>
      </c>
      <c r="H15" s="42">
        <v>2.0299999999999998</v>
      </c>
      <c r="I15" s="42">
        <v>0.31</v>
      </c>
      <c r="J15" s="9"/>
      <c r="K15" s="19">
        <f t="shared" si="0"/>
        <v>-6.999999999999984E-2</v>
      </c>
      <c r="L15" s="20">
        <f t="shared" si="1"/>
        <v>-3.5714285714285636E-2</v>
      </c>
      <c r="M15" s="19">
        <f t="shared" si="2"/>
        <v>1.0000000000000009E-2</v>
      </c>
      <c r="N15" s="20">
        <f t="shared" si="3"/>
        <v>3.1250000000000028E-2</v>
      </c>
      <c r="O15" s="21">
        <f t="shared" si="4"/>
        <v>3.4393389368670485E-5</v>
      </c>
    </row>
    <row r="16" spans="1:15" ht="12.75" customHeight="1" x14ac:dyDescent="0.2">
      <c r="A16" s="38" t="s">
        <v>21</v>
      </c>
      <c r="B16" s="39">
        <v>0.16350000000000001</v>
      </c>
      <c r="C16" s="41">
        <v>3.63</v>
      </c>
      <c r="D16" s="41">
        <v>0.6</v>
      </c>
      <c r="E16" s="40"/>
      <c r="F16" s="14" t="s">
        <v>87</v>
      </c>
      <c r="G16" s="45">
        <v>0.16350000000000001</v>
      </c>
      <c r="H16" s="42">
        <v>3.75</v>
      </c>
      <c r="I16" s="42">
        <v>0.62</v>
      </c>
      <c r="J16" s="9"/>
      <c r="K16" s="19">
        <f t="shared" si="0"/>
        <v>-0.12000000000000011</v>
      </c>
      <c r="L16" s="20">
        <f t="shared" si="1"/>
        <v>-3.305785123966945E-2</v>
      </c>
      <c r="M16" s="19">
        <f t="shared" si="2"/>
        <v>-2.0000000000000018E-2</v>
      </c>
      <c r="N16" s="20">
        <f t="shared" si="3"/>
        <v>-3.3333333333333368E-2</v>
      </c>
      <c r="O16" s="21">
        <f t="shared" si="4"/>
        <v>6.8786778737340971E-5</v>
      </c>
    </row>
    <row r="17" spans="1:15" ht="12.75" customHeight="1" x14ac:dyDescent="0.2">
      <c r="A17" s="38" t="s">
        <v>22</v>
      </c>
      <c r="B17" s="39">
        <v>0.17499999999999999</v>
      </c>
      <c r="C17" s="41">
        <v>70.3</v>
      </c>
      <c r="D17" s="41">
        <v>12.31</v>
      </c>
      <c r="E17" s="40"/>
      <c r="F17" s="14" t="s">
        <v>87</v>
      </c>
      <c r="G17" s="45">
        <v>0.17499999999999999</v>
      </c>
      <c r="H17" s="42">
        <v>70.819999999999993</v>
      </c>
      <c r="I17" s="42">
        <v>12.4</v>
      </c>
      <c r="J17" s="9"/>
      <c r="K17" s="19">
        <f t="shared" si="0"/>
        <v>-0.51999999999999602</v>
      </c>
      <c r="L17" s="20">
        <f t="shared" si="1"/>
        <v>-7.3968705547652353E-3</v>
      </c>
      <c r="M17" s="19">
        <f t="shared" si="2"/>
        <v>-8.9999999999999858E-2</v>
      </c>
      <c r="N17" s="20">
        <f t="shared" si="3"/>
        <v>-7.3111291632818728E-3</v>
      </c>
      <c r="O17" s="21">
        <f t="shared" si="4"/>
        <v>1.3757355747468195E-3</v>
      </c>
    </row>
    <row r="18" spans="1:15" ht="12.75" customHeight="1" x14ac:dyDescent="0.2">
      <c r="A18" s="38"/>
      <c r="B18" s="39"/>
      <c r="C18" s="41"/>
      <c r="D18" s="41"/>
      <c r="E18" s="40"/>
      <c r="G18" s="45"/>
      <c r="H18" s="42"/>
      <c r="I18" s="42"/>
      <c r="J18" s="9"/>
      <c r="K18" s="19"/>
      <c r="L18" s="20"/>
      <c r="M18" s="19"/>
      <c r="N18" s="20"/>
      <c r="O18" s="21"/>
    </row>
    <row r="19" spans="1:15" ht="12.75" customHeight="1" x14ac:dyDescent="0.2">
      <c r="A19" s="38" t="s">
        <v>100</v>
      </c>
      <c r="B19" s="39">
        <v>1.15E-2</v>
      </c>
      <c r="C19" s="41">
        <v>8.84</v>
      </c>
      <c r="D19" s="41">
        <v>0.1</v>
      </c>
      <c r="E19" s="40"/>
      <c r="F19" s="14" t="s">
        <v>86</v>
      </c>
      <c r="G19" s="45">
        <v>1.15E-2</v>
      </c>
      <c r="H19" s="42">
        <v>8.9</v>
      </c>
      <c r="I19" s="42">
        <v>0.1</v>
      </c>
      <c r="J19" s="9"/>
      <c r="K19" s="19">
        <f t="shared" si="0"/>
        <v>-6.0000000000000497E-2</v>
      </c>
      <c r="L19" s="20">
        <f t="shared" si="1"/>
        <v>-6.787330316742138E-3</v>
      </c>
      <c r="M19" s="19">
        <f t="shared" si="2"/>
        <v>0</v>
      </c>
      <c r="N19" s="20">
        <f t="shared" si="3"/>
        <v>0</v>
      </c>
      <c r="O19" s="21">
        <f t="shared" si="4"/>
        <v>1.109464173182919E-5</v>
      </c>
    </row>
    <row r="20" spans="1:15" ht="12.75" customHeight="1" x14ac:dyDescent="0.2">
      <c r="A20" s="38" t="s">
        <v>107</v>
      </c>
      <c r="B20" s="39">
        <v>3.1199999999999999E-2</v>
      </c>
      <c r="C20" s="41">
        <v>400.37</v>
      </c>
      <c r="D20" s="41">
        <v>12.5</v>
      </c>
      <c r="E20" s="40"/>
      <c r="F20" s="14" t="s">
        <v>86</v>
      </c>
      <c r="G20" s="45">
        <v>3.1199999999999999E-2</v>
      </c>
      <c r="H20" s="42">
        <v>401.33</v>
      </c>
      <c r="I20" s="42">
        <v>12.52</v>
      </c>
      <c r="J20" s="9"/>
      <c r="K20" s="19">
        <f t="shared" si="0"/>
        <v>-0.95999999999997954</v>
      </c>
      <c r="L20" s="20">
        <f t="shared" si="1"/>
        <v>-2.3977820516022166E-3</v>
      </c>
      <c r="M20" s="19">
        <f t="shared" si="2"/>
        <v>-1.9999999999999574E-2</v>
      </c>
      <c r="N20" s="20">
        <f t="shared" si="3"/>
        <v>-1.5999999999999658E-3</v>
      </c>
      <c r="O20" s="21">
        <f t="shared" si="4"/>
        <v>1.3890491448250142E-3</v>
      </c>
    </row>
    <row r="21" spans="1:15" ht="12.75" customHeight="1" x14ac:dyDescent="0.2">
      <c r="A21" s="38" t="s">
        <v>106</v>
      </c>
      <c r="B21" s="39">
        <v>4.3799999999999999E-2</v>
      </c>
      <c r="C21" s="41">
        <v>22293.77</v>
      </c>
      <c r="D21" s="41">
        <v>976.57</v>
      </c>
      <c r="E21" s="40"/>
      <c r="F21" s="14" t="s">
        <v>86</v>
      </c>
      <c r="G21" s="45">
        <v>4.3799999999999999E-2</v>
      </c>
      <c r="H21" s="42">
        <v>22470.21</v>
      </c>
      <c r="I21" s="42">
        <v>984.2</v>
      </c>
      <c r="J21" s="9"/>
      <c r="K21" s="19">
        <f t="shared" si="0"/>
        <v>-176.43999999999869</v>
      </c>
      <c r="L21" s="20">
        <f t="shared" si="1"/>
        <v>-7.9143186639136706E-3</v>
      </c>
      <c r="M21" s="19">
        <f t="shared" si="2"/>
        <v>-7.6299999999999955</v>
      </c>
      <c r="N21" s="20">
        <f t="shared" si="3"/>
        <v>-7.8130599956992286E-3</v>
      </c>
      <c r="O21" s="21">
        <f t="shared" si="4"/>
        <v>0.10919346392466288</v>
      </c>
    </row>
    <row r="22" spans="1:15" ht="12.75" customHeight="1" x14ac:dyDescent="0.2">
      <c r="A22" s="38"/>
      <c r="B22" s="39"/>
      <c r="C22" s="41"/>
      <c r="D22" s="41"/>
      <c r="E22" s="40"/>
      <c r="G22" s="45"/>
      <c r="H22" s="42"/>
      <c r="I22" s="42"/>
      <c r="J22" s="9"/>
      <c r="K22" s="19"/>
      <c r="L22" s="20"/>
      <c r="M22" s="19"/>
      <c r="N22" s="20"/>
      <c r="O22" s="21"/>
    </row>
    <row r="23" spans="1:15" ht="12.75" customHeight="1" x14ac:dyDescent="0.2">
      <c r="A23" s="38" t="s">
        <v>23</v>
      </c>
      <c r="B23" s="39">
        <v>5.74E-2</v>
      </c>
      <c r="C23" s="41">
        <v>81.42</v>
      </c>
      <c r="D23" s="41">
        <v>4.68</v>
      </c>
      <c r="E23" s="40"/>
      <c r="F23" s="14" t="s">
        <v>85</v>
      </c>
      <c r="G23" s="45">
        <v>5.74E-2</v>
      </c>
      <c r="H23" s="42">
        <v>82.13</v>
      </c>
      <c r="I23" s="42">
        <v>4.71</v>
      </c>
      <c r="J23" s="9"/>
      <c r="K23" s="19">
        <f t="shared" si="0"/>
        <v>-0.70999999999999375</v>
      </c>
      <c r="L23" s="20">
        <f t="shared" si="1"/>
        <v>-8.720216163104812E-3</v>
      </c>
      <c r="M23" s="19">
        <f t="shared" si="2"/>
        <v>-3.0000000000000249E-2</v>
      </c>
      <c r="N23" s="20">
        <f t="shared" si="3"/>
        <v>-6.4102564102564638E-3</v>
      </c>
      <c r="O23" s="21">
        <f t="shared" si="4"/>
        <v>5.2255762556915474E-4</v>
      </c>
    </row>
    <row r="24" spans="1:15" ht="12.75" customHeight="1" x14ac:dyDescent="0.2">
      <c r="A24" s="38" t="s">
        <v>24</v>
      </c>
      <c r="B24" s="39">
        <v>5.7500000000000002E-2</v>
      </c>
      <c r="C24" s="41">
        <v>165.92</v>
      </c>
      <c r="D24" s="41">
        <v>9.56</v>
      </c>
      <c r="E24" s="40"/>
      <c r="F24" s="14" t="s">
        <v>85</v>
      </c>
      <c r="G24" s="45">
        <v>5.7500000000000002E-2</v>
      </c>
      <c r="H24" s="42">
        <v>166.82</v>
      </c>
      <c r="I24" s="42">
        <v>9.59</v>
      </c>
      <c r="J24" s="9"/>
      <c r="K24" s="19">
        <f t="shared" si="0"/>
        <v>-0.90000000000000568</v>
      </c>
      <c r="L24" s="20">
        <f t="shared" si="1"/>
        <v>-5.4243008678881736E-3</v>
      </c>
      <c r="M24" s="19">
        <f t="shared" si="2"/>
        <v>-2.9999999999999361E-2</v>
      </c>
      <c r="N24" s="20">
        <f t="shared" si="3"/>
        <v>-3.1380753138074645E-3</v>
      </c>
      <c r="O24" s="21">
        <f t="shared" si="4"/>
        <v>1.0639761420824191E-3</v>
      </c>
    </row>
    <row r="25" spans="1:15" ht="12.75" customHeight="1" x14ac:dyDescent="0.2">
      <c r="A25" s="38"/>
      <c r="B25" s="39"/>
      <c r="C25" s="41"/>
      <c r="D25" s="41"/>
      <c r="E25" s="40"/>
      <c r="G25" s="45"/>
      <c r="H25" s="42"/>
      <c r="I25" s="42"/>
      <c r="J25" s="9"/>
      <c r="K25" s="19"/>
      <c r="L25" s="20"/>
      <c r="M25" s="19"/>
      <c r="N25" s="20"/>
      <c r="O25" s="21"/>
    </row>
    <row r="26" spans="1:15" ht="12.75" customHeight="1" x14ac:dyDescent="0.2">
      <c r="A26" s="38" t="s">
        <v>101</v>
      </c>
      <c r="B26" s="39">
        <v>1.11E-2</v>
      </c>
      <c r="C26" s="41">
        <v>3932.92</v>
      </c>
      <c r="D26" s="41">
        <v>43.62</v>
      </c>
      <c r="E26" s="40"/>
      <c r="F26" s="14" t="s">
        <v>84</v>
      </c>
      <c r="G26" s="45">
        <v>1.11E-2</v>
      </c>
      <c r="H26" s="42">
        <v>3941.51</v>
      </c>
      <c r="I26" s="42">
        <v>43.75</v>
      </c>
      <c r="J26" s="9"/>
      <c r="K26" s="19">
        <f t="shared" si="0"/>
        <v>-8.5900000000001455</v>
      </c>
      <c r="L26" s="20">
        <f t="shared" si="1"/>
        <v>-2.1841278236018392E-3</v>
      </c>
      <c r="M26" s="19">
        <f t="shared" si="2"/>
        <v>-0.13000000000000256</v>
      </c>
      <c r="N26" s="20">
        <f t="shared" si="3"/>
        <v>-2.9802842732692012E-3</v>
      </c>
      <c r="O26" s="21">
        <f t="shared" si="4"/>
        <v>4.8539057576752701E-3</v>
      </c>
    </row>
    <row r="27" spans="1:15" ht="12.75" customHeight="1" x14ac:dyDescent="0.2">
      <c r="A27" s="38" t="s">
        <v>26</v>
      </c>
      <c r="B27" s="39">
        <v>2.0500000000000001E-2</v>
      </c>
      <c r="C27" s="41">
        <v>59.24</v>
      </c>
      <c r="D27" s="41">
        <v>1.19</v>
      </c>
      <c r="E27" s="40"/>
      <c r="F27" s="14" t="s">
        <v>84</v>
      </c>
      <c r="G27" s="14">
        <v>2.0500000000000001E-2</v>
      </c>
      <c r="H27" s="14">
        <v>59.63</v>
      </c>
      <c r="I27" s="14">
        <v>1.22</v>
      </c>
      <c r="J27" s="9"/>
      <c r="K27" s="19">
        <f t="shared" si="0"/>
        <v>-0.39000000000000057</v>
      </c>
      <c r="L27" s="20">
        <f t="shared" si="1"/>
        <v>-6.5833896016205358E-3</v>
      </c>
      <c r="M27" s="19">
        <f t="shared" si="2"/>
        <v>-3.0000000000000027E-2</v>
      </c>
      <c r="N27" s="20">
        <f t="shared" si="3"/>
        <v>-2.521008403361347E-2</v>
      </c>
      <c r="O27" s="21">
        <f t="shared" si="4"/>
        <v>1.3535462912831609E-4</v>
      </c>
    </row>
    <row r="28" spans="1:15" ht="12.75" customHeight="1" x14ac:dyDescent="0.2">
      <c r="A28" s="38" t="s">
        <v>25</v>
      </c>
      <c r="B28" s="39">
        <v>0.29039999999999999</v>
      </c>
      <c r="C28" s="41">
        <v>2434.0700000000002</v>
      </c>
      <c r="D28" s="41">
        <v>706.85</v>
      </c>
      <c r="E28" s="40"/>
      <c r="F28" s="14" t="s">
        <v>84</v>
      </c>
      <c r="G28" s="45">
        <v>0.29039999999999999</v>
      </c>
      <c r="H28" s="42">
        <v>2447.27</v>
      </c>
      <c r="I28" s="42">
        <v>710.69</v>
      </c>
      <c r="J28" s="9"/>
      <c r="K28" s="19">
        <f t="shared" si="0"/>
        <v>-13.199999999999818</v>
      </c>
      <c r="L28" s="20">
        <f t="shared" si="1"/>
        <v>-5.4230157719374616E-3</v>
      </c>
      <c r="M28" s="19">
        <f t="shared" si="2"/>
        <v>-3.8400000000000318</v>
      </c>
      <c r="N28" s="20">
        <f t="shared" si="3"/>
        <v>-5.4325528754333051E-3</v>
      </c>
      <c r="O28" s="21">
        <f t="shared" si="4"/>
        <v>7.8848509323936861E-2</v>
      </c>
    </row>
    <row r="29" spans="1:15" ht="12.75" customHeight="1" x14ac:dyDescent="0.2">
      <c r="A29" s="38"/>
      <c r="B29" s="39"/>
      <c r="C29" s="41"/>
      <c r="D29" s="41"/>
      <c r="E29" s="40"/>
      <c r="J29" s="9"/>
      <c r="K29" s="19"/>
      <c r="L29" s="20"/>
      <c r="M29" s="19"/>
      <c r="N29" s="20"/>
      <c r="O29" s="21"/>
    </row>
    <row r="30" spans="1:15" ht="12.75" customHeight="1" x14ac:dyDescent="0.2">
      <c r="A30" s="38" t="s">
        <v>118</v>
      </c>
      <c r="B30" s="39">
        <v>0.33</v>
      </c>
      <c r="C30" s="41">
        <v>379.65</v>
      </c>
      <c r="D30" s="41">
        <v>125.29</v>
      </c>
      <c r="E30" s="40"/>
      <c r="F30" s="14" t="s">
        <v>116</v>
      </c>
      <c r="G30" s="45">
        <v>0.33</v>
      </c>
      <c r="H30" s="42">
        <v>384.87</v>
      </c>
      <c r="I30" s="42">
        <v>127.01</v>
      </c>
      <c r="J30" s="9"/>
      <c r="K30" s="19">
        <f t="shared" si="0"/>
        <v>-5.2200000000000273</v>
      </c>
      <c r="L30" s="20">
        <f t="shared" si="1"/>
        <v>-1.3749506124061709E-2</v>
      </c>
      <c r="M30" s="19">
        <f t="shared" si="2"/>
        <v>-1.7199999999999989</v>
      </c>
      <c r="N30" s="20">
        <f t="shared" si="3"/>
        <v>-1.3728150690398266E-2</v>
      </c>
      <c r="O30" s="21">
        <f t="shared" si="4"/>
        <v>1.4091304463596252E-2</v>
      </c>
    </row>
    <row r="31" spans="1:15" ht="12.75" customHeight="1" x14ac:dyDescent="0.2">
      <c r="A31" s="38"/>
      <c r="B31" s="39"/>
      <c r="C31" s="41"/>
      <c r="D31" s="41"/>
      <c r="E31" s="40"/>
      <c r="G31" s="45"/>
      <c r="H31" s="42"/>
      <c r="I31" s="42"/>
      <c r="J31" s="9"/>
      <c r="K31" s="19"/>
      <c r="L31" s="20"/>
      <c r="M31" s="19"/>
      <c r="N31" s="20"/>
      <c r="O31" s="21"/>
    </row>
    <row r="32" spans="1:15" ht="12.75" customHeight="1" x14ac:dyDescent="0.2">
      <c r="A32" s="38" t="s">
        <v>27</v>
      </c>
      <c r="B32" s="39">
        <v>5.3499999999999999E-2</v>
      </c>
      <c r="C32" s="41">
        <v>26.83</v>
      </c>
      <c r="D32" s="41">
        <v>1.44</v>
      </c>
      <c r="E32" s="40"/>
      <c r="F32" s="14" t="s">
        <v>83</v>
      </c>
      <c r="G32" s="45">
        <v>5.3499999999999999E-2</v>
      </c>
      <c r="H32" s="42">
        <v>26.9</v>
      </c>
      <c r="I32" s="42">
        <v>1.44</v>
      </c>
      <c r="J32" s="9"/>
      <c r="K32" s="19">
        <f t="shared" si="0"/>
        <v>-7.0000000000000284E-2</v>
      </c>
      <c r="L32" s="20">
        <f t="shared" si="1"/>
        <v>-2.6090197540067197E-3</v>
      </c>
      <c r="M32" s="19">
        <f t="shared" si="2"/>
        <v>0</v>
      </c>
      <c r="N32" s="20">
        <f t="shared" si="3"/>
        <v>0</v>
      </c>
      <c r="O32" s="21">
        <f t="shared" si="4"/>
        <v>1.5976284093834032E-4</v>
      </c>
    </row>
    <row r="33" spans="1:15" ht="12.75" customHeight="1" x14ac:dyDescent="0.2">
      <c r="A33" s="38"/>
      <c r="B33" s="39"/>
      <c r="C33" s="41"/>
      <c r="D33" s="41"/>
      <c r="E33" s="40"/>
      <c r="G33" s="45"/>
      <c r="H33" s="42"/>
      <c r="I33" s="42"/>
      <c r="J33" s="9"/>
      <c r="K33" s="19"/>
      <c r="L33" s="20"/>
      <c r="M33" s="19"/>
      <c r="N33" s="20"/>
      <c r="O33" s="21"/>
    </row>
    <row r="34" spans="1:15" ht="12.75" customHeight="1" x14ac:dyDescent="0.2">
      <c r="A34" s="38" t="s">
        <v>114</v>
      </c>
      <c r="B34" s="39">
        <v>0.28100000000000003</v>
      </c>
      <c r="C34" s="41">
        <v>3478.22</v>
      </c>
      <c r="D34" s="41">
        <v>977.43</v>
      </c>
      <c r="E34" s="40"/>
      <c r="F34" s="14" t="s">
        <v>117</v>
      </c>
      <c r="G34" s="45">
        <v>0.28098000000000001</v>
      </c>
      <c r="H34" s="42">
        <v>3489.59</v>
      </c>
      <c r="I34" s="42">
        <v>980.51</v>
      </c>
      <c r="J34" s="9"/>
      <c r="K34" s="19">
        <f t="shared" si="0"/>
        <v>-11.370000000000346</v>
      </c>
      <c r="L34" s="20">
        <f t="shared" si="1"/>
        <v>-3.2689134097326641E-3</v>
      </c>
      <c r="M34" s="19">
        <f t="shared" si="2"/>
        <v>-3.0800000000000409</v>
      </c>
      <c r="N34" s="20">
        <f t="shared" si="3"/>
        <v>-3.1511207963742069E-3</v>
      </c>
      <c r="O34" s="21">
        <f t="shared" si="4"/>
        <v>0.10878407164475837</v>
      </c>
    </row>
    <row r="35" spans="1:15" ht="12.75" customHeight="1" x14ac:dyDescent="0.2">
      <c r="A35" s="38"/>
      <c r="B35" s="39"/>
      <c r="C35" s="41"/>
      <c r="D35" s="41"/>
      <c r="E35" s="40"/>
      <c r="G35" s="45"/>
      <c r="H35" s="42"/>
      <c r="I35" s="42"/>
      <c r="J35" s="9"/>
      <c r="K35" s="19"/>
      <c r="L35" s="20"/>
      <c r="M35" s="19"/>
      <c r="N35" s="20"/>
      <c r="O35" s="21"/>
    </row>
    <row r="36" spans="1:15" ht="12.75" customHeight="1" x14ac:dyDescent="0.2">
      <c r="A36" s="38" t="s">
        <v>28</v>
      </c>
      <c r="B36" s="39">
        <v>0.1119</v>
      </c>
      <c r="C36" s="41">
        <v>311.85000000000002</v>
      </c>
      <c r="D36" s="41">
        <v>34.880000000000003</v>
      </c>
      <c r="E36" s="40"/>
      <c r="F36" s="14" t="s">
        <v>82</v>
      </c>
      <c r="G36" s="45">
        <v>0.1119</v>
      </c>
      <c r="H36" s="42">
        <v>314.93</v>
      </c>
      <c r="I36" s="42">
        <v>35.24</v>
      </c>
      <c r="J36" s="9"/>
      <c r="K36" s="19">
        <f t="shared" si="0"/>
        <v>-3.0799999999999841</v>
      </c>
      <c r="L36" s="20">
        <f t="shared" si="1"/>
        <v>-9.876543209876491E-3</v>
      </c>
      <c r="M36" s="19">
        <f t="shared" si="2"/>
        <v>-0.35999999999999943</v>
      </c>
      <c r="N36" s="20">
        <f t="shared" si="3"/>
        <v>-1.0321100917431176E-2</v>
      </c>
      <c r="O36" s="21">
        <f t="shared" si="4"/>
        <v>3.9097517462966065E-3</v>
      </c>
    </row>
    <row r="37" spans="1:15" ht="12.75" customHeight="1" x14ac:dyDescent="0.2">
      <c r="A37" s="38"/>
      <c r="B37" s="39"/>
      <c r="C37" s="41"/>
      <c r="D37" s="41"/>
      <c r="E37" s="40"/>
      <c r="G37" s="18"/>
      <c r="J37" s="9"/>
      <c r="K37" s="19"/>
      <c r="L37" s="20"/>
      <c r="M37" s="19"/>
      <c r="N37" s="20"/>
      <c r="O37" s="21"/>
    </row>
    <row r="38" spans="1:15" ht="12.75" customHeight="1" x14ac:dyDescent="0.2">
      <c r="A38" s="38" t="s">
        <v>119</v>
      </c>
      <c r="B38" s="39">
        <v>7.0000000000000001E-3</v>
      </c>
      <c r="C38" s="41">
        <v>10.6</v>
      </c>
      <c r="D38" s="41">
        <v>0.08</v>
      </c>
      <c r="E38" s="40"/>
      <c r="F38" s="14" t="s">
        <v>113</v>
      </c>
      <c r="G38" s="45">
        <v>7.0000000000000001E-3</v>
      </c>
      <c r="H38" s="42">
        <v>10.65</v>
      </c>
      <c r="I38" s="42">
        <v>0.08</v>
      </c>
      <c r="J38" s="9"/>
      <c r="K38" s="19">
        <f t="shared" ref="K38:K72" si="5">+C38-H38</f>
        <v>-5.0000000000000711E-2</v>
      </c>
      <c r="L38" s="20">
        <f t="shared" ref="L38:L72" si="6">IFERROR(K38/C38,0)</f>
        <v>-4.7169811320755392E-3</v>
      </c>
      <c r="M38" s="19">
        <f t="shared" ref="M38:M72" si="7">+D38-I38</f>
        <v>0</v>
      </c>
      <c r="N38" s="20">
        <f t="shared" ref="N38:N72" si="8">IFERROR(M38/D38,0)</f>
        <v>0</v>
      </c>
      <c r="O38" s="21">
        <f t="shared" ref="O38:O72" si="9">IFERROR(I38/$I$96,0)</f>
        <v>8.8757133854633501E-6</v>
      </c>
    </row>
    <row r="39" spans="1:15" ht="12.75" customHeight="1" x14ac:dyDescent="0.2">
      <c r="A39" s="38"/>
      <c r="B39" s="39"/>
      <c r="C39" s="41"/>
      <c r="D39" s="41"/>
      <c r="E39" s="40"/>
      <c r="G39" s="45"/>
      <c r="H39" s="42"/>
      <c r="I39" s="42"/>
      <c r="J39" s="9"/>
      <c r="K39" s="19"/>
      <c r="L39" s="20"/>
      <c r="M39" s="19"/>
      <c r="N39" s="20"/>
      <c r="O39" s="21"/>
    </row>
    <row r="40" spans="1:15" ht="12.75" customHeight="1" x14ac:dyDescent="0.2">
      <c r="A40" s="38" t="s">
        <v>97</v>
      </c>
      <c r="B40" s="39">
        <v>0.62990000000000002</v>
      </c>
      <c r="C40" s="41">
        <v>1.03</v>
      </c>
      <c r="D40" s="41">
        <v>0.65</v>
      </c>
      <c r="E40" s="40"/>
      <c r="F40" s="14" t="s">
        <v>99</v>
      </c>
      <c r="G40" s="45">
        <v>0.62990000000000002</v>
      </c>
      <c r="H40" s="42">
        <v>1.05</v>
      </c>
      <c r="I40" s="42">
        <v>0.66</v>
      </c>
      <c r="J40" s="9"/>
      <c r="K40" s="19">
        <f t="shared" si="5"/>
        <v>-2.0000000000000018E-2</v>
      </c>
      <c r="L40" s="20">
        <f t="shared" si="6"/>
        <v>-1.9417475728155355E-2</v>
      </c>
      <c r="M40" s="19">
        <f t="shared" si="7"/>
        <v>-1.0000000000000009E-2</v>
      </c>
      <c r="N40" s="20">
        <f t="shared" si="8"/>
        <v>-1.5384615384615398E-2</v>
      </c>
      <c r="O40" s="21">
        <f t="shared" si="9"/>
        <v>7.3224635430072643E-5</v>
      </c>
    </row>
    <row r="41" spans="1:15" ht="12.75" customHeight="1" x14ac:dyDescent="0.2">
      <c r="A41" s="38"/>
      <c r="B41" s="39"/>
      <c r="C41" s="41"/>
      <c r="D41" s="41"/>
      <c r="E41" s="40"/>
      <c r="G41" s="45"/>
      <c r="H41" s="42"/>
      <c r="I41" s="42"/>
      <c r="J41" s="9"/>
      <c r="K41" s="19"/>
      <c r="L41" s="20"/>
      <c r="M41" s="19"/>
      <c r="N41" s="20"/>
      <c r="O41" s="21"/>
    </row>
    <row r="42" spans="1:15" ht="12.75" customHeight="1" x14ac:dyDescent="0.2">
      <c r="A42" s="38" t="s">
        <v>29</v>
      </c>
      <c r="B42" s="39">
        <v>0.193</v>
      </c>
      <c r="C42" s="41">
        <v>1.37</v>
      </c>
      <c r="D42" s="41">
        <v>0.26</v>
      </c>
      <c r="E42" s="40"/>
      <c r="F42" s="14" t="s">
        <v>81</v>
      </c>
      <c r="G42" s="45">
        <v>0.193</v>
      </c>
      <c r="H42" s="42">
        <v>1.37</v>
      </c>
      <c r="I42" s="42">
        <v>0.26</v>
      </c>
      <c r="J42" s="9"/>
      <c r="K42" s="19">
        <f t="shared" si="5"/>
        <v>0</v>
      </c>
      <c r="L42" s="20">
        <f t="shared" si="6"/>
        <v>0</v>
      </c>
      <c r="M42" s="19">
        <f t="shared" si="7"/>
        <v>0</v>
      </c>
      <c r="N42" s="20">
        <f t="shared" si="8"/>
        <v>0</v>
      </c>
      <c r="O42" s="21">
        <f t="shared" si="9"/>
        <v>2.8846068502755891E-5</v>
      </c>
    </row>
    <row r="43" spans="1:15" ht="12.75" customHeight="1" x14ac:dyDescent="0.2">
      <c r="A43" s="38"/>
      <c r="B43" s="39"/>
      <c r="C43" s="41"/>
      <c r="D43" s="41"/>
      <c r="E43" s="40"/>
      <c r="G43" s="45"/>
      <c r="H43" s="42"/>
      <c r="I43" s="42"/>
      <c r="J43" s="9"/>
      <c r="K43" s="19"/>
      <c r="L43" s="20"/>
      <c r="M43" s="19"/>
      <c r="N43" s="20"/>
      <c r="O43" s="21"/>
    </row>
    <row r="44" spans="1:15" ht="12.75" customHeight="1" x14ac:dyDescent="0.2">
      <c r="A44" s="38" t="s">
        <v>31</v>
      </c>
      <c r="B44" s="39">
        <v>0.35110000000000002</v>
      </c>
      <c r="C44" s="41">
        <v>381.38</v>
      </c>
      <c r="D44" s="41">
        <v>133.94</v>
      </c>
      <c r="E44" s="40"/>
      <c r="F44" s="14" t="s">
        <v>80</v>
      </c>
      <c r="G44" s="45">
        <v>0.35110000000000002</v>
      </c>
      <c r="H44" s="42">
        <v>382.53</v>
      </c>
      <c r="I44" s="42">
        <v>134.31</v>
      </c>
      <c r="J44" s="9"/>
      <c r="K44" s="19">
        <f t="shared" si="5"/>
        <v>-1.1499999999999773</v>
      </c>
      <c r="L44" s="20">
        <f t="shared" si="6"/>
        <v>-3.0153652525040046E-3</v>
      </c>
      <c r="M44" s="19">
        <f t="shared" si="7"/>
        <v>-0.37000000000000455</v>
      </c>
      <c r="N44" s="20">
        <f t="shared" si="8"/>
        <v>-2.7624309392265535E-3</v>
      </c>
      <c r="O44" s="21">
        <f t="shared" si="9"/>
        <v>1.4901213310019782E-2</v>
      </c>
    </row>
    <row r="45" spans="1:15" ht="12.75" customHeight="1" x14ac:dyDescent="0.2">
      <c r="A45" s="38" t="s">
        <v>33</v>
      </c>
      <c r="B45" s="39">
        <v>0.35630000000000001</v>
      </c>
      <c r="C45" s="41">
        <v>5.6</v>
      </c>
      <c r="D45" s="41">
        <v>1.99</v>
      </c>
      <c r="E45" s="40"/>
      <c r="F45" s="14" t="s">
        <v>80</v>
      </c>
      <c r="G45" s="14">
        <v>0.35625000000000001</v>
      </c>
      <c r="H45" s="14">
        <v>5.63</v>
      </c>
      <c r="I45" s="14">
        <v>2.0099999999999998</v>
      </c>
      <c r="J45" s="9"/>
      <c r="K45" s="19">
        <f t="shared" si="5"/>
        <v>-3.0000000000000249E-2</v>
      </c>
      <c r="L45" s="20">
        <f t="shared" si="6"/>
        <v>-5.3571428571429023E-3</v>
      </c>
      <c r="M45" s="19">
        <f t="shared" si="7"/>
        <v>-1.9999999999999796E-2</v>
      </c>
      <c r="N45" s="20">
        <f t="shared" si="8"/>
        <v>-1.0050251256281305E-2</v>
      </c>
      <c r="O45" s="21">
        <f t="shared" si="9"/>
        <v>2.2300229880976667E-4</v>
      </c>
    </row>
    <row r="46" spans="1:15" ht="12.75" customHeight="1" x14ac:dyDescent="0.2">
      <c r="A46" s="38" t="s">
        <v>30</v>
      </c>
      <c r="B46" s="39">
        <v>0.39300000000000002</v>
      </c>
      <c r="C46" s="41">
        <v>145.97999999999999</v>
      </c>
      <c r="D46" s="41">
        <v>57.38</v>
      </c>
      <c r="E46" s="40"/>
      <c r="F46" s="14" t="s">
        <v>80</v>
      </c>
      <c r="G46" s="18">
        <v>0.39300000000000002</v>
      </c>
      <c r="H46" s="42">
        <v>146.82</v>
      </c>
      <c r="I46" s="42">
        <v>57.7</v>
      </c>
      <c r="J46" s="9"/>
      <c r="K46" s="19">
        <f t="shared" si="5"/>
        <v>-0.84000000000000341</v>
      </c>
      <c r="L46" s="20">
        <f t="shared" si="6"/>
        <v>-5.7542129058775413E-3</v>
      </c>
      <c r="M46" s="19">
        <f t="shared" si="7"/>
        <v>-0.32000000000000028</v>
      </c>
      <c r="N46" s="20">
        <f t="shared" si="8"/>
        <v>-5.5768560474032808E-3</v>
      </c>
      <c r="O46" s="21">
        <f t="shared" si="9"/>
        <v>6.401608279265442E-3</v>
      </c>
    </row>
    <row r="47" spans="1:15" ht="12.75" customHeight="1" x14ac:dyDescent="0.2">
      <c r="A47" s="38" t="s">
        <v>32</v>
      </c>
      <c r="B47" s="39">
        <v>0.44919999999999999</v>
      </c>
      <c r="C47" s="41">
        <v>103.07</v>
      </c>
      <c r="D47" s="41">
        <v>46.27</v>
      </c>
      <c r="E47" s="40"/>
      <c r="F47" s="14" t="s">
        <v>80</v>
      </c>
      <c r="G47" s="14">
        <v>0.44919999999999999</v>
      </c>
      <c r="H47" s="14">
        <v>103.45</v>
      </c>
      <c r="I47" s="14">
        <v>46.47</v>
      </c>
      <c r="J47" s="9"/>
      <c r="K47" s="19">
        <f t="shared" si="5"/>
        <v>-0.38000000000000966</v>
      </c>
      <c r="L47" s="20">
        <f t="shared" si="6"/>
        <v>-3.6868147860678151E-3</v>
      </c>
      <c r="M47" s="19">
        <f t="shared" si="7"/>
        <v>-0.19999999999999574</v>
      </c>
      <c r="N47" s="20">
        <f t="shared" si="8"/>
        <v>-4.3224551545276791E-3</v>
      </c>
      <c r="O47" s="21">
        <f t="shared" si="9"/>
        <v>5.1556800127810238E-3</v>
      </c>
    </row>
    <row r="48" spans="1:15" ht="12.75" customHeight="1" x14ac:dyDescent="0.2">
      <c r="A48" s="38"/>
      <c r="B48" s="39"/>
      <c r="C48" s="41"/>
      <c r="D48" s="41"/>
      <c r="E48" s="40"/>
      <c r="J48" s="9"/>
      <c r="K48" s="19"/>
      <c r="L48" s="20"/>
      <c r="M48" s="19"/>
      <c r="N48" s="20"/>
      <c r="O48" s="21"/>
    </row>
    <row r="49" spans="1:15" ht="12.75" customHeight="1" x14ac:dyDescent="0.2">
      <c r="A49" s="38" t="s">
        <v>34</v>
      </c>
      <c r="B49" s="39">
        <v>0.188</v>
      </c>
      <c r="C49" s="41">
        <v>13414.43</v>
      </c>
      <c r="D49" s="41">
        <v>2521.91</v>
      </c>
      <c r="E49" s="40"/>
      <c r="F49" s="14" t="s">
        <v>79</v>
      </c>
      <c r="G49" s="45">
        <v>0.188</v>
      </c>
      <c r="H49" s="42">
        <v>13452.63</v>
      </c>
      <c r="I49" s="42">
        <v>2529.09</v>
      </c>
      <c r="J49" s="9"/>
      <c r="K49" s="19">
        <f t="shared" si="5"/>
        <v>-38.199999999998909</v>
      </c>
      <c r="L49" s="20">
        <f t="shared" si="6"/>
        <v>-2.8476797001437191E-3</v>
      </c>
      <c r="M49" s="19">
        <f t="shared" si="7"/>
        <v>-7.180000000000291</v>
      </c>
      <c r="N49" s="20">
        <f t="shared" si="8"/>
        <v>-2.8470484672332842E-3</v>
      </c>
      <c r="O49" s="21">
        <f t="shared" si="9"/>
        <v>0.28059347457551881</v>
      </c>
    </row>
    <row r="50" spans="1:15" ht="12.75" customHeight="1" x14ac:dyDescent="0.2">
      <c r="A50" s="38" t="s">
        <v>98</v>
      </c>
      <c r="B50" s="39">
        <v>0.19009999999999999</v>
      </c>
      <c r="C50" s="41">
        <v>366.51</v>
      </c>
      <c r="D50" s="41">
        <v>69.64</v>
      </c>
      <c r="E50" s="40"/>
      <c r="F50" s="14" t="s">
        <v>79</v>
      </c>
      <c r="G50" s="18">
        <v>0.19009999999999999</v>
      </c>
      <c r="H50" s="14">
        <v>367.63</v>
      </c>
      <c r="I50" s="14">
        <v>69.89</v>
      </c>
      <c r="J50" s="9"/>
      <c r="K50" s="19">
        <f t="shared" si="5"/>
        <v>-1.1200000000000045</v>
      </c>
      <c r="L50" s="20">
        <f t="shared" si="6"/>
        <v>-3.0558511363946539E-3</v>
      </c>
      <c r="M50" s="19">
        <f t="shared" si="7"/>
        <v>-0.25</v>
      </c>
      <c r="N50" s="20">
        <f t="shared" si="8"/>
        <v>-3.5898908673176336E-3</v>
      </c>
      <c r="O50" s="21">
        <f t="shared" si="9"/>
        <v>7.75404510637542E-3</v>
      </c>
    </row>
    <row r="51" spans="1:15" ht="12.75" customHeight="1" x14ac:dyDescent="0.2">
      <c r="A51" s="38"/>
      <c r="B51" s="39"/>
      <c r="C51" s="41"/>
      <c r="D51" s="41"/>
      <c r="E51" s="40"/>
      <c r="G51" s="45"/>
      <c r="H51" s="42"/>
      <c r="I51" s="42"/>
      <c r="J51" s="9"/>
      <c r="K51" s="19"/>
      <c r="L51" s="20"/>
      <c r="M51" s="19"/>
      <c r="N51" s="20"/>
      <c r="O51" s="21"/>
    </row>
    <row r="52" spans="1:15" ht="12.75" customHeight="1" x14ac:dyDescent="0.2">
      <c r="A52" s="38" t="s">
        <v>35</v>
      </c>
      <c r="B52" s="39">
        <v>0.14860000000000001</v>
      </c>
      <c r="C52" s="41">
        <v>7.0000000000000007E-2</v>
      </c>
      <c r="D52" s="41">
        <v>0.01</v>
      </c>
      <c r="E52" s="40"/>
      <c r="F52" s="14" t="s">
        <v>78</v>
      </c>
      <c r="G52" s="18">
        <v>0.14860000000000001</v>
      </c>
      <c r="H52" s="14">
        <v>7.0000000000000007E-2</v>
      </c>
      <c r="I52" s="14">
        <v>0.01</v>
      </c>
      <c r="J52" s="9"/>
      <c r="K52" s="19">
        <f t="shared" si="5"/>
        <v>0</v>
      </c>
      <c r="L52" s="20">
        <f t="shared" si="6"/>
        <v>0</v>
      </c>
      <c r="M52" s="19">
        <f t="shared" si="7"/>
        <v>0</v>
      </c>
      <c r="N52" s="20">
        <f t="shared" si="8"/>
        <v>0</v>
      </c>
      <c r="O52" s="21">
        <f t="shared" si="9"/>
        <v>1.1094641731829188E-6</v>
      </c>
    </row>
    <row r="53" spans="1:15" ht="12.75" customHeight="1" x14ac:dyDescent="0.2">
      <c r="A53" s="38"/>
      <c r="B53" s="39"/>
      <c r="C53" s="41"/>
      <c r="D53" s="41"/>
      <c r="E53" s="40"/>
      <c r="J53" s="9"/>
      <c r="K53" s="19"/>
      <c r="L53" s="20"/>
      <c r="M53" s="19"/>
      <c r="N53" s="20"/>
      <c r="O53" s="21"/>
    </row>
    <row r="54" spans="1:15" ht="12.75" customHeight="1" x14ac:dyDescent="0.2">
      <c r="A54" s="14" t="s">
        <v>36</v>
      </c>
      <c r="B54" s="14">
        <v>9.35E-2</v>
      </c>
      <c r="C54" s="14">
        <v>0.97</v>
      </c>
      <c r="D54" s="14">
        <v>0.09</v>
      </c>
      <c r="E54" s="40"/>
      <c r="F54" s="14" t="s">
        <v>77</v>
      </c>
      <c r="G54" s="14">
        <v>9.35E-2</v>
      </c>
      <c r="H54" s="14">
        <v>0.98</v>
      </c>
      <c r="I54" s="14">
        <v>0.09</v>
      </c>
      <c r="J54" s="9"/>
      <c r="K54" s="19">
        <f t="shared" si="5"/>
        <v>-1.0000000000000009E-2</v>
      </c>
      <c r="L54" s="20">
        <f t="shared" si="6"/>
        <v>-1.0309278350515474E-2</v>
      </c>
      <c r="M54" s="19">
        <f t="shared" si="7"/>
        <v>0</v>
      </c>
      <c r="N54" s="20">
        <f t="shared" si="8"/>
        <v>0</v>
      </c>
      <c r="O54" s="21">
        <f t="shared" si="9"/>
        <v>9.9851775586462699E-6</v>
      </c>
    </row>
    <row r="55" spans="1:15" ht="12.75" customHeight="1" x14ac:dyDescent="0.2">
      <c r="A55" s="38" t="s">
        <v>92</v>
      </c>
      <c r="B55" s="39">
        <v>0.106</v>
      </c>
      <c r="C55" s="41">
        <v>9.77</v>
      </c>
      <c r="D55" s="41">
        <v>1.04</v>
      </c>
      <c r="E55" s="40"/>
      <c r="F55" s="14" t="s">
        <v>77</v>
      </c>
      <c r="G55" s="14">
        <v>0.106</v>
      </c>
      <c r="H55" s="14">
        <v>9.7799999999999994</v>
      </c>
      <c r="I55" s="14">
        <v>1.04</v>
      </c>
      <c r="J55" s="9"/>
      <c r="K55" s="19">
        <f t="shared" si="5"/>
        <v>-9.9999999999997868E-3</v>
      </c>
      <c r="L55" s="20">
        <f t="shared" si="6"/>
        <v>-1.023541453428842E-3</v>
      </c>
      <c r="M55" s="19">
        <f t="shared" si="7"/>
        <v>0</v>
      </c>
      <c r="N55" s="20">
        <f t="shared" si="8"/>
        <v>0</v>
      </c>
      <c r="O55" s="21">
        <f t="shared" si="9"/>
        <v>1.1538427401102357E-4</v>
      </c>
    </row>
    <row r="56" spans="1:15" ht="12.75" customHeight="1" x14ac:dyDescent="0.2">
      <c r="A56" s="38" t="s">
        <v>37</v>
      </c>
      <c r="B56" s="39">
        <v>0.11749999999999999</v>
      </c>
      <c r="C56" s="41">
        <v>0.5</v>
      </c>
      <c r="D56" s="41">
        <v>0.06</v>
      </c>
      <c r="E56" s="40"/>
      <c r="F56" s="14" t="s">
        <v>77</v>
      </c>
      <c r="G56" s="45">
        <v>0.11749999999999999</v>
      </c>
      <c r="H56" s="42">
        <v>0.52</v>
      </c>
      <c r="I56" s="42">
        <v>0.06</v>
      </c>
      <c r="J56" s="9"/>
      <c r="K56" s="19">
        <f t="shared" si="5"/>
        <v>-2.0000000000000018E-2</v>
      </c>
      <c r="L56" s="20">
        <f t="shared" si="6"/>
        <v>-4.0000000000000036E-2</v>
      </c>
      <c r="M56" s="19">
        <f t="shared" si="7"/>
        <v>0</v>
      </c>
      <c r="N56" s="20">
        <f t="shared" si="8"/>
        <v>0</v>
      </c>
      <c r="O56" s="21">
        <f t="shared" si="9"/>
        <v>6.656785039097513E-6</v>
      </c>
    </row>
    <row r="57" spans="1:15" ht="12.75" customHeight="1" x14ac:dyDescent="0.2">
      <c r="A57" s="38" t="s">
        <v>91</v>
      </c>
      <c r="B57" s="39">
        <v>0.11899999999999999</v>
      </c>
      <c r="C57" s="41">
        <v>0.42</v>
      </c>
      <c r="D57" s="41">
        <v>0.05</v>
      </c>
      <c r="E57" s="40"/>
      <c r="F57" s="14" t="s">
        <v>77</v>
      </c>
      <c r="G57" s="45">
        <v>0.11899999999999999</v>
      </c>
      <c r="H57" s="42">
        <v>0.45</v>
      </c>
      <c r="I57" s="42">
        <v>0.05</v>
      </c>
      <c r="J57" s="9"/>
      <c r="K57" s="19">
        <f t="shared" si="5"/>
        <v>-3.0000000000000027E-2</v>
      </c>
      <c r="L57" s="20">
        <f t="shared" si="6"/>
        <v>-7.1428571428571494E-2</v>
      </c>
      <c r="M57" s="19">
        <f t="shared" si="7"/>
        <v>0</v>
      </c>
      <c r="N57" s="20">
        <f t="shared" si="8"/>
        <v>0</v>
      </c>
      <c r="O57" s="21">
        <f t="shared" si="9"/>
        <v>5.5473208659145948E-6</v>
      </c>
    </row>
    <row r="58" spans="1:15" ht="12.75" customHeight="1" x14ac:dyDescent="0.2">
      <c r="A58" s="38" t="s">
        <v>91</v>
      </c>
      <c r="B58" s="39">
        <v>0.1205</v>
      </c>
      <c r="C58" s="41">
        <v>0.28000000000000003</v>
      </c>
      <c r="D58" s="41">
        <v>0.03</v>
      </c>
      <c r="E58" s="40"/>
      <c r="F58" s="14" t="s">
        <v>77</v>
      </c>
      <c r="G58" s="45">
        <v>0.1205</v>
      </c>
      <c r="H58" s="42">
        <v>0.28000000000000003</v>
      </c>
      <c r="I58" s="42">
        <v>0.03</v>
      </c>
      <c r="J58" s="9"/>
      <c r="K58" s="19">
        <f t="shared" si="5"/>
        <v>0</v>
      </c>
      <c r="L58" s="20">
        <f t="shared" si="6"/>
        <v>0</v>
      </c>
      <c r="M58" s="19">
        <f t="shared" si="7"/>
        <v>0</v>
      </c>
      <c r="N58" s="20">
        <f t="shared" si="8"/>
        <v>0</v>
      </c>
      <c r="O58" s="21">
        <f t="shared" si="9"/>
        <v>3.3283925195487565E-6</v>
      </c>
    </row>
    <row r="59" spans="1:15" ht="12.75" customHeight="1" x14ac:dyDescent="0.2">
      <c r="A59" s="38"/>
      <c r="B59" s="39"/>
      <c r="C59" s="41"/>
      <c r="D59" s="41"/>
      <c r="E59" s="40"/>
      <c r="J59" s="9"/>
      <c r="K59" s="19"/>
      <c r="L59" s="20"/>
      <c r="M59" s="19"/>
      <c r="N59" s="20"/>
      <c r="O59" s="21"/>
    </row>
    <row r="60" spans="1:15" ht="12.75" customHeight="1" x14ac:dyDescent="0.2">
      <c r="A60" s="38" t="s">
        <v>38</v>
      </c>
      <c r="B60" s="39">
        <v>0.21299999999999999</v>
      </c>
      <c r="C60" s="41">
        <v>138.01</v>
      </c>
      <c r="D60" s="41">
        <v>29.41</v>
      </c>
      <c r="E60" s="40"/>
      <c r="F60" s="14" t="s">
        <v>76</v>
      </c>
      <c r="G60" s="45">
        <v>0.21299999999999999</v>
      </c>
      <c r="H60" s="42">
        <v>138.46</v>
      </c>
      <c r="I60" s="42">
        <v>29.5</v>
      </c>
      <c r="J60" s="9"/>
      <c r="K60" s="19">
        <f t="shared" si="5"/>
        <v>-0.45000000000001705</v>
      </c>
      <c r="L60" s="20">
        <f t="shared" si="6"/>
        <v>-3.2606332874430626E-3</v>
      </c>
      <c r="M60" s="19">
        <f t="shared" si="7"/>
        <v>-8.9999999999999858E-2</v>
      </c>
      <c r="N60" s="20">
        <f t="shared" si="8"/>
        <v>-3.0601836110166563E-3</v>
      </c>
      <c r="O60" s="21">
        <f t="shared" si="9"/>
        <v>3.2729193108896105E-3</v>
      </c>
    </row>
    <row r="61" spans="1:15" ht="12.75" customHeight="1" x14ac:dyDescent="0.2">
      <c r="A61" s="38" t="s">
        <v>39</v>
      </c>
      <c r="B61" s="39">
        <v>0.23380000000000001</v>
      </c>
      <c r="C61" s="41">
        <v>6.15</v>
      </c>
      <c r="D61" s="41">
        <v>1.44</v>
      </c>
      <c r="E61" s="40"/>
      <c r="F61" s="14" t="s">
        <v>76</v>
      </c>
      <c r="G61" s="45">
        <v>0.23380000000000001</v>
      </c>
      <c r="H61" s="42">
        <v>6.17</v>
      </c>
      <c r="I61" s="42">
        <v>1.44</v>
      </c>
      <c r="J61" s="9"/>
      <c r="K61" s="19">
        <f t="shared" si="5"/>
        <v>-1.9999999999999574E-2</v>
      </c>
      <c r="L61" s="20">
        <f t="shared" si="6"/>
        <v>-3.2520325203251339E-3</v>
      </c>
      <c r="M61" s="19">
        <f t="shared" si="7"/>
        <v>0</v>
      </c>
      <c r="N61" s="20">
        <f t="shared" si="8"/>
        <v>0</v>
      </c>
      <c r="O61" s="21">
        <f t="shared" si="9"/>
        <v>1.5976284093834032E-4</v>
      </c>
    </row>
    <row r="62" spans="1:15" ht="12.75" customHeight="1" x14ac:dyDescent="0.2">
      <c r="A62" s="38"/>
      <c r="B62" s="39"/>
      <c r="C62" s="41"/>
      <c r="D62" s="41"/>
      <c r="E62" s="40"/>
      <c r="G62" s="45"/>
      <c r="H62" s="42"/>
      <c r="I62" s="42"/>
      <c r="J62" s="9"/>
      <c r="K62" s="19"/>
      <c r="L62" s="20"/>
      <c r="M62" s="19"/>
      <c r="N62" s="20"/>
      <c r="O62" s="21"/>
    </row>
    <row r="63" spans="1:15" ht="12.75" customHeight="1" x14ac:dyDescent="0.2">
      <c r="A63" s="38" t="s">
        <v>40</v>
      </c>
      <c r="B63" s="39">
        <v>1.2699999999999999E-2</v>
      </c>
      <c r="C63" s="41">
        <v>0.57999999999999996</v>
      </c>
      <c r="D63" s="41">
        <v>0.01</v>
      </c>
      <c r="E63" s="40"/>
      <c r="F63" s="14" t="s">
        <v>75</v>
      </c>
      <c r="G63" s="45">
        <v>1.2699999999999999E-2</v>
      </c>
      <c r="H63" s="42">
        <v>0.62</v>
      </c>
      <c r="I63" s="42">
        <v>0.01</v>
      </c>
      <c r="J63" s="9"/>
      <c r="K63" s="19">
        <f t="shared" si="5"/>
        <v>-4.0000000000000036E-2</v>
      </c>
      <c r="L63" s="20">
        <f t="shared" si="6"/>
        <v>-6.8965517241379379E-2</v>
      </c>
      <c r="M63" s="19">
        <f t="shared" si="7"/>
        <v>0</v>
      </c>
      <c r="N63" s="20">
        <f t="shared" si="8"/>
        <v>0</v>
      </c>
      <c r="O63" s="21">
        <f t="shared" si="9"/>
        <v>1.1094641731829188E-6</v>
      </c>
    </row>
    <row r="64" spans="1:15" ht="12.75" customHeight="1" x14ac:dyDescent="0.2">
      <c r="A64" s="14" t="s">
        <v>41</v>
      </c>
      <c r="B64" s="14">
        <v>2.1100000000000001E-2</v>
      </c>
      <c r="C64" s="14">
        <v>12.98</v>
      </c>
      <c r="D64" s="14">
        <v>0.27</v>
      </c>
      <c r="E64" s="40"/>
      <c r="F64" s="14" t="s">
        <v>75</v>
      </c>
      <c r="G64" s="45">
        <v>2.1100000000000001E-2</v>
      </c>
      <c r="H64" s="42">
        <v>13.05</v>
      </c>
      <c r="I64" s="42">
        <v>0.27</v>
      </c>
      <c r="J64" s="9"/>
      <c r="K64" s="19">
        <f t="shared" si="5"/>
        <v>-7.0000000000000284E-2</v>
      </c>
      <c r="L64" s="20">
        <f t="shared" si="6"/>
        <v>-5.3929121725732115E-3</v>
      </c>
      <c r="M64" s="19">
        <f t="shared" si="7"/>
        <v>0</v>
      </c>
      <c r="N64" s="20">
        <f t="shared" si="8"/>
        <v>0</v>
      </c>
      <c r="O64" s="21">
        <f t="shared" si="9"/>
        <v>2.995553267593881E-5</v>
      </c>
    </row>
    <row r="65" spans="1:15" ht="12.75" customHeight="1" x14ac:dyDescent="0.2">
      <c r="A65" s="38"/>
      <c r="B65" s="39"/>
      <c r="C65" s="41"/>
      <c r="D65" s="41"/>
      <c r="E65" s="40"/>
      <c r="G65" s="18"/>
      <c r="J65" s="9"/>
      <c r="K65" s="19"/>
      <c r="L65" s="20"/>
      <c r="M65" s="19"/>
      <c r="N65" s="20"/>
      <c r="O65" s="21"/>
    </row>
    <row r="66" spans="1:15" ht="12.75" customHeight="1" x14ac:dyDescent="0.2">
      <c r="A66" s="38" t="s">
        <v>43</v>
      </c>
      <c r="B66" s="39">
        <v>0.183</v>
      </c>
      <c r="C66" s="41">
        <v>505.07</v>
      </c>
      <c r="D66" s="41">
        <v>92.48</v>
      </c>
      <c r="E66" s="40"/>
      <c r="F66" s="14" t="s">
        <v>74</v>
      </c>
      <c r="G66" s="18">
        <v>0.183</v>
      </c>
      <c r="H66" s="14">
        <v>507.92</v>
      </c>
      <c r="I66" s="14">
        <v>92.95</v>
      </c>
      <c r="J66" s="9"/>
      <c r="K66" s="19">
        <f t="shared" si="5"/>
        <v>-2.8500000000000227</v>
      </c>
      <c r="L66" s="20">
        <f t="shared" si="6"/>
        <v>-5.6427821886075652E-3</v>
      </c>
      <c r="M66" s="19">
        <f t="shared" si="7"/>
        <v>-0.46999999999999886</v>
      </c>
      <c r="N66" s="20">
        <f t="shared" si="8"/>
        <v>-5.0821799307958354E-3</v>
      </c>
      <c r="O66" s="21">
        <f t="shared" si="9"/>
        <v>1.0312469489735231E-2</v>
      </c>
    </row>
    <row r="67" spans="1:15" ht="12.75" customHeight="1" x14ac:dyDescent="0.2">
      <c r="A67" s="38" t="s">
        <v>42</v>
      </c>
      <c r="B67" s="39">
        <v>0.185</v>
      </c>
      <c r="C67" s="41">
        <v>146.56</v>
      </c>
      <c r="D67" s="41">
        <v>27.13</v>
      </c>
      <c r="E67" s="40"/>
      <c r="F67" s="14" t="s">
        <v>74</v>
      </c>
      <c r="G67" s="18">
        <v>0.185</v>
      </c>
      <c r="H67" s="14">
        <v>147.35</v>
      </c>
      <c r="I67" s="14">
        <v>27.26</v>
      </c>
      <c r="J67" s="9"/>
      <c r="K67" s="19">
        <f t="shared" si="5"/>
        <v>-0.78999999999999204</v>
      </c>
      <c r="L67" s="20">
        <f t="shared" si="6"/>
        <v>-5.3902838427947056E-3</v>
      </c>
      <c r="M67" s="19">
        <f t="shared" si="7"/>
        <v>-0.13000000000000256</v>
      </c>
      <c r="N67" s="20">
        <f t="shared" si="8"/>
        <v>-4.7917434574272968E-3</v>
      </c>
      <c r="O67" s="21">
        <f t="shared" si="9"/>
        <v>3.0243993360966367E-3</v>
      </c>
    </row>
    <row r="68" spans="1:15" ht="12.75" customHeight="1" x14ac:dyDescent="0.2">
      <c r="A68" s="38"/>
      <c r="B68" s="39"/>
      <c r="C68" s="41"/>
      <c r="D68" s="41"/>
      <c r="E68" s="40"/>
      <c r="G68" s="18"/>
      <c r="J68" s="9"/>
      <c r="K68" s="19"/>
      <c r="L68" s="20"/>
      <c r="M68" s="19"/>
      <c r="N68" s="20"/>
      <c r="O68" s="21"/>
    </row>
    <row r="69" spans="1:15" ht="12.75" customHeight="1" x14ac:dyDescent="0.2">
      <c r="A69" s="38" t="s">
        <v>115</v>
      </c>
      <c r="B69" s="39">
        <v>8.8999999999999996E-2</v>
      </c>
      <c r="C69" s="41">
        <v>0.55000000000000004</v>
      </c>
      <c r="D69" s="41">
        <v>0.05</v>
      </c>
      <c r="E69" s="40"/>
      <c r="F69" s="14" t="s">
        <v>71</v>
      </c>
      <c r="G69" s="18">
        <v>8.8999999999999996E-2</v>
      </c>
      <c r="H69" s="14">
        <v>0.55000000000000004</v>
      </c>
      <c r="I69" s="14">
        <v>0.05</v>
      </c>
      <c r="J69" s="9"/>
      <c r="K69" s="19">
        <f t="shared" si="5"/>
        <v>0</v>
      </c>
      <c r="L69" s="20">
        <f t="shared" si="6"/>
        <v>0</v>
      </c>
      <c r="M69" s="19">
        <f t="shared" si="7"/>
        <v>0</v>
      </c>
      <c r="N69" s="20">
        <f t="shared" si="8"/>
        <v>0</v>
      </c>
      <c r="O69" s="21">
        <f t="shared" si="9"/>
        <v>5.5473208659145948E-6</v>
      </c>
    </row>
    <row r="70" spans="1:15" ht="12.75" customHeight="1" x14ac:dyDescent="0.2">
      <c r="A70" s="38" t="s">
        <v>46</v>
      </c>
      <c r="B70" s="39">
        <v>8.9099999999999999E-2</v>
      </c>
      <c r="C70" s="41">
        <v>3.01</v>
      </c>
      <c r="D70" s="41">
        <v>0.27</v>
      </c>
      <c r="E70" s="40"/>
      <c r="F70" s="14" t="s">
        <v>71</v>
      </c>
      <c r="G70" s="14">
        <v>8.9099999999999999E-2</v>
      </c>
      <c r="H70" s="14">
        <v>3.08</v>
      </c>
      <c r="I70" s="14">
        <v>0.27</v>
      </c>
      <c r="J70" s="9"/>
      <c r="K70" s="19">
        <f t="shared" si="5"/>
        <v>-7.0000000000000284E-2</v>
      </c>
      <c r="L70" s="20">
        <f t="shared" si="6"/>
        <v>-2.3255813953488469E-2</v>
      </c>
      <c r="M70" s="19">
        <f t="shared" si="7"/>
        <v>0</v>
      </c>
      <c r="N70" s="20">
        <f t="shared" si="8"/>
        <v>0</v>
      </c>
      <c r="O70" s="21">
        <f t="shared" si="9"/>
        <v>2.995553267593881E-5</v>
      </c>
    </row>
    <row r="71" spans="1:15" ht="12.75" customHeight="1" x14ac:dyDescent="0.2">
      <c r="A71" s="38"/>
      <c r="B71" s="39"/>
      <c r="C71" s="41"/>
      <c r="D71" s="41"/>
      <c r="E71" s="40"/>
      <c r="J71" s="9"/>
      <c r="K71" s="19"/>
      <c r="L71" s="20"/>
      <c r="M71" s="19"/>
      <c r="N71" s="20"/>
      <c r="O71" s="21"/>
    </row>
    <row r="72" spans="1:15" ht="12.75" customHeight="1" x14ac:dyDescent="0.2">
      <c r="A72" s="38" t="s">
        <v>47</v>
      </c>
      <c r="B72" s="39">
        <v>0.22209999999999999</v>
      </c>
      <c r="C72" s="41">
        <v>9482.98</v>
      </c>
      <c r="D72" s="41">
        <v>2106.1999999999998</v>
      </c>
      <c r="E72" s="40"/>
      <c r="F72" s="14" t="s">
        <v>70</v>
      </c>
      <c r="G72" s="45">
        <v>0.22209999999999999</v>
      </c>
      <c r="H72" s="42">
        <v>9531.0499999999993</v>
      </c>
      <c r="I72" s="42">
        <v>2116.85</v>
      </c>
      <c r="J72" s="9"/>
      <c r="K72" s="19">
        <f t="shared" si="5"/>
        <v>-48.069999999999709</v>
      </c>
      <c r="L72" s="20">
        <f t="shared" si="6"/>
        <v>-5.0690816599844894E-3</v>
      </c>
      <c r="M72" s="19">
        <f t="shared" si="7"/>
        <v>-10.650000000000091</v>
      </c>
      <c r="N72" s="20">
        <f t="shared" si="8"/>
        <v>-5.0564998575634281E-3</v>
      </c>
      <c r="O72" s="21">
        <f t="shared" si="9"/>
        <v>0.23485692350022616</v>
      </c>
    </row>
    <row r="73" spans="1:15" ht="12.75" customHeight="1" x14ac:dyDescent="0.2">
      <c r="A73" s="38"/>
      <c r="B73" s="39"/>
      <c r="C73" s="41"/>
      <c r="D73" s="41"/>
      <c r="E73" s="40"/>
      <c r="G73" s="18"/>
      <c r="J73" s="9"/>
      <c r="K73" s="19"/>
      <c r="L73" s="20"/>
      <c r="M73" s="19"/>
      <c r="N73" s="20"/>
      <c r="O73" s="21"/>
    </row>
    <row r="74" spans="1:15" ht="12.75" customHeight="1" x14ac:dyDescent="0.2">
      <c r="A74" s="38" t="s">
        <v>48</v>
      </c>
      <c r="B74" s="39">
        <v>1.4360999999999999</v>
      </c>
      <c r="C74" s="41">
        <v>34.229999999999997</v>
      </c>
      <c r="D74" s="41">
        <v>49.14</v>
      </c>
      <c r="E74" s="40"/>
      <c r="F74" s="14" t="s">
        <v>67</v>
      </c>
      <c r="G74" s="45">
        <v>1.4360999999999999</v>
      </c>
      <c r="H74" s="42">
        <v>34.42</v>
      </c>
      <c r="I74" s="42">
        <v>49.43</v>
      </c>
      <c r="J74" s="9"/>
      <c r="K74" s="19">
        <f t="shared" ref="K74:K91" si="10">+C74-H74</f>
        <v>-0.19000000000000483</v>
      </c>
      <c r="L74" s="20">
        <f t="shared" ref="L74:L91" si="11">IFERROR(K74/C74,0)</f>
        <v>-5.5506865322817664E-3</v>
      </c>
      <c r="M74" s="19">
        <f t="shared" ref="M74:M91" si="12">+D74-I74</f>
        <v>-0.28999999999999915</v>
      </c>
      <c r="N74" s="20">
        <f t="shared" ref="N74:N91" si="13">IFERROR(M74/D74,0)</f>
        <v>-5.9015059015058843E-3</v>
      </c>
      <c r="O74" s="21">
        <f t="shared" ref="O74:O91" si="14">IFERROR(I74/$I$96,0)</f>
        <v>5.4840814080431679E-3</v>
      </c>
    </row>
    <row r="75" spans="1:15" ht="12.75" customHeight="1" x14ac:dyDescent="0.2">
      <c r="A75" s="38" t="s">
        <v>48</v>
      </c>
      <c r="B75" s="39">
        <v>1.4833000000000001</v>
      </c>
      <c r="C75" s="41">
        <v>49.91</v>
      </c>
      <c r="D75" s="41">
        <v>74</v>
      </c>
      <c r="E75" s="40"/>
      <c r="F75" s="14" t="s">
        <v>67</v>
      </c>
      <c r="G75" s="45">
        <v>1.48326</v>
      </c>
      <c r="H75" s="42">
        <v>50.15</v>
      </c>
      <c r="I75" s="42">
        <v>74.39</v>
      </c>
      <c r="J75" s="9"/>
      <c r="K75" s="19">
        <f t="shared" si="10"/>
        <v>-0.24000000000000199</v>
      </c>
      <c r="L75" s="20">
        <f t="shared" si="11"/>
        <v>-4.8086555800441197E-3</v>
      </c>
      <c r="M75" s="19">
        <f t="shared" si="12"/>
        <v>-0.39000000000000057</v>
      </c>
      <c r="N75" s="20">
        <f t="shared" si="13"/>
        <v>-5.270270270270278E-3</v>
      </c>
      <c r="O75" s="21">
        <f t="shared" si="14"/>
        <v>8.2533039843077326E-3</v>
      </c>
    </row>
    <row r="76" spans="1:15" ht="12.75" customHeight="1" x14ac:dyDescent="0.2">
      <c r="A76" s="38"/>
      <c r="B76" s="39"/>
      <c r="C76" s="41"/>
      <c r="D76" s="41"/>
      <c r="E76" s="40"/>
      <c r="J76" s="9"/>
      <c r="K76" s="19"/>
      <c r="L76" s="20"/>
      <c r="M76" s="19"/>
      <c r="N76" s="20"/>
      <c r="O76" s="21"/>
    </row>
    <row r="77" spans="1:15" ht="12.75" customHeight="1" x14ac:dyDescent="0.2">
      <c r="A77" s="38" t="s">
        <v>49</v>
      </c>
      <c r="B77" s="39">
        <v>7.6600000000000001E-2</v>
      </c>
      <c r="C77" s="41">
        <v>8.99</v>
      </c>
      <c r="D77" s="41">
        <v>0.68</v>
      </c>
      <c r="E77" s="40"/>
      <c r="F77" s="14" t="s">
        <v>68</v>
      </c>
      <c r="G77" s="45">
        <v>7.6550000000000007E-2</v>
      </c>
      <c r="H77" s="42">
        <v>9.1300000000000008</v>
      </c>
      <c r="I77" s="42">
        <v>0.7</v>
      </c>
      <c r="J77" s="9"/>
      <c r="K77" s="19">
        <f t="shared" si="10"/>
        <v>-0.14000000000000057</v>
      </c>
      <c r="L77" s="20">
        <f t="shared" si="11"/>
        <v>-1.5572858731924424E-2</v>
      </c>
      <c r="M77" s="19">
        <f t="shared" si="12"/>
        <v>-1.9999999999999907E-2</v>
      </c>
      <c r="N77" s="20">
        <f t="shared" si="13"/>
        <v>-2.9411764705882214E-2</v>
      </c>
      <c r="O77" s="21">
        <f t="shared" si="14"/>
        <v>7.7662492122804316E-5</v>
      </c>
    </row>
    <row r="78" spans="1:15" ht="12.75" customHeight="1" x14ac:dyDescent="0.2">
      <c r="A78" s="38" t="s">
        <v>51</v>
      </c>
      <c r="B78" s="39">
        <v>9.6000000000000002E-2</v>
      </c>
      <c r="C78" s="41">
        <v>14.5</v>
      </c>
      <c r="D78" s="41">
        <v>1.38</v>
      </c>
      <c r="E78" s="40"/>
      <c r="F78" s="14" t="s">
        <v>68</v>
      </c>
      <c r="G78" s="18">
        <v>9.6000000000000002E-2</v>
      </c>
      <c r="H78" s="14">
        <v>14.53</v>
      </c>
      <c r="I78" s="14">
        <v>1.39</v>
      </c>
      <c r="J78" s="9"/>
      <c r="K78" s="19">
        <f t="shared" si="10"/>
        <v>-2.9999999999999361E-2</v>
      </c>
      <c r="L78" s="20">
        <f t="shared" si="11"/>
        <v>-2.0689655172413351E-3</v>
      </c>
      <c r="M78" s="19">
        <f t="shared" si="12"/>
        <v>-1.0000000000000009E-2</v>
      </c>
      <c r="N78" s="20">
        <f t="shared" si="13"/>
        <v>-7.2463768115942099E-3</v>
      </c>
      <c r="O78" s="21">
        <f t="shared" si="14"/>
        <v>1.5421552007242572E-4</v>
      </c>
    </row>
    <row r="79" spans="1:15" ht="12.75" customHeight="1" x14ac:dyDescent="0.2">
      <c r="A79" s="14" t="s">
        <v>50</v>
      </c>
      <c r="B79" s="14">
        <v>0.1089</v>
      </c>
      <c r="C79" s="14">
        <v>65.23</v>
      </c>
      <c r="D79" s="14">
        <v>7.1</v>
      </c>
      <c r="E79" s="40"/>
      <c r="F79" s="14" t="s">
        <v>68</v>
      </c>
      <c r="G79" s="45">
        <v>0.1089</v>
      </c>
      <c r="H79" s="42">
        <v>65.33</v>
      </c>
      <c r="I79" s="42">
        <v>7.11</v>
      </c>
      <c r="J79" s="9"/>
      <c r="K79" s="19">
        <f t="shared" si="10"/>
        <v>-9.9999999999994316E-2</v>
      </c>
      <c r="L79" s="20">
        <f t="shared" si="11"/>
        <v>-1.533036946190316E-3</v>
      </c>
      <c r="M79" s="19">
        <f t="shared" si="12"/>
        <v>-1.0000000000000675E-2</v>
      </c>
      <c r="N79" s="20">
        <f t="shared" si="13"/>
        <v>-1.4084507042254472E-3</v>
      </c>
      <c r="O79" s="21">
        <f t="shared" si="14"/>
        <v>7.8882902713305536E-4</v>
      </c>
    </row>
    <row r="80" spans="1:15" ht="12.75" customHeight="1" x14ac:dyDescent="0.2">
      <c r="A80" s="38"/>
      <c r="B80" s="39"/>
      <c r="C80" s="41"/>
      <c r="D80" s="41"/>
      <c r="E80" s="40"/>
      <c r="G80" s="45"/>
      <c r="H80" s="42"/>
      <c r="I80" s="42"/>
      <c r="J80" s="9"/>
      <c r="K80" s="19"/>
      <c r="L80" s="20"/>
      <c r="M80" s="19"/>
      <c r="N80" s="20"/>
      <c r="O80" s="21"/>
    </row>
    <row r="81" spans="1:15" ht="12.75" customHeight="1" x14ac:dyDescent="0.2">
      <c r="A81" s="38" t="s">
        <v>52</v>
      </c>
      <c r="B81" s="39">
        <v>4.5999999999999999E-2</v>
      </c>
      <c r="C81" s="41">
        <v>81.400000000000006</v>
      </c>
      <c r="D81" s="41">
        <v>3.74</v>
      </c>
      <c r="E81" s="40"/>
      <c r="F81" s="14" t="s">
        <v>65</v>
      </c>
      <c r="G81" s="45">
        <v>4.5999999999999999E-2</v>
      </c>
      <c r="H81" s="42">
        <v>81.55</v>
      </c>
      <c r="I81" s="42">
        <v>3.75</v>
      </c>
      <c r="J81" s="9"/>
      <c r="K81" s="19">
        <f t="shared" si="10"/>
        <v>-0.14999999999999147</v>
      </c>
      <c r="L81" s="20">
        <f t="shared" si="11"/>
        <v>-1.8427518427517379E-3</v>
      </c>
      <c r="M81" s="19">
        <f t="shared" si="12"/>
        <v>-9.9999999999997868E-3</v>
      </c>
      <c r="N81" s="20">
        <f t="shared" si="13"/>
        <v>-2.6737967914437933E-3</v>
      </c>
      <c r="O81" s="21">
        <f t="shared" si="14"/>
        <v>4.1604906494359454E-4</v>
      </c>
    </row>
    <row r="82" spans="1:15" ht="12.75" customHeight="1" x14ac:dyDescent="0.2">
      <c r="A82" s="38" t="s">
        <v>53</v>
      </c>
      <c r="B82" s="39">
        <v>0.157</v>
      </c>
      <c r="C82" s="41">
        <v>173.37</v>
      </c>
      <c r="D82" s="41">
        <v>27.2</v>
      </c>
      <c r="E82" s="40"/>
      <c r="F82" s="14" t="s">
        <v>65</v>
      </c>
      <c r="G82" s="14">
        <v>0.157</v>
      </c>
      <c r="H82" s="14">
        <v>174.85</v>
      </c>
      <c r="I82" s="14">
        <v>27.45</v>
      </c>
      <c r="J82" s="9"/>
      <c r="K82" s="19">
        <f t="shared" si="10"/>
        <v>-1.4799999999999898</v>
      </c>
      <c r="L82" s="20">
        <f t="shared" si="11"/>
        <v>-8.5366557074464423E-3</v>
      </c>
      <c r="M82" s="19">
        <f t="shared" si="12"/>
        <v>-0.25</v>
      </c>
      <c r="N82" s="20">
        <f t="shared" si="13"/>
        <v>-9.1911764705882356E-3</v>
      </c>
      <c r="O82" s="21">
        <f t="shared" si="14"/>
        <v>3.0454791553871123E-3</v>
      </c>
    </row>
    <row r="83" spans="1:15" ht="12.75" customHeight="1" x14ac:dyDescent="0.2">
      <c r="A83" s="38"/>
      <c r="B83" s="39"/>
      <c r="C83" s="41"/>
      <c r="D83" s="41"/>
      <c r="E83" s="40"/>
      <c r="J83" s="9"/>
      <c r="K83" s="19"/>
      <c r="L83" s="20"/>
      <c r="M83" s="19"/>
      <c r="N83" s="20"/>
      <c r="O83" s="21"/>
    </row>
    <row r="84" spans="1:15" ht="12.75" customHeight="1" x14ac:dyDescent="0.2">
      <c r="A84" s="38" t="s">
        <v>55</v>
      </c>
      <c r="B84" s="39">
        <v>0.18090000000000001</v>
      </c>
      <c r="C84" s="41">
        <v>0.49</v>
      </c>
      <c r="D84" s="41">
        <v>0.09</v>
      </c>
      <c r="E84" s="40"/>
      <c r="F84" s="14" t="s">
        <v>64</v>
      </c>
      <c r="G84" s="14">
        <v>0.18090000000000001</v>
      </c>
      <c r="H84" s="14">
        <v>0.53</v>
      </c>
      <c r="I84" s="14">
        <v>0.1</v>
      </c>
      <c r="J84" s="9"/>
      <c r="K84" s="19">
        <f t="shared" si="10"/>
        <v>-4.0000000000000036E-2</v>
      </c>
      <c r="L84" s="20">
        <f t="shared" si="11"/>
        <v>-8.1632653061224567E-2</v>
      </c>
      <c r="M84" s="19">
        <f t="shared" si="12"/>
        <v>-1.0000000000000009E-2</v>
      </c>
      <c r="N84" s="20">
        <f t="shared" si="13"/>
        <v>-0.11111111111111122</v>
      </c>
      <c r="O84" s="21">
        <f t="shared" si="14"/>
        <v>1.109464173182919E-5</v>
      </c>
    </row>
    <row r="85" spans="1:15" ht="12.75" customHeight="1" x14ac:dyDescent="0.2">
      <c r="A85" s="38" t="s">
        <v>54</v>
      </c>
      <c r="B85" s="39">
        <v>0.183</v>
      </c>
      <c r="C85" s="41">
        <v>7.79</v>
      </c>
      <c r="D85" s="41">
        <v>1.43</v>
      </c>
      <c r="E85" s="40"/>
      <c r="F85" s="14" t="s">
        <v>64</v>
      </c>
      <c r="G85" s="18">
        <v>0.183</v>
      </c>
      <c r="H85" s="14">
        <v>7.83</v>
      </c>
      <c r="I85" s="14">
        <v>1.43</v>
      </c>
      <c r="J85" s="9"/>
      <c r="K85" s="19">
        <f t="shared" si="10"/>
        <v>-4.0000000000000036E-2</v>
      </c>
      <c r="L85" s="20">
        <f t="shared" si="11"/>
        <v>-5.1347881899871679E-3</v>
      </c>
      <c r="M85" s="19">
        <f t="shared" si="12"/>
        <v>0</v>
      </c>
      <c r="N85" s="20">
        <f t="shared" si="13"/>
        <v>0</v>
      </c>
      <c r="O85" s="21">
        <f t="shared" si="14"/>
        <v>1.5865337676515738E-4</v>
      </c>
    </row>
    <row r="86" spans="1:15" ht="12.75" customHeight="1" x14ac:dyDescent="0.2">
      <c r="A86" s="38"/>
      <c r="B86" s="39"/>
      <c r="C86" s="41"/>
      <c r="D86" s="41"/>
      <c r="E86" s="40"/>
      <c r="G86" s="18"/>
      <c r="J86" s="9"/>
      <c r="K86" s="19"/>
      <c r="L86" s="20"/>
      <c r="M86" s="19"/>
      <c r="N86" s="20"/>
      <c r="O86" s="21"/>
    </row>
    <row r="87" spans="1:15" ht="12.75" customHeight="1" x14ac:dyDescent="0.2">
      <c r="A87" s="38" t="s">
        <v>57</v>
      </c>
      <c r="B87" s="39">
        <v>0.24260000000000001</v>
      </c>
      <c r="C87" s="41">
        <v>1360.5</v>
      </c>
      <c r="D87" s="41">
        <v>330.06</v>
      </c>
      <c r="E87" s="40"/>
      <c r="F87" s="14" t="s">
        <v>63</v>
      </c>
      <c r="G87" s="14">
        <v>0.24260000000000001</v>
      </c>
      <c r="H87" s="14">
        <v>1365.6</v>
      </c>
      <c r="I87" s="14">
        <v>331.29</v>
      </c>
      <c r="J87" s="9"/>
      <c r="K87" s="19">
        <f t="shared" si="10"/>
        <v>-5.0999999999999091</v>
      </c>
      <c r="L87" s="20">
        <f t="shared" si="11"/>
        <v>-3.7486218302094148E-3</v>
      </c>
      <c r="M87" s="19">
        <f t="shared" si="12"/>
        <v>-1.2300000000000182</v>
      </c>
      <c r="N87" s="20">
        <f t="shared" si="13"/>
        <v>-3.7265951645155978E-3</v>
      </c>
      <c r="O87" s="21">
        <f t="shared" si="14"/>
        <v>3.6755438593376918E-2</v>
      </c>
    </row>
    <row r="88" spans="1:15" ht="12.75" customHeight="1" x14ac:dyDescent="0.2">
      <c r="A88" s="38" t="s">
        <v>56</v>
      </c>
      <c r="B88" s="39">
        <v>0.24299999999999999</v>
      </c>
      <c r="C88" s="41">
        <v>963.68</v>
      </c>
      <c r="D88" s="41">
        <v>234.21</v>
      </c>
      <c r="E88" s="40"/>
      <c r="F88" s="14" t="s">
        <v>63</v>
      </c>
      <c r="G88" s="14">
        <v>0.24299999999999999</v>
      </c>
      <c r="H88" s="14">
        <v>966.43</v>
      </c>
      <c r="I88" s="14">
        <v>234.84</v>
      </c>
      <c r="J88" s="9"/>
      <c r="K88" s="19">
        <f t="shared" si="10"/>
        <v>-2.75</v>
      </c>
      <c r="L88" s="20">
        <f t="shared" si="11"/>
        <v>-2.8536443632741159E-3</v>
      </c>
      <c r="M88" s="19">
        <f t="shared" si="12"/>
        <v>-0.62999999999999545</v>
      </c>
      <c r="N88" s="20">
        <f t="shared" si="13"/>
        <v>-2.6898936851543292E-3</v>
      </c>
      <c r="O88" s="21">
        <f t="shared" si="14"/>
        <v>2.6054656643027665E-2</v>
      </c>
    </row>
    <row r="89" spans="1:15" ht="12.75" customHeight="1" x14ac:dyDescent="0.2">
      <c r="A89" s="14" t="s">
        <v>94</v>
      </c>
      <c r="B89" s="14">
        <v>0.249</v>
      </c>
      <c r="C89" s="14">
        <v>979.63</v>
      </c>
      <c r="D89" s="14">
        <v>243.93</v>
      </c>
      <c r="E89" s="40"/>
      <c r="F89" s="14" t="s">
        <v>63</v>
      </c>
      <c r="G89" s="45">
        <v>0.249</v>
      </c>
      <c r="H89" s="42">
        <v>984.73</v>
      </c>
      <c r="I89" s="42">
        <v>245.2</v>
      </c>
      <c r="J89" s="9"/>
      <c r="K89" s="19">
        <f t="shared" si="10"/>
        <v>-5.1000000000000227</v>
      </c>
      <c r="L89" s="20">
        <f t="shared" si="11"/>
        <v>-5.2060471810785941E-3</v>
      </c>
      <c r="M89" s="19">
        <f t="shared" si="12"/>
        <v>-1.2699999999999818</v>
      </c>
      <c r="N89" s="20">
        <f t="shared" si="13"/>
        <v>-5.2064116754805961E-3</v>
      </c>
      <c r="O89" s="21">
        <f t="shared" si="14"/>
        <v>2.7204061526445167E-2</v>
      </c>
    </row>
    <row r="90" spans="1:15" ht="12.75" customHeight="1" x14ac:dyDescent="0.2">
      <c r="A90" s="38"/>
      <c r="B90" s="39"/>
      <c r="C90" s="41"/>
      <c r="D90" s="41"/>
      <c r="E90" s="40"/>
      <c r="G90" s="45"/>
      <c r="H90" s="42"/>
      <c r="I90" s="42"/>
      <c r="J90" s="9"/>
      <c r="K90" s="19"/>
      <c r="L90" s="20"/>
      <c r="M90" s="19"/>
      <c r="N90" s="20"/>
      <c r="O90" s="21"/>
    </row>
    <row r="91" spans="1:15" ht="12.75" customHeight="1" x14ac:dyDescent="0.2">
      <c r="A91" s="38" t="s">
        <v>111</v>
      </c>
      <c r="B91" s="39">
        <v>0.38500000000000001</v>
      </c>
      <c r="C91" s="41">
        <v>2.1</v>
      </c>
      <c r="D91" s="41">
        <v>0.8</v>
      </c>
      <c r="E91" s="40"/>
      <c r="F91" s="14" t="s">
        <v>60</v>
      </c>
      <c r="G91" s="14">
        <v>0.38500000000000001</v>
      </c>
      <c r="H91" s="14">
        <v>2.25</v>
      </c>
      <c r="I91" s="14">
        <v>0.87</v>
      </c>
      <c r="J91" s="9"/>
      <c r="K91" s="19">
        <f t="shared" si="10"/>
        <v>-0.14999999999999991</v>
      </c>
      <c r="L91" s="20">
        <f t="shared" si="11"/>
        <v>-7.1428571428571383E-2</v>
      </c>
      <c r="M91" s="19">
        <f t="shared" si="12"/>
        <v>-6.9999999999999951E-2</v>
      </c>
      <c r="N91" s="20">
        <f t="shared" si="13"/>
        <v>-8.7499999999999939E-2</v>
      </c>
      <c r="O91" s="21">
        <f t="shared" si="14"/>
        <v>9.6523383066913934E-5</v>
      </c>
    </row>
    <row r="92" spans="1:15" ht="12.75" customHeight="1" x14ac:dyDescent="0.2">
      <c r="E92" s="9"/>
      <c r="J92" s="9"/>
      <c r="K92" s="19"/>
      <c r="L92" s="20"/>
      <c r="M92" s="19"/>
      <c r="N92" s="20"/>
      <c r="O92" s="21"/>
    </row>
    <row r="93" spans="1:15" ht="12.75" customHeight="1" x14ac:dyDescent="0.2">
      <c r="E93" s="9"/>
      <c r="J93" s="9"/>
      <c r="K93" s="19"/>
      <c r="L93" s="20"/>
      <c r="M93" s="19"/>
      <c r="N93" s="20"/>
      <c r="O93" s="21"/>
    </row>
    <row r="94" spans="1:15" x14ac:dyDescent="0.2">
      <c r="B94" s="18"/>
      <c r="C94" s="17"/>
      <c r="D94" s="17"/>
      <c r="E94" s="9"/>
      <c r="J94" s="9"/>
      <c r="K94" s="19"/>
      <c r="L94" s="20"/>
      <c r="M94" s="19"/>
      <c r="N94" s="20"/>
      <c r="O94" s="21"/>
    </row>
    <row r="95" spans="1:15" x14ac:dyDescent="0.2">
      <c r="A95" s="22"/>
      <c r="B95" s="23"/>
      <c r="C95" s="24"/>
      <c r="D95" s="25"/>
      <c r="E95" s="9"/>
      <c r="J95" s="9"/>
      <c r="K95" s="19"/>
      <c r="L95" s="20"/>
      <c r="M95" s="19"/>
      <c r="N95" s="20"/>
      <c r="O95" s="21"/>
    </row>
    <row r="96" spans="1:15" x14ac:dyDescent="0.2">
      <c r="A96" s="26" t="s">
        <v>19</v>
      </c>
      <c r="B96" s="27"/>
      <c r="C96" s="28">
        <f>SUM(C9:C91)</f>
        <v>62135.660000000018</v>
      </c>
      <c r="D96" s="28">
        <f>SUM(D9:D91)</f>
        <v>8972.5</v>
      </c>
      <c r="E96" s="29"/>
      <c r="F96" s="29"/>
      <c r="G96" s="29"/>
      <c r="H96" s="28">
        <f>SUM(H10:H95)</f>
        <v>62467.12999999999</v>
      </c>
      <c r="I96" s="28">
        <f>SUM(I10:I95)</f>
        <v>9013.360000000006</v>
      </c>
      <c r="J96" s="44"/>
      <c r="K96" s="43">
        <f>SUM(K9:K95)</f>
        <v>-331.46999999999753</v>
      </c>
      <c r="L96" s="30">
        <f>IFERROR(K96/C96,0)</f>
        <v>-5.334617834589629E-3</v>
      </c>
      <c r="M96" s="31">
        <f>SUM(M9:M95)</f>
        <v>-40.860000000000447</v>
      </c>
      <c r="N96" s="30">
        <f>IFERROR(M96/D96,0)</f>
        <v>-4.5539147394817996E-3</v>
      </c>
      <c r="O96" s="32">
        <f>SUM(O9:O95)</f>
        <v>0.99999999999999922</v>
      </c>
    </row>
    <row r="97" spans="1:12" x14ac:dyDescent="0.2">
      <c r="L97" s="33"/>
    </row>
    <row r="98" spans="1:12" x14ac:dyDescent="0.2">
      <c r="K98" s="4"/>
      <c r="L98" s="34"/>
    </row>
    <row r="100" spans="1:12" x14ac:dyDescent="0.2">
      <c r="A100" s="4"/>
    </row>
    <row r="104" spans="1:12" x14ac:dyDescent="0.2">
      <c r="K104" s="4"/>
    </row>
    <row r="110" spans="1:12" x14ac:dyDescent="0.2">
      <c r="K110" s="4"/>
    </row>
    <row r="114" spans="6:11" x14ac:dyDescent="0.2">
      <c r="F114" s="4"/>
    </row>
    <row r="116" spans="6:11" x14ac:dyDescent="0.2">
      <c r="K116" s="4"/>
    </row>
    <row r="122" spans="6:11" x14ac:dyDescent="0.2">
      <c r="K122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0"/>
  <sheetViews>
    <sheetView workbookViewId="0">
      <selection activeCell="G2" sqref="G2"/>
    </sheetView>
  </sheetViews>
  <sheetFormatPr defaultRowHeight="11.25" x14ac:dyDescent="0.2"/>
  <cols>
    <col min="1" max="1" width="34.28515625" style="14" bestFit="1" customWidth="1"/>
    <col min="2" max="2" width="14.7109375" style="14" bestFit="1" customWidth="1"/>
    <col min="3" max="3" width="10.28515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140625" style="14" bestFit="1" customWidth="1"/>
    <col min="9" max="9" width="11.570312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 x14ac:dyDescent="0.2">
      <c r="A1" s="1" t="s">
        <v>0</v>
      </c>
      <c r="B1" s="1" t="s">
        <v>20</v>
      </c>
      <c r="E1" s="15"/>
      <c r="J1" s="15"/>
    </row>
    <row r="2" spans="1:15" x14ac:dyDescent="0.2">
      <c r="A2" s="2" t="s">
        <v>1</v>
      </c>
      <c r="B2" s="35">
        <v>42341</v>
      </c>
      <c r="E2" s="15"/>
      <c r="J2" s="15"/>
    </row>
    <row r="3" spans="1:15" x14ac:dyDescent="0.2">
      <c r="A3" s="2" t="s">
        <v>2</v>
      </c>
      <c r="B3" s="36">
        <v>346174</v>
      </c>
      <c r="E3" s="15"/>
      <c r="J3" s="15"/>
    </row>
    <row r="4" spans="1:15" x14ac:dyDescent="0.2">
      <c r="A4" s="2" t="s">
        <v>3</v>
      </c>
      <c r="B4" s="37">
        <v>42309</v>
      </c>
      <c r="E4" s="15"/>
      <c r="J4" s="15"/>
    </row>
    <row r="5" spans="1:15" x14ac:dyDescent="0.2">
      <c r="A5" s="2" t="s">
        <v>4</v>
      </c>
      <c r="B5" s="2" t="s">
        <v>5</v>
      </c>
      <c r="E5" s="15"/>
      <c r="J5" s="15"/>
    </row>
    <row r="6" spans="1:15" x14ac:dyDescent="0.2">
      <c r="A6" s="3"/>
      <c r="B6" s="4"/>
      <c r="E6" s="15"/>
      <c r="J6" s="15"/>
    </row>
    <row r="7" spans="1:15" x14ac:dyDescent="0.2">
      <c r="A7" s="5" t="s">
        <v>6</v>
      </c>
      <c r="B7" s="6"/>
      <c r="E7" s="15"/>
      <c r="F7" s="7" t="str">
        <f>B1</f>
        <v>Belgacom</v>
      </c>
      <c r="J7" s="15"/>
    </row>
    <row r="8" spans="1:15" ht="22.5" x14ac:dyDescent="0.2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 ht="12.75" customHeight="1" x14ac:dyDescent="0.2">
      <c r="B9" s="16"/>
      <c r="C9" s="17"/>
      <c r="D9" s="17"/>
      <c r="E9" s="9"/>
      <c r="J9" s="9"/>
      <c r="K9" s="19"/>
      <c r="L9" s="20"/>
      <c r="M9" s="19"/>
      <c r="N9" s="20"/>
      <c r="O9" s="21"/>
    </row>
    <row r="10" spans="1:15" ht="12.75" customHeight="1" x14ac:dyDescent="0.2">
      <c r="A10" s="38" t="s">
        <v>162</v>
      </c>
      <c r="B10" s="39">
        <v>0.29420000000000002</v>
      </c>
      <c r="C10" s="41">
        <v>3.22</v>
      </c>
      <c r="D10" s="41">
        <v>0.95</v>
      </c>
      <c r="E10" s="40"/>
      <c r="F10" s="14" t="s">
        <v>95</v>
      </c>
      <c r="G10" s="45">
        <v>0.29416999999999999</v>
      </c>
      <c r="H10" s="42">
        <v>3.23</v>
      </c>
      <c r="I10" s="42">
        <v>0.95</v>
      </c>
      <c r="J10" s="9"/>
      <c r="K10" s="19">
        <f>+C10-H10</f>
        <v>-9.9999999999997868E-3</v>
      </c>
      <c r="L10" s="20">
        <f>IFERROR(K10/C10,0)</f>
        <v>-3.1055900621117347E-3</v>
      </c>
      <c r="M10" s="19">
        <f>+D10-I10</f>
        <v>0</v>
      </c>
      <c r="N10" s="20">
        <f>IFERROR(M10/D10,0)</f>
        <v>0</v>
      </c>
      <c r="O10" s="21">
        <f>IFERROR(I10/$I$72,0)</f>
        <v>0</v>
      </c>
    </row>
    <row r="11" spans="1:15" ht="12.75" customHeight="1" x14ac:dyDescent="0.2">
      <c r="A11" s="38"/>
      <c r="B11" s="39"/>
      <c r="C11" s="41"/>
      <c r="D11" s="41"/>
      <c r="E11" s="40"/>
      <c r="G11" s="45"/>
      <c r="H11" s="42"/>
      <c r="I11" s="42"/>
      <c r="J11" s="9"/>
      <c r="K11" s="19"/>
      <c r="L11" s="20"/>
      <c r="M11" s="19"/>
      <c r="N11" s="20"/>
      <c r="O11" s="21"/>
    </row>
    <row r="12" spans="1:15" ht="12.75" customHeight="1" x14ac:dyDescent="0.2">
      <c r="A12" s="38" t="s">
        <v>203</v>
      </c>
      <c r="B12" s="39">
        <v>0.17499999999999999</v>
      </c>
      <c r="C12" s="41">
        <v>0.15</v>
      </c>
      <c r="D12" s="41">
        <v>0.03</v>
      </c>
      <c r="E12" s="40"/>
      <c r="F12" s="14" t="s">
        <v>87</v>
      </c>
      <c r="G12" s="14">
        <v>0.17499999999999999</v>
      </c>
      <c r="H12" s="14">
        <v>0.17</v>
      </c>
      <c r="I12" s="14">
        <v>0.03</v>
      </c>
      <c r="J12" s="9"/>
      <c r="K12" s="19">
        <f t="shared" ref="K12:K54" si="0">+C12-H12</f>
        <v>-2.0000000000000018E-2</v>
      </c>
      <c r="L12" s="20">
        <f t="shared" ref="L12:L54" si="1">IFERROR(K12/C12,0)</f>
        <v>-0.13333333333333347</v>
      </c>
      <c r="M12" s="19">
        <f t="shared" ref="M12:M54" si="2">+D12-I12</f>
        <v>0</v>
      </c>
      <c r="N12" s="20">
        <f t="shared" ref="N12:N54" si="3">IFERROR(M12/D12,0)</f>
        <v>0</v>
      </c>
      <c r="O12" s="21">
        <f>IFERROR(I12/$I$72,0)</f>
        <v>0</v>
      </c>
    </row>
    <row r="13" spans="1:15" ht="12.75" customHeight="1" x14ac:dyDescent="0.2">
      <c r="A13" s="38" t="s">
        <v>172</v>
      </c>
      <c r="B13" s="39">
        <v>0.16350000000000001</v>
      </c>
      <c r="C13" s="41">
        <v>2.12</v>
      </c>
      <c r="D13" s="41">
        <v>0.35</v>
      </c>
      <c r="E13" s="40"/>
      <c r="F13" s="14" t="s">
        <v>87</v>
      </c>
      <c r="G13" s="14">
        <v>0.16350000000000001</v>
      </c>
      <c r="H13" s="14">
        <v>2.2000000000000002</v>
      </c>
      <c r="I13" s="14">
        <v>0.36</v>
      </c>
      <c r="J13" s="9"/>
      <c r="K13" s="19">
        <f t="shared" si="0"/>
        <v>-8.0000000000000071E-2</v>
      </c>
      <c r="L13" s="20">
        <f t="shared" si="1"/>
        <v>-3.7735849056603807E-2</v>
      </c>
      <c r="M13" s="19">
        <f t="shared" si="2"/>
        <v>-1.0000000000000009E-2</v>
      </c>
      <c r="N13" s="20">
        <f t="shared" si="3"/>
        <v>-2.8571428571428598E-2</v>
      </c>
      <c r="O13" s="21">
        <f>IFERROR(I13/$I$72,0)</f>
        <v>0</v>
      </c>
    </row>
    <row r="14" spans="1:15" ht="12.75" customHeight="1" x14ac:dyDescent="0.2">
      <c r="A14" s="38"/>
      <c r="B14" s="39"/>
      <c r="C14" s="41"/>
      <c r="D14" s="41"/>
      <c r="E14" s="40"/>
      <c r="J14" s="9"/>
      <c r="K14" s="19"/>
      <c r="L14" s="20"/>
      <c r="M14" s="19"/>
      <c r="N14" s="20"/>
      <c r="O14" s="21"/>
    </row>
    <row r="15" spans="1:15" ht="12.75" customHeight="1" x14ac:dyDescent="0.2">
      <c r="A15" s="38" t="s">
        <v>173</v>
      </c>
      <c r="B15" s="39">
        <v>0.29039999999999999</v>
      </c>
      <c r="C15" s="41">
        <v>4499.78</v>
      </c>
      <c r="D15" s="41">
        <v>1306.74</v>
      </c>
      <c r="E15" s="40"/>
      <c r="F15" s="14" t="s">
        <v>84</v>
      </c>
      <c r="G15" s="14">
        <v>0.29039999999999999</v>
      </c>
      <c r="H15" s="14">
        <v>4540.76</v>
      </c>
      <c r="I15" s="14">
        <v>1318.64</v>
      </c>
      <c r="J15" s="9"/>
      <c r="K15" s="19">
        <f t="shared" si="0"/>
        <v>-40.980000000000473</v>
      </c>
      <c r="L15" s="20">
        <f t="shared" si="1"/>
        <v>-9.1071119032487095E-3</v>
      </c>
      <c r="M15" s="19">
        <f t="shared" si="2"/>
        <v>-11.900000000000091</v>
      </c>
      <c r="N15" s="20">
        <f t="shared" si="3"/>
        <v>-9.1066317706660019E-3</v>
      </c>
      <c r="O15" s="21">
        <f>IFERROR(I15/$I$72,0)</f>
        <v>0</v>
      </c>
    </row>
    <row r="16" spans="1:15" ht="12.75" customHeight="1" x14ac:dyDescent="0.2">
      <c r="A16" s="38" t="s">
        <v>174</v>
      </c>
      <c r="B16" s="39">
        <v>2.0500000000000001E-2</v>
      </c>
      <c r="C16" s="41">
        <v>83.55</v>
      </c>
      <c r="D16" s="41">
        <v>1.71</v>
      </c>
      <c r="E16" s="40"/>
      <c r="F16" s="14" t="s">
        <v>84</v>
      </c>
      <c r="G16" s="14">
        <v>2.0500000000000001E-2</v>
      </c>
      <c r="H16" s="14">
        <v>83.92</v>
      </c>
      <c r="I16" s="14">
        <v>1.72</v>
      </c>
      <c r="J16" s="9"/>
      <c r="K16" s="19">
        <f t="shared" si="0"/>
        <v>-0.37000000000000455</v>
      </c>
      <c r="L16" s="20">
        <f t="shared" si="1"/>
        <v>-4.4284859365649855E-3</v>
      </c>
      <c r="M16" s="19">
        <f t="shared" si="2"/>
        <v>-1.0000000000000009E-2</v>
      </c>
      <c r="N16" s="20">
        <f t="shared" si="3"/>
        <v>-5.8479532163742748E-3</v>
      </c>
      <c r="O16" s="21">
        <f>IFERROR(I16/$I$72,0)</f>
        <v>0</v>
      </c>
    </row>
    <row r="17" spans="1:15" ht="12.75" customHeight="1" x14ac:dyDescent="0.2">
      <c r="A17" s="38"/>
      <c r="B17" s="39"/>
      <c r="C17" s="41"/>
      <c r="D17" s="41"/>
      <c r="E17" s="40"/>
      <c r="J17" s="9"/>
      <c r="K17" s="19"/>
      <c r="L17" s="20"/>
      <c r="M17" s="19"/>
      <c r="N17" s="20"/>
      <c r="O17" s="21"/>
    </row>
    <row r="18" spans="1:15" ht="12.75" customHeight="1" x14ac:dyDescent="0.2">
      <c r="A18" s="38" t="s">
        <v>175</v>
      </c>
      <c r="B18" s="39">
        <v>0.158</v>
      </c>
      <c r="C18" s="41">
        <v>456.02</v>
      </c>
      <c r="D18" s="41">
        <v>72.040000000000006</v>
      </c>
      <c r="E18" s="40"/>
      <c r="F18" s="14" t="s">
        <v>200</v>
      </c>
      <c r="G18" s="14">
        <v>0.158</v>
      </c>
      <c r="H18" s="14">
        <v>621.92999999999995</v>
      </c>
      <c r="I18" s="14">
        <v>98.26</v>
      </c>
      <c r="J18" s="9"/>
      <c r="K18" s="19">
        <f t="shared" si="0"/>
        <v>-165.90999999999997</v>
      </c>
      <c r="L18" s="20">
        <f t="shared" si="1"/>
        <v>-0.36382176220341206</v>
      </c>
      <c r="M18" s="19">
        <f t="shared" si="2"/>
        <v>-26.22</v>
      </c>
      <c r="N18" s="20">
        <f t="shared" si="3"/>
        <v>-0.36396446418656297</v>
      </c>
      <c r="O18" s="21">
        <f>IFERROR(I18/$I$72,0)</f>
        <v>0</v>
      </c>
    </row>
    <row r="19" spans="1:15" ht="12.75" customHeight="1" x14ac:dyDescent="0.2">
      <c r="A19" s="38"/>
      <c r="B19" s="39"/>
      <c r="C19" s="41"/>
      <c r="D19" s="41"/>
      <c r="E19" s="40"/>
      <c r="J19" s="9"/>
      <c r="K19" s="19"/>
      <c r="L19" s="20"/>
      <c r="M19" s="19"/>
      <c r="N19" s="20"/>
      <c r="O19" s="21"/>
    </row>
    <row r="20" spans="1:15" ht="12.75" customHeight="1" x14ac:dyDescent="0.2">
      <c r="A20" s="38" t="s">
        <v>176</v>
      </c>
      <c r="B20" s="39">
        <v>0.32700000000000001</v>
      </c>
      <c r="C20" s="41">
        <v>3175.24</v>
      </c>
      <c r="D20" s="41">
        <v>1038.3599999999999</v>
      </c>
      <c r="E20" s="40"/>
      <c r="F20" s="14" t="s">
        <v>116</v>
      </c>
      <c r="G20" s="14">
        <v>0.32700000000000001</v>
      </c>
      <c r="H20" s="14">
        <v>3215.27</v>
      </c>
      <c r="I20" s="14">
        <v>1051.3900000000001</v>
      </c>
      <c r="J20" s="9"/>
      <c r="K20" s="19">
        <f t="shared" si="0"/>
        <v>-40.0300000000002</v>
      </c>
      <c r="L20" s="20">
        <f t="shared" si="1"/>
        <v>-1.2606921051637106E-2</v>
      </c>
      <c r="M20" s="19">
        <f t="shared" si="2"/>
        <v>-13.0300000000002</v>
      </c>
      <c r="N20" s="20">
        <f t="shared" si="3"/>
        <v>-1.2548634384991911E-2</v>
      </c>
      <c r="O20" s="21">
        <f>IFERROR(I20/$I$72,0)</f>
        <v>0</v>
      </c>
    </row>
    <row r="21" spans="1:15" ht="12.75" customHeight="1" x14ac:dyDescent="0.2">
      <c r="A21" s="38"/>
      <c r="B21" s="39"/>
      <c r="C21" s="41"/>
      <c r="D21" s="41"/>
      <c r="E21" s="40"/>
      <c r="J21" s="9"/>
      <c r="K21" s="19"/>
      <c r="L21" s="20"/>
      <c r="M21" s="19"/>
      <c r="N21" s="20"/>
      <c r="O21" s="21"/>
    </row>
    <row r="22" spans="1:15" ht="12.75" customHeight="1" x14ac:dyDescent="0.2">
      <c r="A22" s="14" t="s">
        <v>177</v>
      </c>
      <c r="B22" s="14">
        <v>0.112</v>
      </c>
      <c r="C22" s="14">
        <v>163.07</v>
      </c>
      <c r="D22" s="14">
        <v>18.3</v>
      </c>
      <c r="E22" s="40"/>
      <c r="F22" s="14" t="s">
        <v>82</v>
      </c>
      <c r="G22" s="45">
        <v>0.112</v>
      </c>
      <c r="H22" s="42">
        <v>165.48</v>
      </c>
      <c r="I22" s="42">
        <v>18.53</v>
      </c>
      <c r="J22" s="9"/>
      <c r="K22" s="19">
        <f t="shared" si="0"/>
        <v>-2.4099999999999966</v>
      </c>
      <c r="L22" s="20">
        <f t="shared" si="1"/>
        <v>-1.4778929294168129E-2</v>
      </c>
      <c r="M22" s="19">
        <f t="shared" si="2"/>
        <v>-0.23000000000000043</v>
      </c>
      <c r="N22" s="20">
        <f t="shared" si="3"/>
        <v>-1.2568306010928985E-2</v>
      </c>
      <c r="O22" s="21">
        <f>IFERROR(I22/$I$72,0)</f>
        <v>0</v>
      </c>
    </row>
    <row r="23" spans="1:15" ht="12.75" customHeight="1" x14ac:dyDescent="0.2">
      <c r="A23" s="38"/>
      <c r="B23" s="39"/>
      <c r="C23" s="41"/>
      <c r="D23" s="41"/>
      <c r="E23" s="40"/>
      <c r="G23" s="45"/>
      <c r="H23" s="42"/>
      <c r="I23" s="42"/>
      <c r="J23" s="9"/>
      <c r="K23" s="19"/>
      <c r="L23" s="20"/>
      <c r="M23" s="19"/>
      <c r="N23" s="20"/>
      <c r="O23" s="21"/>
    </row>
    <row r="24" spans="1:15" ht="12.75" customHeight="1" x14ac:dyDescent="0.2">
      <c r="A24" s="38" t="s">
        <v>204</v>
      </c>
      <c r="B24" s="39">
        <v>0.62990000000000002</v>
      </c>
      <c r="C24" s="41">
        <v>0.2</v>
      </c>
      <c r="D24" s="41">
        <v>0.13</v>
      </c>
      <c r="E24" s="40"/>
      <c r="F24" s="14" t="s">
        <v>99</v>
      </c>
      <c r="G24" s="18">
        <v>0.62990000000000002</v>
      </c>
      <c r="H24" s="42">
        <v>0.25</v>
      </c>
      <c r="I24" s="42">
        <v>0.16</v>
      </c>
      <c r="J24" s="9"/>
      <c r="K24" s="19">
        <f t="shared" si="0"/>
        <v>-4.9999999999999989E-2</v>
      </c>
      <c r="L24" s="20">
        <f t="shared" si="1"/>
        <v>-0.24999999999999994</v>
      </c>
      <c r="M24" s="19">
        <f t="shared" si="2"/>
        <v>-0.03</v>
      </c>
      <c r="N24" s="20">
        <f t="shared" si="3"/>
        <v>-0.23076923076923075</v>
      </c>
      <c r="O24" s="21">
        <f>IFERROR(I24/$I$72,0)</f>
        <v>0</v>
      </c>
    </row>
    <row r="25" spans="1:15" ht="12.75" customHeight="1" x14ac:dyDescent="0.2">
      <c r="A25" s="38"/>
      <c r="B25" s="39"/>
      <c r="C25" s="41"/>
      <c r="D25" s="41"/>
      <c r="E25" s="40"/>
      <c r="G25" s="45"/>
      <c r="H25" s="42"/>
      <c r="I25" s="42"/>
      <c r="J25" s="9"/>
      <c r="K25" s="19"/>
      <c r="L25" s="20"/>
      <c r="M25" s="19"/>
      <c r="N25" s="20"/>
      <c r="O25" s="21"/>
    </row>
    <row r="26" spans="1:15" ht="12.75" customHeight="1" x14ac:dyDescent="0.2">
      <c r="A26" s="38" t="s">
        <v>179</v>
      </c>
      <c r="B26" s="39">
        <v>0.193</v>
      </c>
      <c r="C26" s="41">
        <v>18.66</v>
      </c>
      <c r="D26" s="41">
        <v>3.6</v>
      </c>
      <c r="E26" s="40"/>
      <c r="F26" s="14" t="s">
        <v>81</v>
      </c>
      <c r="G26" s="45">
        <v>0.193</v>
      </c>
      <c r="H26" s="42">
        <v>18.72</v>
      </c>
      <c r="I26" s="42">
        <v>3.61</v>
      </c>
      <c r="J26" s="9"/>
      <c r="K26" s="19">
        <f t="shared" si="0"/>
        <v>-5.9999999999998721E-2</v>
      </c>
      <c r="L26" s="20">
        <f t="shared" si="1"/>
        <v>-3.2154340836012176E-3</v>
      </c>
      <c r="M26" s="19">
        <f t="shared" si="2"/>
        <v>-9.9999999999997868E-3</v>
      </c>
      <c r="N26" s="20">
        <f t="shared" si="3"/>
        <v>-2.7777777777777185E-3</v>
      </c>
      <c r="O26" s="21">
        <f>IFERROR(I26/$I$72,0)</f>
        <v>0</v>
      </c>
    </row>
    <row r="27" spans="1:15" ht="12.75" customHeight="1" x14ac:dyDescent="0.2">
      <c r="A27" s="38" t="s">
        <v>180</v>
      </c>
      <c r="B27" s="39">
        <v>0.1915</v>
      </c>
      <c r="C27" s="41">
        <v>0.1</v>
      </c>
      <c r="D27" s="41">
        <v>0.02</v>
      </c>
      <c r="E27" s="40"/>
      <c r="F27" s="14" t="s">
        <v>81</v>
      </c>
      <c r="G27" s="45">
        <v>0.1915</v>
      </c>
      <c r="H27" s="42">
        <v>0.13</v>
      </c>
      <c r="I27" s="42">
        <v>0.02</v>
      </c>
      <c r="J27" s="9"/>
      <c r="K27" s="19">
        <f t="shared" si="0"/>
        <v>-0.03</v>
      </c>
      <c r="L27" s="20">
        <f t="shared" si="1"/>
        <v>-0.3</v>
      </c>
      <c r="M27" s="19">
        <f t="shared" si="2"/>
        <v>0</v>
      </c>
      <c r="N27" s="20">
        <f t="shared" si="3"/>
        <v>0</v>
      </c>
      <c r="O27" s="21">
        <f>IFERROR(I27/$I$72,0)</f>
        <v>0</v>
      </c>
    </row>
    <row r="28" spans="1:15" ht="12.75" customHeight="1" x14ac:dyDescent="0.2">
      <c r="A28" s="38"/>
      <c r="B28" s="39"/>
      <c r="C28" s="41"/>
      <c r="D28" s="41"/>
      <c r="E28" s="40"/>
      <c r="G28" s="45"/>
      <c r="H28" s="42"/>
      <c r="I28" s="42"/>
      <c r="J28" s="9"/>
      <c r="K28" s="19"/>
      <c r="L28" s="20"/>
      <c r="M28" s="19"/>
      <c r="N28" s="20"/>
      <c r="O28" s="21"/>
    </row>
    <row r="29" spans="1:15" ht="12.75" customHeight="1" x14ac:dyDescent="0.2">
      <c r="A29" s="38" t="s">
        <v>181</v>
      </c>
      <c r="B29" s="39">
        <v>0.14860000000000001</v>
      </c>
      <c r="C29" s="41">
        <v>11.7</v>
      </c>
      <c r="D29" s="41">
        <v>1.74</v>
      </c>
      <c r="E29" s="40"/>
      <c r="F29" s="14" t="s">
        <v>78</v>
      </c>
      <c r="G29" s="45">
        <v>0.14860000000000001</v>
      </c>
      <c r="H29" s="42">
        <v>11.73</v>
      </c>
      <c r="I29" s="42">
        <v>1.74</v>
      </c>
      <c r="J29" s="9"/>
      <c r="K29" s="19">
        <f t="shared" si="0"/>
        <v>-3.0000000000001137E-2</v>
      </c>
      <c r="L29" s="20">
        <f t="shared" si="1"/>
        <v>-2.5641025641026612E-3</v>
      </c>
      <c r="M29" s="19">
        <f t="shared" si="2"/>
        <v>0</v>
      </c>
      <c r="N29" s="20">
        <f t="shared" si="3"/>
        <v>0</v>
      </c>
      <c r="O29" s="21">
        <f>IFERROR(I29/$I$72,0)</f>
        <v>0</v>
      </c>
    </row>
    <row r="30" spans="1:15" ht="12.75" customHeight="1" x14ac:dyDescent="0.2">
      <c r="A30" s="38"/>
      <c r="B30" s="39"/>
      <c r="C30" s="41"/>
      <c r="D30" s="41"/>
      <c r="E30" s="40"/>
      <c r="G30" s="45"/>
      <c r="H30" s="42"/>
      <c r="I30" s="42"/>
      <c r="J30" s="9"/>
      <c r="K30" s="19"/>
      <c r="L30" s="20"/>
      <c r="M30" s="19"/>
      <c r="N30" s="20"/>
      <c r="O30" s="21"/>
    </row>
    <row r="31" spans="1:15" ht="12.75" customHeight="1" x14ac:dyDescent="0.2">
      <c r="A31" s="38" t="s">
        <v>182</v>
      </c>
      <c r="B31" s="39">
        <v>0.23380000000000001</v>
      </c>
      <c r="C31" s="41">
        <v>18.13</v>
      </c>
      <c r="D31" s="41">
        <v>4.26</v>
      </c>
      <c r="E31" s="40"/>
      <c r="F31" s="14" t="s">
        <v>76</v>
      </c>
      <c r="G31" s="45">
        <v>0.23380000000000001</v>
      </c>
      <c r="H31" s="42">
        <v>18.579999999999998</v>
      </c>
      <c r="I31" s="42">
        <v>4.3499999999999996</v>
      </c>
      <c r="J31" s="9"/>
      <c r="K31" s="19">
        <f t="shared" si="0"/>
        <v>-0.44999999999999929</v>
      </c>
      <c r="L31" s="20">
        <f t="shared" si="1"/>
        <v>-2.4820739106453354E-2</v>
      </c>
      <c r="M31" s="19">
        <f t="shared" si="2"/>
        <v>-8.9999999999999858E-2</v>
      </c>
      <c r="N31" s="20">
        <f t="shared" si="3"/>
        <v>-2.112676056338025E-2</v>
      </c>
      <c r="O31" s="21">
        <f>IFERROR(I31/$I$72,0)</f>
        <v>0</v>
      </c>
    </row>
    <row r="32" spans="1:15" ht="12.75" customHeight="1" x14ac:dyDescent="0.2">
      <c r="A32" s="38" t="s">
        <v>183</v>
      </c>
      <c r="B32" s="39">
        <v>0.21299999999999999</v>
      </c>
      <c r="C32" s="41">
        <v>72.78</v>
      </c>
      <c r="D32" s="41">
        <v>15.46</v>
      </c>
      <c r="E32" s="40"/>
      <c r="F32" s="14" t="s">
        <v>76</v>
      </c>
      <c r="G32" s="45">
        <v>0.21299999999999999</v>
      </c>
      <c r="H32" s="42">
        <v>74.2</v>
      </c>
      <c r="I32" s="42">
        <v>15.81</v>
      </c>
      <c r="J32" s="9"/>
      <c r="K32" s="19">
        <f t="shared" si="0"/>
        <v>-1.4200000000000017</v>
      </c>
      <c r="L32" s="20">
        <f t="shared" si="1"/>
        <v>-1.9510854630392989E-2</v>
      </c>
      <c r="M32" s="19">
        <f t="shared" si="2"/>
        <v>-0.34999999999999964</v>
      </c>
      <c r="N32" s="20">
        <f t="shared" si="3"/>
        <v>-2.2639068564036198E-2</v>
      </c>
      <c r="O32" s="21">
        <f>IFERROR(I32/$I$72,0)</f>
        <v>0</v>
      </c>
    </row>
    <row r="33" spans="1:15" ht="12.75" customHeight="1" x14ac:dyDescent="0.2">
      <c r="A33" s="38"/>
      <c r="B33" s="39"/>
      <c r="C33" s="41"/>
      <c r="D33" s="41"/>
      <c r="E33" s="40"/>
      <c r="G33" s="45"/>
      <c r="H33" s="42"/>
      <c r="I33" s="42"/>
      <c r="J33" s="9"/>
      <c r="K33" s="19"/>
      <c r="L33" s="20"/>
      <c r="M33" s="19"/>
      <c r="N33" s="20"/>
      <c r="O33" s="21"/>
    </row>
    <row r="34" spans="1:15" ht="12.75" customHeight="1" x14ac:dyDescent="0.2">
      <c r="A34" s="38" t="s">
        <v>75</v>
      </c>
      <c r="B34" s="39">
        <v>1.2699999999999999E-2</v>
      </c>
      <c r="C34" s="41">
        <v>0.13</v>
      </c>
      <c r="D34" s="41">
        <v>0</v>
      </c>
      <c r="E34" s="40"/>
      <c r="F34" s="14" t="s">
        <v>75</v>
      </c>
      <c r="G34" s="45">
        <v>1.2699999999999999E-2</v>
      </c>
      <c r="H34" s="42">
        <v>0.15</v>
      </c>
      <c r="I34" s="42">
        <v>0</v>
      </c>
      <c r="J34" s="9"/>
      <c r="K34" s="19">
        <f t="shared" si="0"/>
        <v>-1.999999999999999E-2</v>
      </c>
      <c r="L34" s="20">
        <f t="shared" si="1"/>
        <v>-0.15384615384615377</v>
      </c>
      <c r="M34" s="19">
        <f t="shared" si="2"/>
        <v>0</v>
      </c>
      <c r="N34" s="20">
        <f t="shared" si="3"/>
        <v>0</v>
      </c>
      <c r="O34" s="21">
        <f>IFERROR(I34/$I$72,0)</f>
        <v>0</v>
      </c>
    </row>
    <row r="35" spans="1:15" ht="12.75" customHeight="1" x14ac:dyDescent="0.2">
      <c r="A35" s="38" t="s">
        <v>185</v>
      </c>
      <c r="B35" s="39">
        <v>2.1100000000000001E-2</v>
      </c>
      <c r="C35" s="41">
        <v>0.55000000000000004</v>
      </c>
      <c r="D35" s="41">
        <v>0.01</v>
      </c>
      <c r="E35" s="40"/>
      <c r="F35" s="14" t="s">
        <v>75</v>
      </c>
      <c r="G35" s="45">
        <v>2.1100000000000001E-2</v>
      </c>
      <c r="H35" s="42">
        <v>0.57999999999999996</v>
      </c>
      <c r="I35" s="42">
        <v>0.01</v>
      </c>
      <c r="J35" s="9"/>
      <c r="K35" s="19">
        <f t="shared" si="0"/>
        <v>-2.9999999999999916E-2</v>
      </c>
      <c r="L35" s="20">
        <f t="shared" si="1"/>
        <v>-5.454545454545439E-2</v>
      </c>
      <c r="M35" s="19">
        <f t="shared" si="2"/>
        <v>0</v>
      </c>
      <c r="N35" s="20">
        <f t="shared" si="3"/>
        <v>0</v>
      </c>
      <c r="O35" s="21">
        <f>IFERROR(I35/$I$72,0)</f>
        <v>0</v>
      </c>
    </row>
    <row r="36" spans="1:15" ht="12.75" customHeight="1" x14ac:dyDescent="0.2">
      <c r="A36" s="38" t="s">
        <v>186</v>
      </c>
      <c r="B36" s="39">
        <v>2.1100000000000001E-2</v>
      </c>
      <c r="C36" s="41">
        <v>2.9</v>
      </c>
      <c r="D36" s="41">
        <v>0.06</v>
      </c>
      <c r="E36" s="40"/>
      <c r="F36" s="14" t="s">
        <v>75</v>
      </c>
      <c r="G36" s="45">
        <v>2.1100000000000001E-2</v>
      </c>
      <c r="H36" s="42">
        <v>4.03</v>
      </c>
      <c r="I36" s="42">
        <v>0.09</v>
      </c>
      <c r="J36" s="9"/>
      <c r="K36" s="19">
        <f t="shared" si="0"/>
        <v>-1.1300000000000003</v>
      </c>
      <c r="L36" s="20">
        <f t="shared" si="1"/>
        <v>-0.38965517241379322</v>
      </c>
      <c r="M36" s="19">
        <f t="shared" si="2"/>
        <v>-0.03</v>
      </c>
      <c r="N36" s="20">
        <f t="shared" si="3"/>
        <v>-0.5</v>
      </c>
      <c r="O36" s="21">
        <f>IFERROR(I36/$I$72,0)</f>
        <v>0</v>
      </c>
    </row>
    <row r="37" spans="1:15" ht="12.75" customHeight="1" x14ac:dyDescent="0.2">
      <c r="A37" s="38"/>
      <c r="B37" s="39"/>
      <c r="C37" s="41"/>
      <c r="D37" s="41"/>
      <c r="E37" s="40"/>
      <c r="G37" s="45"/>
      <c r="H37" s="42"/>
      <c r="I37" s="42"/>
      <c r="J37" s="9"/>
      <c r="K37" s="19"/>
      <c r="L37" s="20"/>
      <c r="M37" s="19"/>
      <c r="N37" s="20"/>
      <c r="O37" s="21"/>
    </row>
    <row r="38" spans="1:15" ht="12.75" customHeight="1" x14ac:dyDescent="0.2">
      <c r="A38" s="38" t="s">
        <v>188</v>
      </c>
      <c r="B38" s="39">
        <v>0.30380000000000001</v>
      </c>
      <c r="C38" s="41">
        <v>36.9</v>
      </c>
      <c r="D38" s="41">
        <v>11.21</v>
      </c>
      <c r="E38" s="40"/>
      <c r="F38" s="14" t="s">
        <v>201</v>
      </c>
      <c r="G38" s="45">
        <v>0.30382999999999999</v>
      </c>
      <c r="H38" s="42">
        <v>37.6</v>
      </c>
      <c r="I38" s="42">
        <v>11.42</v>
      </c>
      <c r="J38" s="9"/>
      <c r="K38" s="19">
        <f t="shared" si="0"/>
        <v>-0.70000000000000284</v>
      </c>
      <c r="L38" s="20">
        <f t="shared" si="1"/>
        <v>-1.8970189701897098E-2</v>
      </c>
      <c r="M38" s="19">
        <f t="shared" si="2"/>
        <v>-0.20999999999999908</v>
      </c>
      <c r="N38" s="20">
        <f t="shared" si="3"/>
        <v>-1.8733273862622576E-2</v>
      </c>
      <c r="O38" s="21">
        <f>IFERROR(I38/$I$72,0)</f>
        <v>0</v>
      </c>
    </row>
    <row r="39" spans="1:15" ht="12.75" customHeight="1" x14ac:dyDescent="0.2">
      <c r="A39" s="38"/>
      <c r="B39" s="39"/>
      <c r="C39" s="41"/>
      <c r="D39" s="41"/>
      <c r="E39" s="40"/>
      <c r="G39" s="45"/>
      <c r="H39" s="42"/>
      <c r="I39" s="42"/>
      <c r="J39" s="9"/>
      <c r="K39" s="19"/>
      <c r="L39" s="20"/>
      <c r="M39" s="19"/>
      <c r="N39" s="20"/>
      <c r="O39" s="21"/>
    </row>
    <row r="40" spans="1:15" ht="12.75" customHeight="1" x14ac:dyDescent="0.2">
      <c r="A40" s="38" t="s">
        <v>189</v>
      </c>
      <c r="B40" s="39">
        <v>0.32779999999999998</v>
      </c>
      <c r="C40" s="41">
        <v>19.71</v>
      </c>
      <c r="D40" s="41">
        <v>6.46</v>
      </c>
      <c r="E40" s="40"/>
      <c r="F40" s="14" t="s">
        <v>72</v>
      </c>
      <c r="G40" s="45">
        <v>0.32779999999999998</v>
      </c>
      <c r="H40" s="42">
        <v>19.8</v>
      </c>
      <c r="I40" s="42">
        <v>6.49</v>
      </c>
      <c r="J40" s="9"/>
      <c r="K40" s="19">
        <f t="shared" si="0"/>
        <v>-8.9999999999999858E-2</v>
      </c>
      <c r="L40" s="20">
        <f t="shared" si="1"/>
        <v>-4.5662100456620933E-3</v>
      </c>
      <c r="M40" s="19">
        <f t="shared" si="2"/>
        <v>-3.0000000000000249E-2</v>
      </c>
      <c r="N40" s="20">
        <f t="shared" si="3"/>
        <v>-4.6439628482972525E-3</v>
      </c>
      <c r="O40" s="21">
        <f>IFERROR(I40/$I$72,0)</f>
        <v>0</v>
      </c>
    </row>
    <row r="41" spans="1:15" ht="12.75" customHeight="1" x14ac:dyDescent="0.2">
      <c r="A41" s="38"/>
      <c r="B41" s="39"/>
      <c r="C41" s="41"/>
      <c r="D41" s="41"/>
      <c r="E41" s="40"/>
      <c r="G41" s="45"/>
      <c r="H41" s="42"/>
      <c r="I41" s="42"/>
      <c r="J41" s="9"/>
      <c r="K41" s="19"/>
      <c r="L41" s="20"/>
      <c r="M41" s="19"/>
      <c r="N41" s="20"/>
      <c r="O41" s="21"/>
    </row>
    <row r="42" spans="1:15" ht="12.75" customHeight="1" x14ac:dyDescent="0.2">
      <c r="A42" s="38" t="s">
        <v>192</v>
      </c>
      <c r="B42" s="39">
        <v>0.05</v>
      </c>
      <c r="C42" s="41">
        <v>91.86</v>
      </c>
      <c r="D42" s="41">
        <v>4.59</v>
      </c>
      <c r="E42" s="40"/>
      <c r="F42" s="14" t="s">
        <v>102</v>
      </c>
      <c r="G42" s="45">
        <v>0.05</v>
      </c>
      <c r="H42" s="42">
        <v>93.65</v>
      </c>
      <c r="I42" s="42">
        <v>4.68</v>
      </c>
      <c r="J42" s="9"/>
      <c r="K42" s="19">
        <f t="shared" si="0"/>
        <v>-1.7900000000000063</v>
      </c>
      <c r="L42" s="20">
        <f t="shared" si="1"/>
        <v>-1.9486174613542417E-2</v>
      </c>
      <c r="M42" s="19">
        <f t="shared" si="2"/>
        <v>-8.9999999999999858E-2</v>
      </c>
      <c r="N42" s="20">
        <f t="shared" si="3"/>
        <v>-1.960784313725487E-2</v>
      </c>
      <c r="O42" s="21">
        <f>IFERROR(I42/$I$72,0)</f>
        <v>0</v>
      </c>
    </row>
    <row r="43" spans="1:15" ht="12.75" customHeight="1" x14ac:dyDescent="0.2">
      <c r="A43" s="38"/>
      <c r="B43" s="39"/>
      <c r="C43" s="41"/>
      <c r="D43" s="41"/>
      <c r="E43" s="40"/>
      <c r="J43" s="9"/>
      <c r="K43" s="19"/>
      <c r="L43" s="20"/>
      <c r="M43" s="19"/>
      <c r="N43" s="20"/>
      <c r="O43" s="21"/>
    </row>
    <row r="44" spans="1:15" ht="12.75" customHeight="1" x14ac:dyDescent="0.2">
      <c r="A44" s="38" t="s">
        <v>205</v>
      </c>
      <c r="B44" s="39">
        <v>0.46</v>
      </c>
      <c r="C44" s="41">
        <v>0.98</v>
      </c>
      <c r="D44" s="41">
        <v>0.45</v>
      </c>
      <c r="E44" s="40"/>
      <c r="F44" s="14" t="s">
        <v>205</v>
      </c>
      <c r="G44" s="45">
        <v>0.46</v>
      </c>
      <c r="H44" s="42">
        <v>1</v>
      </c>
      <c r="I44" s="42">
        <v>0.46</v>
      </c>
      <c r="J44" s="9"/>
      <c r="K44" s="19">
        <f t="shared" si="0"/>
        <v>-2.0000000000000018E-2</v>
      </c>
      <c r="L44" s="20">
        <f t="shared" si="1"/>
        <v>-2.0408163265306142E-2</v>
      </c>
      <c r="M44" s="19">
        <f t="shared" si="2"/>
        <v>-1.0000000000000009E-2</v>
      </c>
      <c r="N44" s="20">
        <f t="shared" si="3"/>
        <v>-2.222222222222224E-2</v>
      </c>
      <c r="O44" s="21">
        <f>IFERROR(I44/$I$72,0)</f>
        <v>0</v>
      </c>
    </row>
    <row r="45" spans="1:15" ht="12.75" customHeight="1" x14ac:dyDescent="0.2">
      <c r="A45" s="38"/>
      <c r="B45" s="39"/>
      <c r="C45" s="41"/>
      <c r="D45" s="41"/>
      <c r="E45" s="40"/>
      <c r="J45" s="9"/>
      <c r="K45" s="19"/>
      <c r="L45" s="20"/>
      <c r="M45" s="19"/>
      <c r="N45" s="20"/>
      <c r="O45" s="21"/>
    </row>
    <row r="46" spans="1:15" ht="12.75" customHeight="1" x14ac:dyDescent="0.2">
      <c r="A46" s="38" t="s">
        <v>193</v>
      </c>
      <c r="B46" s="39">
        <v>0.222</v>
      </c>
      <c r="C46" s="41">
        <v>26.55</v>
      </c>
      <c r="D46" s="41">
        <v>5.9</v>
      </c>
      <c r="E46" s="40"/>
      <c r="F46" s="14" t="s">
        <v>70</v>
      </c>
      <c r="G46" s="14">
        <v>0.222</v>
      </c>
      <c r="H46" s="14">
        <v>26.7</v>
      </c>
      <c r="I46" s="14">
        <v>5.93</v>
      </c>
      <c r="J46" s="9"/>
      <c r="K46" s="19">
        <f t="shared" si="0"/>
        <v>-0.14999999999999858</v>
      </c>
      <c r="L46" s="20">
        <f t="shared" si="1"/>
        <v>-5.64971751412424E-3</v>
      </c>
      <c r="M46" s="19">
        <f t="shared" si="2"/>
        <v>-2.9999999999999361E-2</v>
      </c>
      <c r="N46" s="20">
        <f t="shared" si="3"/>
        <v>-5.0847457627117556E-3</v>
      </c>
      <c r="O46" s="21">
        <f>IFERROR(I46/$I$72,0)</f>
        <v>0</v>
      </c>
    </row>
    <row r="47" spans="1:15" ht="12.75" customHeight="1" x14ac:dyDescent="0.2">
      <c r="A47" s="38"/>
      <c r="B47" s="39"/>
      <c r="C47" s="41"/>
      <c r="D47" s="41"/>
      <c r="E47" s="40"/>
      <c r="J47" s="9"/>
      <c r="K47" s="19"/>
      <c r="L47" s="20"/>
      <c r="M47" s="19"/>
      <c r="N47" s="20"/>
      <c r="O47" s="21"/>
    </row>
    <row r="48" spans="1:15" ht="12.75" customHeight="1" x14ac:dyDescent="0.2">
      <c r="A48" s="38" t="s">
        <v>194</v>
      </c>
      <c r="B48" s="39">
        <v>2.35</v>
      </c>
      <c r="C48" s="41">
        <v>247.83</v>
      </c>
      <c r="D48" s="41">
        <v>582.41</v>
      </c>
      <c r="E48" s="40"/>
      <c r="F48" s="14" t="s">
        <v>67</v>
      </c>
      <c r="G48" s="14">
        <v>2.35</v>
      </c>
      <c r="H48" s="14">
        <v>250.53</v>
      </c>
      <c r="I48" s="14">
        <v>588.75</v>
      </c>
      <c r="J48" s="9"/>
      <c r="K48" s="19">
        <f t="shared" si="0"/>
        <v>-2.6999999999999886</v>
      </c>
      <c r="L48" s="20">
        <f t="shared" si="1"/>
        <v>-1.0894564822660649E-2</v>
      </c>
      <c r="M48" s="19">
        <f t="shared" si="2"/>
        <v>-6.3400000000000318</v>
      </c>
      <c r="N48" s="20">
        <f t="shared" si="3"/>
        <v>-1.0885802098178314E-2</v>
      </c>
      <c r="O48" s="21">
        <f>IFERROR(I48/$I$72,0)</f>
        <v>0</v>
      </c>
    </row>
    <row r="49" spans="1:15" ht="12.75" customHeight="1" x14ac:dyDescent="0.2">
      <c r="A49" s="38"/>
      <c r="B49" s="39"/>
      <c r="C49" s="41"/>
      <c r="D49" s="41"/>
      <c r="E49" s="40"/>
      <c r="J49" s="9"/>
      <c r="K49" s="19"/>
      <c r="L49" s="20"/>
      <c r="M49" s="19"/>
      <c r="N49" s="20"/>
      <c r="O49" s="21"/>
    </row>
    <row r="50" spans="1:15" ht="12.75" customHeight="1" x14ac:dyDescent="0.2">
      <c r="A50" s="38" t="s">
        <v>170</v>
      </c>
      <c r="B50" s="39">
        <v>8.0699999999999994E-2</v>
      </c>
      <c r="C50" s="41">
        <v>4781.1899999999996</v>
      </c>
      <c r="D50" s="41">
        <v>385.86</v>
      </c>
      <c r="E50" s="40"/>
      <c r="F50" s="14" t="s">
        <v>171</v>
      </c>
      <c r="G50" s="14">
        <v>8.0699999999999994E-2</v>
      </c>
      <c r="H50" s="14">
        <v>4815.58</v>
      </c>
      <c r="I50" s="14">
        <v>388.61</v>
      </c>
      <c r="J50" s="9"/>
      <c r="K50" s="19">
        <f t="shared" si="0"/>
        <v>-34.390000000000327</v>
      </c>
      <c r="L50" s="20">
        <f t="shared" si="1"/>
        <v>-7.192770000773935E-3</v>
      </c>
      <c r="M50" s="19">
        <f t="shared" si="2"/>
        <v>-2.75</v>
      </c>
      <c r="N50" s="20">
        <f t="shared" si="3"/>
        <v>-7.1269372311200951E-3</v>
      </c>
      <c r="O50" s="21">
        <f>IFERROR(I50/$I$72,0)</f>
        <v>0</v>
      </c>
    </row>
    <row r="51" spans="1:15" ht="12.75" customHeight="1" x14ac:dyDescent="0.2">
      <c r="A51" s="38"/>
      <c r="B51" s="39"/>
      <c r="C51" s="41"/>
      <c r="D51" s="41"/>
      <c r="E51" s="40"/>
      <c r="J51" s="9"/>
      <c r="K51" s="19"/>
      <c r="L51" s="20"/>
      <c r="M51" s="19"/>
      <c r="N51" s="20"/>
      <c r="O51" s="21"/>
    </row>
    <row r="52" spans="1:15" ht="12.75" customHeight="1" x14ac:dyDescent="0.2">
      <c r="A52" s="38" t="s">
        <v>195</v>
      </c>
      <c r="B52" s="39">
        <v>0.27650000000000002</v>
      </c>
      <c r="C52" s="41">
        <v>240.82</v>
      </c>
      <c r="D52" s="41">
        <v>66.61</v>
      </c>
      <c r="E52" s="40"/>
      <c r="F52" s="14" t="s">
        <v>63</v>
      </c>
      <c r="G52" s="14">
        <v>0.27650000000000002</v>
      </c>
      <c r="H52" s="14">
        <v>191.87</v>
      </c>
      <c r="I52" s="14">
        <v>53.05</v>
      </c>
      <c r="J52" s="9"/>
      <c r="K52" s="19">
        <f t="shared" si="0"/>
        <v>48.949999999999989</v>
      </c>
      <c r="L52" s="20">
        <f t="shared" si="1"/>
        <v>0.20326384851756493</v>
      </c>
      <c r="M52" s="19">
        <f t="shared" si="2"/>
        <v>13.560000000000002</v>
      </c>
      <c r="N52" s="20">
        <f t="shared" si="3"/>
        <v>0.20357303708151933</v>
      </c>
      <c r="O52" s="21">
        <f>IFERROR(I52/$I$72,0)</f>
        <v>0</v>
      </c>
    </row>
    <row r="53" spans="1:15" ht="12.75" customHeight="1" x14ac:dyDescent="0.2">
      <c r="A53" s="38" t="s">
        <v>196</v>
      </c>
      <c r="B53" s="39">
        <v>0.27</v>
      </c>
      <c r="C53" s="41">
        <v>1.85</v>
      </c>
      <c r="D53" s="41">
        <v>0.5</v>
      </c>
      <c r="E53" s="40"/>
      <c r="F53" s="14" t="s">
        <v>63</v>
      </c>
      <c r="G53" s="14">
        <v>0.27</v>
      </c>
      <c r="H53" s="14">
        <v>1.88</v>
      </c>
      <c r="I53" s="14">
        <v>0.51</v>
      </c>
      <c r="J53" s="9"/>
      <c r="K53" s="19">
        <f t="shared" si="0"/>
        <v>-2.9999999999999805E-2</v>
      </c>
      <c r="L53" s="20">
        <f t="shared" si="1"/>
        <v>-1.621621621621611E-2</v>
      </c>
      <c r="M53" s="19">
        <f t="shared" si="2"/>
        <v>-1.0000000000000009E-2</v>
      </c>
      <c r="N53" s="20">
        <f t="shared" si="3"/>
        <v>-2.0000000000000018E-2</v>
      </c>
      <c r="O53" s="21">
        <f>IFERROR(I53/$I$72,0)</f>
        <v>0</v>
      </c>
    </row>
    <row r="54" spans="1:15" ht="12.75" customHeight="1" x14ac:dyDescent="0.2">
      <c r="A54" s="38"/>
      <c r="B54" s="39"/>
      <c r="C54" s="41"/>
      <c r="D54" s="41"/>
      <c r="E54" s="40"/>
      <c r="F54" s="14" t="s">
        <v>63</v>
      </c>
      <c r="G54" s="14">
        <v>0.27500000000000002</v>
      </c>
      <c r="H54" s="14">
        <v>52.45</v>
      </c>
      <c r="I54" s="14">
        <v>14.42</v>
      </c>
      <c r="J54" s="9"/>
      <c r="K54" s="19">
        <f t="shared" si="0"/>
        <v>-52.45</v>
      </c>
      <c r="L54" s="20">
        <f t="shared" si="1"/>
        <v>0</v>
      </c>
      <c r="M54" s="19">
        <f t="shared" si="2"/>
        <v>-14.42</v>
      </c>
      <c r="N54" s="20">
        <f t="shared" si="3"/>
        <v>0</v>
      </c>
      <c r="O54" s="21">
        <f>IFERROR(I54/$I$72,0)</f>
        <v>0</v>
      </c>
    </row>
    <row r="55" spans="1:15" ht="12.75" customHeight="1" x14ac:dyDescent="0.2">
      <c r="E55" s="40"/>
      <c r="J55" s="9"/>
      <c r="K55" s="19"/>
      <c r="L55" s="20"/>
      <c r="M55" s="19"/>
      <c r="N55" s="20"/>
      <c r="O55" s="21"/>
    </row>
    <row r="56" spans="1:15" ht="12.75" customHeight="1" x14ac:dyDescent="0.2">
      <c r="A56" s="38" t="s">
        <v>198</v>
      </c>
      <c r="B56" s="39">
        <v>0.214</v>
      </c>
      <c r="C56" s="41">
        <v>226024.65</v>
      </c>
      <c r="D56" s="41">
        <v>48369.33</v>
      </c>
      <c r="E56" s="40"/>
      <c r="F56" s="14" t="s">
        <v>61</v>
      </c>
      <c r="G56" s="14">
        <v>0.214</v>
      </c>
      <c r="H56" s="14">
        <v>226779.86</v>
      </c>
      <c r="I56" s="14">
        <v>48530.89</v>
      </c>
      <c r="J56" s="9"/>
      <c r="K56" s="19">
        <f t="shared" ref="K56:K59" si="4">+C56-H56</f>
        <v>-755.20999999999185</v>
      </c>
      <c r="L56" s="20">
        <f t="shared" ref="L56:L59" si="5">IFERROR(K56/C56,0)</f>
        <v>-3.341272732863393E-3</v>
      </c>
      <c r="M56" s="19">
        <f t="shared" ref="M56:M59" si="6">+D56-I56</f>
        <v>-161.55999999999767</v>
      </c>
      <c r="N56" s="20">
        <f t="shared" ref="N56:N59" si="7">IFERROR(M56/D56,0)</f>
        <v>-3.3401330967370783E-3</v>
      </c>
      <c r="O56" s="21">
        <f t="shared" ref="O56:O59" si="8">IFERROR(I56/$I$72,0)</f>
        <v>0</v>
      </c>
    </row>
    <row r="57" spans="1:15" ht="12.75" customHeight="1" x14ac:dyDescent="0.2">
      <c r="A57" s="38" t="s">
        <v>198</v>
      </c>
      <c r="B57" s="39">
        <v>0.25900000000000001</v>
      </c>
      <c r="C57" s="41">
        <v>209235.79</v>
      </c>
      <c r="D57" s="41">
        <v>54192.69</v>
      </c>
      <c r="E57" s="40"/>
      <c r="F57" s="14" t="s">
        <v>61</v>
      </c>
      <c r="G57" s="18">
        <v>0.25900000000000001</v>
      </c>
      <c r="H57" s="14">
        <v>211116.22</v>
      </c>
      <c r="I57" s="14">
        <v>54679.1</v>
      </c>
      <c r="J57" s="9"/>
      <c r="K57" s="19">
        <f t="shared" si="4"/>
        <v>-1880.429999999993</v>
      </c>
      <c r="L57" s="20">
        <f t="shared" si="5"/>
        <v>-8.9871336065402239E-3</v>
      </c>
      <c r="M57" s="19">
        <f t="shared" si="6"/>
        <v>-486.40999999999622</v>
      </c>
      <c r="N57" s="20">
        <f t="shared" si="7"/>
        <v>-8.9755647855826355E-3</v>
      </c>
      <c r="O57" s="21">
        <f t="shared" si="8"/>
        <v>0</v>
      </c>
    </row>
    <row r="58" spans="1:15" ht="12.75" customHeight="1" x14ac:dyDescent="0.2">
      <c r="A58" s="38"/>
      <c r="B58" s="39"/>
      <c r="C58" s="41"/>
      <c r="D58" s="41"/>
      <c r="E58" s="40"/>
      <c r="J58" s="9"/>
      <c r="K58" s="19"/>
      <c r="L58" s="20"/>
      <c r="M58" s="19"/>
      <c r="N58" s="20"/>
      <c r="O58" s="21"/>
    </row>
    <row r="59" spans="1:15" ht="12.75" customHeight="1" x14ac:dyDescent="0.2">
      <c r="A59" s="38" t="s">
        <v>199</v>
      </c>
      <c r="B59" s="39">
        <v>0.38500000000000001</v>
      </c>
      <c r="C59" s="41">
        <v>4.51</v>
      </c>
      <c r="D59" s="41">
        <v>1.74</v>
      </c>
      <c r="E59" s="40"/>
      <c r="F59" s="14" t="s">
        <v>60</v>
      </c>
      <c r="G59" s="14">
        <v>0.38500000000000001</v>
      </c>
      <c r="H59" s="14">
        <v>5.27</v>
      </c>
      <c r="I59" s="14">
        <v>2.0299999999999998</v>
      </c>
      <c r="J59" s="9"/>
      <c r="K59" s="19">
        <f t="shared" si="4"/>
        <v>-0.75999999999999979</v>
      </c>
      <c r="L59" s="20">
        <f t="shared" si="5"/>
        <v>-0.16851441241685139</v>
      </c>
      <c r="M59" s="19">
        <f t="shared" si="6"/>
        <v>-0.28999999999999981</v>
      </c>
      <c r="N59" s="20">
        <f t="shared" si="7"/>
        <v>-0.16666666666666657</v>
      </c>
      <c r="O59" s="21">
        <f t="shared" si="8"/>
        <v>0</v>
      </c>
    </row>
    <row r="60" spans="1:15" ht="12.75" customHeight="1" x14ac:dyDescent="0.2">
      <c r="E60" s="9"/>
      <c r="J60" s="9"/>
      <c r="K60" s="19"/>
      <c r="L60" s="20"/>
      <c r="M60" s="19"/>
      <c r="N60" s="20"/>
      <c r="O60" s="21"/>
    </row>
    <row r="61" spans="1:15" ht="12.75" customHeight="1" x14ac:dyDescent="0.2">
      <c r="E61" s="9"/>
      <c r="J61" s="9"/>
      <c r="K61" s="19"/>
      <c r="L61" s="20"/>
      <c r="M61" s="19"/>
      <c r="N61" s="20"/>
      <c r="O61" s="21"/>
    </row>
    <row r="62" spans="1:15" x14ac:dyDescent="0.2">
      <c r="B62" s="18"/>
      <c r="C62" s="17"/>
      <c r="D62" s="17"/>
      <c r="E62" s="9"/>
      <c r="J62" s="9"/>
      <c r="K62" s="19"/>
      <c r="L62" s="20"/>
      <c r="M62" s="19"/>
      <c r="N62" s="20"/>
      <c r="O62" s="21"/>
    </row>
    <row r="63" spans="1:15" x14ac:dyDescent="0.2">
      <c r="A63" s="22"/>
      <c r="B63" s="23"/>
      <c r="C63" s="24"/>
      <c r="D63" s="25"/>
      <c r="E63" s="9"/>
      <c r="J63" s="9"/>
      <c r="K63" s="19"/>
      <c r="L63" s="20"/>
      <c r="M63" s="19"/>
      <c r="N63" s="20"/>
      <c r="O63" s="21"/>
    </row>
    <row r="64" spans="1:15" x14ac:dyDescent="0.2">
      <c r="A64" s="26" t="s">
        <v>19</v>
      </c>
      <c r="B64" s="27"/>
      <c r="C64" s="28">
        <f>SUM(C9:C59)</f>
        <v>449220.94</v>
      </c>
      <c r="D64" s="28">
        <f>SUM(D9:D59)</f>
        <v>106091.51000000001</v>
      </c>
      <c r="E64" s="29"/>
      <c r="F64" s="29"/>
      <c r="G64" s="29"/>
      <c r="H64" s="28">
        <f>SUM(H10:H63)</f>
        <v>452153.74</v>
      </c>
      <c r="I64" s="28">
        <f>SUM(I10:I63)</f>
        <v>106802.01</v>
      </c>
      <c r="J64" s="44"/>
      <c r="K64" s="43">
        <f>SUM(K9:K63)</f>
        <v>-2932.7999999999861</v>
      </c>
      <c r="L64" s="30">
        <f>IFERROR(K64/C64,0)</f>
        <v>-6.528635998134873E-3</v>
      </c>
      <c r="M64" s="31">
        <f>SUM(M9:M63)</f>
        <v>-710.4999999999942</v>
      </c>
      <c r="N64" s="30">
        <f>IFERROR(M64/D64,0)</f>
        <v>-6.6970486139748047E-3</v>
      </c>
      <c r="O64" s="32">
        <f>SUM(O9:O63)</f>
        <v>0</v>
      </c>
    </row>
    <row r="65" spans="1:12" x14ac:dyDescent="0.2">
      <c r="L65" s="33"/>
    </row>
    <row r="66" spans="1:12" x14ac:dyDescent="0.2">
      <c r="K66" s="4"/>
      <c r="L66" s="34"/>
    </row>
    <row r="68" spans="1:12" x14ac:dyDescent="0.2">
      <c r="A68" s="4"/>
    </row>
    <row r="72" spans="1:12" x14ac:dyDescent="0.2">
      <c r="K72" s="4"/>
    </row>
    <row r="78" spans="1:12" x14ac:dyDescent="0.2">
      <c r="K78" s="4"/>
    </row>
    <row r="82" spans="6:11" x14ac:dyDescent="0.2">
      <c r="F82" s="4"/>
    </row>
    <row r="84" spans="6:11" x14ac:dyDescent="0.2">
      <c r="K84" s="4"/>
    </row>
    <row r="90" spans="6:11" x14ac:dyDescent="0.2">
      <c r="K90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8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7"/>
  <sheetViews>
    <sheetView workbookViewId="0">
      <selection activeCell="G2" sqref="G2"/>
    </sheetView>
  </sheetViews>
  <sheetFormatPr defaultRowHeight="11.25" x14ac:dyDescent="0.2"/>
  <cols>
    <col min="1" max="1" width="34.28515625" style="14" bestFit="1" customWidth="1"/>
    <col min="2" max="2" width="14.7109375" style="14" bestFit="1" customWidth="1"/>
    <col min="3" max="3" width="10.28515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140625" style="14" bestFit="1" customWidth="1"/>
    <col min="9" max="9" width="11.570312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 x14ac:dyDescent="0.2">
      <c r="A1" s="1" t="s">
        <v>0</v>
      </c>
      <c r="B1" s="1" t="s">
        <v>20</v>
      </c>
      <c r="E1" s="15"/>
      <c r="J1" s="15"/>
    </row>
    <row r="2" spans="1:15" x14ac:dyDescent="0.2">
      <c r="A2" s="2" t="s">
        <v>1</v>
      </c>
      <c r="B2" s="35">
        <v>42374</v>
      </c>
      <c r="E2" s="15"/>
      <c r="J2" s="15"/>
    </row>
    <row r="3" spans="1:15" x14ac:dyDescent="0.2">
      <c r="A3" s="2" t="s">
        <v>2</v>
      </c>
      <c r="B3" s="36">
        <v>348904</v>
      </c>
      <c r="E3" s="15"/>
      <c r="J3" s="15"/>
    </row>
    <row r="4" spans="1:15" x14ac:dyDescent="0.2">
      <c r="A4" s="2" t="s">
        <v>3</v>
      </c>
      <c r="B4" s="37">
        <v>42339</v>
      </c>
      <c r="E4" s="15"/>
      <c r="J4" s="15"/>
    </row>
    <row r="5" spans="1:15" x14ac:dyDescent="0.2">
      <c r="A5" s="2" t="s">
        <v>4</v>
      </c>
      <c r="B5" s="2" t="s">
        <v>5</v>
      </c>
      <c r="E5" s="15"/>
      <c r="J5" s="15"/>
    </row>
    <row r="6" spans="1:15" x14ac:dyDescent="0.2">
      <c r="A6" s="3"/>
      <c r="B6" s="4"/>
      <c r="E6" s="15"/>
      <c r="J6" s="15"/>
    </row>
    <row r="7" spans="1:15" x14ac:dyDescent="0.2">
      <c r="A7" s="5" t="s">
        <v>6</v>
      </c>
      <c r="B7" s="6"/>
      <c r="E7" s="15"/>
      <c r="F7" s="7" t="str">
        <f>B1</f>
        <v>Belgacom</v>
      </c>
      <c r="J7" s="15"/>
    </row>
    <row r="8" spans="1:15" ht="22.5" x14ac:dyDescent="0.2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 ht="12.75" customHeight="1" x14ac:dyDescent="0.2">
      <c r="B9" s="16"/>
      <c r="C9" s="17"/>
      <c r="D9" s="17"/>
      <c r="E9" s="9"/>
      <c r="J9" s="9"/>
      <c r="K9" s="19"/>
      <c r="L9" s="20"/>
      <c r="M9" s="19"/>
      <c r="N9" s="20"/>
      <c r="O9" s="21"/>
    </row>
    <row r="10" spans="1:15" ht="12.75" customHeight="1" x14ac:dyDescent="0.2">
      <c r="A10" s="38" t="s">
        <v>203</v>
      </c>
      <c r="B10" s="39">
        <v>0.17499999999999999</v>
      </c>
      <c r="C10" s="41">
        <v>3.57</v>
      </c>
      <c r="D10" s="41">
        <v>0.62</v>
      </c>
      <c r="E10" s="40"/>
      <c r="F10" s="14" t="s">
        <v>87</v>
      </c>
      <c r="G10" s="45">
        <v>0.17499999999999999</v>
      </c>
      <c r="H10" s="42">
        <v>3.6</v>
      </c>
      <c r="I10" s="42">
        <v>0.63</v>
      </c>
      <c r="J10" s="9"/>
      <c r="K10" s="19">
        <f>+C10-H10</f>
        <v>-3.0000000000000249E-2</v>
      </c>
      <c r="L10" s="20">
        <f>IFERROR(K10/C10,0)</f>
        <v>-8.4033613445378859E-3</v>
      </c>
      <c r="M10" s="19">
        <f>+D10-I10</f>
        <v>-1.0000000000000009E-2</v>
      </c>
      <c r="N10" s="20">
        <f>IFERROR(M10/D10,0)</f>
        <v>-1.612903225806453E-2</v>
      </c>
      <c r="O10" s="21">
        <f>IFERROR(I10/$I$99,0)</f>
        <v>0</v>
      </c>
    </row>
    <row r="11" spans="1:15" ht="12.75" customHeight="1" x14ac:dyDescent="0.2">
      <c r="A11" s="38" t="s">
        <v>172</v>
      </c>
      <c r="B11" s="39">
        <v>0.16350000000000001</v>
      </c>
      <c r="C11" s="41">
        <v>0.78</v>
      </c>
      <c r="D11" s="41">
        <v>0.13</v>
      </c>
      <c r="E11" s="40"/>
      <c r="F11" s="14" t="s">
        <v>87</v>
      </c>
      <c r="G11" s="45">
        <v>0.16350000000000001</v>
      </c>
      <c r="H11" s="42">
        <v>0.9</v>
      </c>
      <c r="I11" s="42">
        <v>0.15</v>
      </c>
      <c r="J11" s="9"/>
      <c r="K11" s="19">
        <f t="shared" ref="K11:K49" si="0">+C11-H11</f>
        <v>-0.12</v>
      </c>
      <c r="L11" s="20">
        <f t="shared" ref="L11:L49" si="1">IFERROR(K11/C11,0)</f>
        <v>-0.15384615384615383</v>
      </c>
      <c r="M11" s="19">
        <f t="shared" ref="M11:M49" si="2">+D11-I11</f>
        <v>-1.999999999999999E-2</v>
      </c>
      <c r="N11" s="20">
        <f t="shared" ref="N11:N49" si="3">IFERROR(M11/D11,0)</f>
        <v>-0.15384615384615377</v>
      </c>
      <c r="O11" s="21">
        <f>IFERROR(I11/$I$99,0)</f>
        <v>0</v>
      </c>
    </row>
    <row r="12" spans="1:15" ht="12.75" customHeight="1" x14ac:dyDescent="0.2">
      <c r="A12" s="38"/>
      <c r="B12" s="39"/>
      <c r="C12" s="41"/>
      <c r="D12" s="41"/>
      <c r="E12" s="40"/>
      <c r="J12" s="9"/>
      <c r="K12" s="19"/>
      <c r="L12" s="20"/>
      <c r="M12" s="19"/>
      <c r="N12" s="20"/>
      <c r="O12" s="21"/>
    </row>
    <row r="13" spans="1:15" ht="12.75" customHeight="1" x14ac:dyDescent="0.2">
      <c r="A13" s="38" t="s">
        <v>173</v>
      </c>
      <c r="B13" s="39">
        <v>0.29039999999999999</v>
      </c>
      <c r="C13" s="41">
        <v>20870.38</v>
      </c>
      <c r="D13" s="41">
        <v>6060.73</v>
      </c>
      <c r="E13" s="40"/>
      <c r="F13" s="14" t="s">
        <v>84</v>
      </c>
      <c r="G13" s="14">
        <v>0.29039999999999999</v>
      </c>
      <c r="H13" s="14">
        <v>20993.18</v>
      </c>
      <c r="I13" s="14">
        <v>6096.42</v>
      </c>
      <c r="J13" s="9"/>
      <c r="K13" s="19">
        <f t="shared" si="0"/>
        <v>-122.79999999999927</v>
      </c>
      <c r="L13" s="20">
        <f t="shared" si="1"/>
        <v>-5.8839369479616217E-3</v>
      </c>
      <c r="M13" s="19">
        <f t="shared" si="2"/>
        <v>-35.690000000000509</v>
      </c>
      <c r="N13" s="20">
        <f t="shared" si="3"/>
        <v>-5.8887295754802655E-3</v>
      </c>
      <c r="O13" s="21">
        <f>IFERROR(I13/$I$99,0)</f>
        <v>0</v>
      </c>
    </row>
    <row r="14" spans="1:15" ht="12.75" customHeight="1" x14ac:dyDescent="0.2">
      <c r="A14" s="38" t="s">
        <v>174</v>
      </c>
      <c r="B14" s="39">
        <v>2.0500000000000001E-2</v>
      </c>
      <c r="C14" s="41">
        <v>105.49</v>
      </c>
      <c r="D14" s="41">
        <v>2.14</v>
      </c>
      <c r="E14" s="40"/>
      <c r="F14" s="14" t="s">
        <v>84</v>
      </c>
      <c r="G14" s="14">
        <v>2.0500000000000001E-2</v>
      </c>
      <c r="H14" s="14">
        <v>106.85</v>
      </c>
      <c r="I14" s="14">
        <v>2.19</v>
      </c>
      <c r="J14" s="9"/>
      <c r="K14" s="19">
        <f t="shared" si="0"/>
        <v>-1.3599999999999994</v>
      </c>
      <c r="L14" s="20">
        <f t="shared" si="1"/>
        <v>-1.289221727177931E-2</v>
      </c>
      <c r="M14" s="19">
        <f t="shared" si="2"/>
        <v>-4.9999999999999822E-2</v>
      </c>
      <c r="N14" s="20">
        <f t="shared" si="3"/>
        <v>-2.3364485981308327E-2</v>
      </c>
      <c r="O14" s="21">
        <f>IFERROR(I14/$I$99,0)</f>
        <v>0</v>
      </c>
    </row>
    <row r="15" spans="1:15" ht="12.75" customHeight="1" x14ac:dyDescent="0.2">
      <c r="A15" s="38"/>
      <c r="B15" s="39"/>
      <c r="C15" s="41"/>
      <c r="D15" s="41"/>
      <c r="E15" s="40"/>
      <c r="J15" s="9"/>
      <c r="K15" s="19"/>
      <c r="L15" s="20"/>
      <c r="M15" s="19"/>
      <c r="N15" s="20"/>
      <c r="O15" s="21"/>
    </row>
    <row r="16" spans="1:15" ht="12.75" customHeight="1" x14ac:dyDescent="0.2">
      <c r="A16" s="38" t="s">
        <v>175</v>
      </c>
      <c r="B16" s="39">
        <v>0.158</v>
      </c>
      <c r="C16" s="41">
        <v>13.95</v>
      </c>
      <c r="D16" s="41">
        <v>2.2000000000000002</v>
      </c>
      <c r="E16" s="40"/>
      <c r="F16" s="14" t="s">
        <v>200</v>
      </c>
      <c r="G16" s="14">
        <v>0.158</v>
      </c>
      <c r="H16" s="14">
        <v>14.15</v>
      </c>
      <c r="I16" s="14">
        <v>2.2400000000000002</v>
      </c>
      <c r="J16" s="9"/>
      <c r="K16" s="19">
        <f t="shared" si="0"/>
        <v>-0.20000000000000107</v>
      </c>
      <c r="L16" s="20">
        <f t="shared" si="1"/>
        <v>-1.4336917562724091E-2</v>
      </c>
      <c r="M16" s="19">
        <f t="shared" si="2"/>
        <v>-4.0000000000000036E-2</v>
      </c>
      <c r="N16" s="20">
        <f t="shared" si="3"/>
        <v>-1.8181818181818195E-2</v>
      </c>
      <c r="O16" s="21">
        <f>IFERROR(I16/$I$99,0)</f>
        <v>0</v>
      </c>
    </row>
    <row r="17" spans="1:15" ht="12.75" customHeight="1" x14ac:dyDescent="0.2">
      <c r="A17" s="38"/>
      <c r="B17" s="39"/>
      <c r="C17" s="41"/>
      <c r="D17" s="41"/>
      <c r="E17" s="40"/>
      <c r="J17" s="9"/>
      <c r="K17" s="19"/>
      <c r="L17" s="20"/>
      <c r="M17" s="19"/>
      <c r="N17" s="20"/>
      <c r="O17" s="21"/>
    </row>
    <row r="18" spans="1:15" ht="12.75" customHeight="1" x14ac:dyDescent="0.2">
      <c r="A18" s="38" t="s">
        <v>177</v>
      </c>
      <c r="B18" s="39">
        <v>0.112</v>
      </c>
      <c r="C18" s="41">
        <v>183.26</v>
      </c>
      <c r="D18" s="41">
        <v>20.51</v>
      </c>
      <c r="E18" s="40"/>
      <c r="F18" s="14" t="s">
        <v>82</v>
      </c>
      <c r="G18" s="14">
        <v>0.112</v>
      </c>
      <c r="H18" s="14">
        <v>185.38</v>
      </c>
      <c r="I18" s="14">
        <v>20.77</v>
      </c>
      <c r="J18" s="9"/>
      <c r="K18" s="19">
        <f t="shared" si="0"/>
        <v>-2.1200000000000045</v>
      </c>
      <c r="L18" s="20">
        <f t="shared" si="1"/>
        <v>-1.1568263669104031E-2</v>
      </c>
      <c r="M18" s="19">
        <f t="shared" si="2"/>
        <v>-0.25999999999999801</v>
      </c>
      <c r="N18" s="20">
        <f t="shared" si="3"/>
        <v>-1.2676743052169575E-2</v>
      </c>
      <c r="O18" s="21">
        <f>IFERROR(I18/$I$99,0)</f>
        <v>0</v>
      </c>
    </row>
    <row r="19" spans="1:15" ht="12.75" customHeight="1" x14ac:dyDescent="0.2">
      <c r="A19" s="38"/>
      <c r="B19" s="39"/>
      <c r="C19" s="41"/>
      <c r="D19" s="41"/>
      <c r="E19" s="40"/>
      <c r="J19" s="9"/>
      <c r="K19" s="19"/>
      <c r="L19" s="20"/>
      <c r="M19" s="19"/>
      <c r="N19" s="20"/>
      <c r="O19" s="21"/>
    </row>
    <row r="20" spans="1:15" ht="12.75" customHeight="1" x14ac:dyDescent="0.2">
      <c r="A20" s="38" t="s">
        <v>206</v>
      </c>
      <c r="B20" s="39">
        <v>0.29020000000000001</v>
      </c>
      <c r="C20" s="41">
        <v>0.08</v>
      </c>
      <c r="D20" s="41">
        <v>0.02</v>
      </c>
      <c r="E20" s="40"/>
      <c r="F20" s="14" t="s">
        <v>129</v>
      </c>
      <c r="G20" s="14">
        <v>0.29019</v>
      </c>
      <c r="H20" s="14">
        <v>0.1</v>
      </c>
      <c r="I20" s="14">
        <v>0.03</v>
      </c>
      <c r="J20" s="9"/>
      <c r="K20" s="19">
        <f t="shared" si="0"/>
        <v>-2.0000000000000004E-2</v>
      </c>
      <c r="L20" s="20">
        <f t="shared" si="1"/>
        <v>-0.25000000000000006</v>
      </c>
      <c r="M20" s="19">
        <f t="shared" si="2"/>
        <v>-9.9999999999999985E-3</v>
      </c>
      <c r="N20" s="20">
        <f t="shared" si="3"/>
        <v>-0.49999999999999989</v>
      </c>
      <c r="O20" s="21">
        <f>IFERROR(I20/$I$99,0)</f>
        <v>0</v>
      </c>
    </row>
    <row r="21" spans="1:15" ht="12.75" customHeight="1" x14ac:dyDescent="0.2">
      <c r="A21" s="38"/>
      <c r="B21" s="39"/>
      <c r="C21" s="41"/>
      <c r="D21" s="41"/>
      <c r="E21" s="40"/>
      <c r="J21" s="9"/>
      <c r="K21" s="19"/>
      <c r="L21" s="20"/>
      <c r="M21" s="19"/>
      <c r="N21" s="20"/>
      <c r="O21" s="21"/>
    </row>
    <row r="22" spans="1:15" ht="12.75" customHeight="1" x14ac:dyDescent="0.2">
      <c r="A22" s="38" t="s">
        <v>99</v>
      </c>
      <c r="B22" s="39">
        <v>0.62990000000000002</v>
      </c>
      <c r="C22" s="41">
        <v>2.65</v>
      </c>
      <c r="D22" s="41">
        <v>1.67</v>
      </c>
      <c r="E22" s="40"/>
      <c r="F22" s="14" t="s">
        <v>99</v>
      </c>
      <c r="G22" s="14">
        <v>0.62990000000000002</v>
      </c>
      <c r="H22" s="14">
        <v>2.75</v>
      </c>
      <c r="I22" s="14">
        <v>1.73</v>
      </c>
      <c r="J22" s="9"/>
      <c r="K22" s="19">
        <f t="shared" si="0"/>
        <v>-0.10000000000000009</v>
      </c>
      <c r="L22" s="20">
        <f t="shared" si="1"/>
        <v>-3.7735849056603807E-2</v>
      </c>
      <c r="M22" s="19">
        <f t="shared" si="2"/>
        <v>-6.0000000000000053E-2</v>
      </c>
      <c r="N22" s="20">
        <f t="shared" si="3"/>
        <v>-3.5928143712574884E-2</v>
      </c>
      <c r="O22" s="21">
        <f>IFERROR(I22/$I$99,0)</f>
        <v>0</v>
      </c>
    </row>
    <row r="23" spans="1:15" ht="12.75" customHeight="1" x14ac:dyDescent="0.2">
      <c r="A23" s="38" t="s">
        <v>204</v>
      </c>
      <c r="B23" s="39">
        <v>0.62990000000000002</v>
      </c>
      <c r="C23" s="41">
        <v>0.19</v>
      </c>
      <c r="D23" s="41">
        <v>0.11</v>
      </c>
      <c r="E23" s="40"/>
      <c r="F23" s="14" t="s">
        <v>99</v>
      </c>
      <c r="G23" s="14">
        <v>0.62990000000000002</v>
      </c>
      <c r="H23" s="14">
        <v>0.2</v>
      </c>
      <c r="I23" s="14">
        <v>0.13</v>
      </c>
      <c r="J23" s="9"/>
      <c r="K23" s="19">
        <f t="shared" si="0"/>
        <v>-1.0000000000000009E-2</v>
      </c>
      <c r="L23" s="20">
        <f t="shared" si="1"/>
        <v>-5.2631578947368467E-2</v>
      </c>
      <c r="M23" s="19">
        <f t="shared" si="2"/>
        <v>-2.0000000000000004E-2</v>
      </c>
      <c r="N23" s="20">
        <f t="shared" si="3"/>
        <v>-0.18181818181818185</v>
      </c>
      <c r="O23" s="21">
        <f>IFERROR(I23/$I$99,0)</f>
        <v>0</v>
      </c>
    </row>
    <row r="24" spans="1:15" ht="12.75" customHeight="1" x14ac:dyDescent="0.2">
      <c r="A24" s="38"/>
      <c r="B24" s="39"/>
      <c r="C24" s="41"/>
      <c r="D24" s="41"/>
      <c r="E24" s="40"/>
      <c r="J24" s="9"/>
      <c r="K24" s="19"/>
      <c r="L24" s="20"/>
      <c r="M24" s="19"/>
      <c r="N24" s="20"/>
      <c r="O24" s="21"/>
    </row>
    <row r="25" spans="1:15" ht="12.75" customHeight="1" x14ac:dyDescent="0.2">
      <c r="A25" s="38" t="s">
        <v>179</v>
      </c>
      <c r="B25" s="39">
        <v>0.193</v>
      </c>
      <c r="C25" s="41">
        <v>27.62</v>
      </c>
      <c r="D25" s="41">
        <v>5.33</v>
      </c>
      <c r="E25" s="40"/>
      <c r="F25" s="14" t="s">
        <v>81</v>
      </c>
      <c r="G25" s="14">
        <v>0.193</v>
      </c>
      <c r="H25" s="14">
        <v>27.67</v>
      </c>
      <c r="I25" s="14">
        <v>5.34</v>
      </c>
      <c r="J25" s="9"/>
      <c r="K25" s="19">
        <f t="shared" si="0"/>
        <v>-5.0000000000000711E-2</v>
      </c>
      <c r="L25" s="20">
        <f t="shared" si="1"/>
        <v>-1.8102824040550582E-3</v>
      </c>
      <c r="M25" s="19">
        <f t="shared" si="2"/>
        <v>-9.9999999999997868E-3</v>
      </c>
      <c r="N25" s="20">
        <f t="shared" si="3"/>
        <v>-1.8761726078798848E-3</v>
      </c>
      <c r="O25" s="21">
        <f>IFERROR(I25/$I$99,0)</f>
        <v>0</v>
      </c>
    </row>
    <row r="26" spans="1:15" ht="12.75" customHeight="1" x14ac:dyDescent="0.2">
      <c r="A26" s="38" t="s">
        <v>180</v>
      </c>
      <c r="B26" s="39">
        <v>0.1915</v>
      </c>
      <c r="C26" s="41">
        <v>15.42</v>
      </c>
      <c r="D26" s="41">
        <v>2.96</v>
      </c>
      <c r="E26" s="40"/>
      <c r="F26" s="14" t="s">
        <v>81</v>
      </c>
      <c r="G26" s="14">
        <v>0.1915</v>
      </c>
      <c r="H26" s="14">
        <v>15.55</v>
      </c>
      <c r="I26" s="14">
        <v>2.98</v>
      </c>
      <c r="J26" s="9"/>
      <c r="K26" s="19">
        <f t="shared" si="0"/>
        <v>-0.13000000000000078</v>
      </c>
      <c r="L26" s="20">
        <f t="shared" si="1"/>
        <v>-8.4306095979248246E-3</v>
      </c>
      <c r="M26" s="19">
        <f t="shared" si="2"/>
        <v>-2.0000000000000018E-2</v>
      </c>
      <c r="N26" s="20">
        <f t="shared" si="3"/>
        <v>-6.7567567567567632E-3</v>
      </c>
      <c r="O26" s="21">
        <f>IFERROR(I26/$I$99,0)</f>
        <v>0</v>
      </c>
    </row>
    <row r="27" spans="1:15" ht="12.75" customHeight="1" x14ac:dyDescent="0.2">
      <c r="A27" s="38"/>
      <c r="B27" s="39"/>
      <c r="C27" s="41"/>
      <c r="D27" s="41"/>
      <c r="E27" s="40"/>
      <c r="J27" s="9"/>
      <c r="K27" s="19"/>
      <c r="L27" s="20"/>
      <c r="M27" s="19"/>
      <c r="N27" s="20"/>
      <c r="O27" s="21"/>
    </row>
    <row r="28" spans="1:15" ht="12.75" customHeight="1" x14ac:dyDescent="0.2">
      <c r="A28" s="38" t="s">
        <v>207</v>
      </c>
      <c r="B28" s="39">
        <v>0.17299999999999999</v>
      </c>
      <c r="C28" s="41">
        <v>1.07</v>
      </c>
      <c r="D28" s="41">
        <v>0.18</v>
      </c>
      <c r="E28" s="40"/>
      <c r="F28" s="14" t="s">
        <v>223</v>
      </c>
      <c r="G28" s="14">
        <v>0.17299999999999999</v>
      </c>
      <c r="H28" s="14">
        <v>1.1000000000000001</v>
      </c>
      <c r="I28" s="14">
        <v>0.19</v>
      </c>
      <c r="J28" s="9"/>
      <c r="K28" s="19">
        <f t="shared" si="0"/>
        <v>-3.0000000000000027E-2</v>
      </c>
      <c r="L28" s="20">
        <f t="shared" si="1"/>
        <v>-2.8037383177570117E-2</v>
      </c>
      <c r="M28" s="19">
        <f t="shared" si="2"/>
        <v>-1.0000000000000009E-2</v>
      </c>
      <c r="N28" s="20">
        <f t="shared" si="3"/>
        <v>-5.5555555555555608E-2</v>
      </c>
      <c r="O28" s="21">
        <f>IFERROR(I28/$I$99,0)</f>
        <v>0</v>
      </c>
    </row>
    <row r="29" spans="1:15" ht="12.75" customHeight="1" x14ac:dyDescent="0.2">
      <c r="A29" s="38"/>
      <c r="B29" s="39"/>
      <c r="C29" s="41"/>
      <c r="D29" s="41"/>
      <c r="E29" s="40"/>
      <c r="J29" s="9"/>
      <c r="K29" s="19"/>
      <c r="L29" s="20"/>
      <c r="M29" s="19"/>
      <c r="N29" s="20"/>
      <c r="O29" s="21"/>
    </row>
    <row r="30" spans="1:15" ht="12.75" customHeight="1" x14ac:dyDescent="0.2">
      <c r="A30" s="38" t="s">
        <v>211</v>
      </c>
      <c r="B30" s="39">
        <v>5.1499999999999997E-2</v>
      </c>
      <c r="C30" s="41">
        <v>0.35</v>
      </c>
      <c r="D30" s="41">
        <v>0.02</v>
      </c>
      <c r="E30" s="40"/>
      <c r="F30" s="14" t="s">
        <v>224</v>
      </c>
      <c r="G30" s="14">
        <v>5.1470000000000002E-2</v>
      </c>
      <c r="H30" s="14">
        <v>0.37</v>
      </c>
      <c r="I30" s="14">
        <v>0.02</v>
      </c>
      <c r="J30" s="9"/>
      <c r="K30" s="19">
        <f t="shared" si="0"/>
        <v>-2.0000000000000018E-2</v>
      </c>
      <c r="L30" s="20">
        <f t="shared" si="1"/>
        <v>-5.7142857142857197E-2</v>
      </c>
      <c r="M30" s="19">
        <f t="shared" si="2"/>
        <v>0</v>
      </c>
      <c r="N30" s="20">
        <f t="shared" si="3"/>
        <v>0</v>
      </c>
      <c r="O30" s="21">
        <f t="shared" ref="O30:O37" si="4">IFERROR(I30/$I$99,0)</f>
        <v>0</v>
      </c>
    </row>
    <row r="31" spans="1:15" ht="12.75" customHeight="1" x14ac:dyDescent="0.2">
      <c r="A31" s="38" t="s">
        <v>210</v>
      </c>
      <c r="B31" s="39">
        <v>5.1499999999999997E-2</v>
      </c>
      <c r="C31" s="41">
        <v>121.85</v>
      </c>
      <c r="D31" s="41">
        <v>6.28</v>
      </c>
      <c r="E31" s="40"/>
      <c r="F31" s="14" t="s">
        <v>224</v>
      </c>
      <c r="G31" s="14">
        <v>5.1470000000000002E-2</v>
      </c>
      <c r="H31" s="14">
        <v>120</v>
      </c>
      <c r="I31" s="14">
        <v>6.18</v>
      </c>
      <c r="J31" s="9"/>
      <c r="K31" s="19">
        <f t="shared" si="0"/>
        <v>1.8499999999999943</v>
      </c>
      <c r="L31" s="20">
        <f t="shared" si="1"/>
        <v>1.5182601559294169E-2</v>
      </c>
      <c r="M31" s="19">
        <f t="shared" si="2"/>
        <v>0.10000000000000053</v>
      </c>
      <c r="N31" s="20">
        <f t="shared" si="3"/>
        <v>1.5923566878980975E-2</v>
      </c>
      <c r="O31" s="21">
        <f t="shared" si="4"/>
        <v>0</v>
      </c>
    </row>
    <row r="32" spans="1:15" ht="12.75" customHeight="1" x14ac:dyDescent="0.2">
      <c r="A32" s="38" t="s">
        <v>210</v>
      </c>
      <c r="B32" s="39">
        <v>2.3699999999999999E-2</v>
      </c>
      <c r="C32" s="41">
        <v>496.69</v>
      </c>
      <c r="D32" s="41">
        <v>11.74</v>
      </c>
      <c r="E32" s="40"/>
      <c r="F32" s="14" t="s">
        <v>224</v>
      </c>
      <c r="G32" s="14">
        <v>2.3730000000000001E-2</v>
      </c>
      <c r="H32" s="14">
        <v>498.93</v>
      </c>
      <c r="I32" s="14">
        <v>11.83</v>
      </c>
      <c r="J32" s="9"/>
      <c r="K32" s="19">
        <f t="shared" si="0"/>
        <v>-2.2400000000000091</v>
      </c>
      <c r="L32" s="20">
        <f t="shared" si="1"/>
        <v>-4.5098552417000724E-3</v>
      </c>
      <c r="M32" s="19">
        <f t="shared" si="2"/>
        <v>-8.9999999999999858E-2</v>
      </c>
      <c r="N32" s="20">
        <f t="shared" si="3"/>
        <v>-7.6660988074957288E-3</v>
      </c>
      <c r="O32" s="21">
        <f t="shared" si="4"/>
        <v>0</v>
      </c>
    </row>
    <row r="33" spans="1:15" ht="12.75" customHeight="1" x14ac:dyDescent="0.2">
      <c r="A33" s="38" t="s">
        <v>209</v>
      </c>
      <c r="B33" s="39">
        <v>2.4199999999999999E-2</v>
      </c>
      <c r="C33" s="41">
        <v>1002.14</v>
      </c>
      <c r="D33" s="41">
        <v>24.27</v>
      </c>
      <c r="E33" s="40"/>
      <c r="F33" s="14" t="s">
        <v>224</v>
      </c>
      <c r="G33" s="14">
        <v>2.4230000000000002E-2</v>
      </c>
      <c r="H33" s="14">
        <v>1010.78</v>
      </c>
      <c r="I33" s="14">
        <v>24.49</v>
      </c>
      <c r="J33" s="9"/>
      <c r="K33" s="19">
        <f t="shared" si="0"/>
        <v>-8.6399999999999864</v>
      </c>
      <c r="L33" s="20">
        <f t="shared" si="1"/>
        <v>-8.6215498832498318E-3</v>
      </c>
      <c r="M33" s="19">
        <f t="shared" si="2"/>
        <v>-0.21999999999999886</v>
      </c>
      <c r="N33" s="20">
        <f t="shared" si="3"/>
        <v>-9.064688916357597E-3</v>
      </c>
      <c r="O33" s="21">
        <f t="shared" si="4"/>
        <v>0</v>
      </c>
    </row>
    <row r="34" spans="1:15" ht="12.75" customHeight="1" x14ac:dyDescent="0.2">
      <c r="A34" s="38" t="s">
        <v>208</v>
      </c>
      <c r="B34" s="39">
        <v>5.1499999999999997E-2</v>
      </c>
      <c r="C34" s="41">
        <v>2187.5100000000002</v>
      </c>
      <c r="D34" s="41">
        <v>112.67</v>
      </c>
      <c r="E34" s="40"/>
      <c r="F34" s="14" t="s">
        <v>224</v>
      </c>
      <c r="G34" s="14">
        <v>5.1470000000000002E-2</v>
      </c>
      <c r="H34" s="14">
        <v>2190.5300000000002</v>
      </c>
      <c r="I34" s="14">
        <v>112.75</v>
      </c>
      <c r="J34" s="9"/>
      <c r="K34" s="19">
        <f t="shared" si="0"/>
        <v>-3.0199999999999818</v>
      </c>
      <c r="L34" s="20">
        <f t="shared" si="1"/>
        <v>-1.3805651174165975E-3</v>
      </c>
      <c r="M34" s="19">
        <f t="shared" si="2"/>
        <v>-7.9999999999998295E-2</v>
      </c>
      <c r="N34" s="20">
        <f t="shared" si="3"/>
        <v>-7.1003816455132945E-4</v>
      </c>
      <c r="O34" s="21">
        <f t="shared" si="4"/>
        <v>0</v>
      </c>
    </row>
    <row r="35" spans="1:15" ht="12.75" customHeight="1" x14ac:dyDescent="0.2">
      <c r="A35" s="38" t="s">
        <v>209</v>
      </c>
      <c r="B35" s="39">
        <v>5.1499999999999997E-2</v>
      </c>
      <c r="C35" s="41">
        <v>2501.12</v>
      </c>
      <c r="D35" s="41">
        <v>128.80000000000001</v>
      </c>
      <c r="E35" s="40"/>
      <c r="F35" s="14" t="s">
        <v>224</v>
      </c>
      <c r="G35" s="14">
        <v>5.1470000000000002E-2</v>
      </c>
      <c r="H35" s="14">
        <v>2515.21</v>
      </c>
      <c r="I35" s="14">
        <v>129.44999999999999</v>
      </c>
      <c r="J35" s="9"/>
      <c r="K35" s="19">
        <f t="shared" si="0"/>
        <v>-14.090000000000146</v>
      </c>
      <c r="L35" s="20">
        <f t="shared" si="1"/>
        <v>-5.6334762026612663E-3</v>
      </c>
      <c r="M35" s="19">
        <f t="shared" si="2"/>
        <v>-0.64999999999997726</v>
      </c>
      <c r="N35" s="20">
        <f t="shared" si="3"/>
        <v>-5.0465838509315001E-3</v>
      </c>
      <c r="O35" s="21">
        <f t="shared" si="4"/>
        <v>0</v>
      </c>
    </row>
    <row r="36" spans="1:15" ht="12.75" customHeight="1" x14ac:dyDescent="0.2">
      <c r="A36" s="38" t="s">
        <v>209</v>
      </c>
      <c r="B36" s="39">
        <v>5.0299999999999997E-2</v>
      </c>
      <c r="C36" s="41">
        <v>3818.08</v>
      </c>
      <c r="D36" s="41">
        <v>192.08</v>
      </c>
      <c r="E36" s="40"/>
      <c r="F36" s="14" t="s">
        <v>224</v>
      </c>
      <c r="G36" s="14">
        <v>5.0259999999999999E-2</v>
      </c>
      <c r="H36" s="14">
        <v>3845.51</v>
      </c>
      <c r="I36" s="14">
        <v>193.28</v>
      </c>
      <c r="J36" s="9"/>
      <c r="K36" s="19">
        <f t="shared" si="0"/>
        <v>-27.430000000000291</v>
      </c>
      <c r="L36" s="20">
        <f t="shared" si="1"/>
        <v>-7.1842391987596626E-3</v>
      </c>
      <c r="M36" s="19">
        <f t="shared" si="2"/>
        <v>-1.1999999999999886</v>
      </c>
      <c r="N36" s="20">
        <f t="shared" si="3"/>
        <v>-6.247396917950794E-3</v>
      </c>
      <c r="O36" s="21">
        <f t="shared" si="4"/>
        <v>0</v>
      </c>
    </row>
    <row r="37" spans="1:15" ht="12.75" customHeight="1" x14ac:dyDescent="0.2">
      <c r="A37" s="38" t="s">
        <v>208</v>
      </c>
      <c r="B37" s="39">
        <v>2.5000000000000001E-2</v>
      </c>
      <c r="C37" s="41">
        <v>4120.83</v>
      </c>
      <c r="D37" s="41">
        <v>103.04</v>
      </c>
      <c r="E37" s="40"/>
      <c r="F37" s="14" t="s">
        <v>224</v>
      </c>
      <c r="G37" s="14">
        <v>2.4979999999999999E-2</v>
      </c>
      <c r="H37" s="14">
        <v>4149.66</v>
      </c>
      <c r="I37" s="14">
        <v>103.65</v>
      </c>
      <c r="J37" s="9"/>
      <c r="K37" s="19">
        <f t="shared" si="0"/>
        <v>-28.829999999999927</v>
      </c>
      <c r="L37" s="20">
        <f t="shared" si="1"/>
        <v>-6.9961633942676425E-3</v>
      </c>
      <c r="M37" s="19">
        <f t="shared" si="2"/>
        <v>-0.60999999999999943</v>
      </c>
      <c r="N37" s="20">
        <f t="shared" si="3"/>
        <v>-5.9200310559006149E-3</v>
      </c>
      <c r="O37" s="21">
        <f t="shared" si="4"/>
        <v>0</v>
      </c>
    </row>
    <row r="38" spans="1:15" ht="12.75" customHeight="1" x14ac:dyDescent="0.2">
      <c r="A38" s="38"/>
      <c r="B38" s="39"/>
      <c r="C38" s="41"/>
      <c r="D38" s="41"/>
      <c r="E38" s="40"/>
      <c r="J38" s="9"/>
      <c r="K38" s="19"/>
      <c r="L38" s="20"/>
      <c r="M38" s="19"/>
      <c r="N38" s="20"/>
      <c r="O38" s="21"/>
    </row>
    <row r="39" spans="1:15" ht="12.75" customHeight="1" x14ac:dyDescent="0.2">
      <c r="A39" s="38" t="s">
        <v>181</v>
      </c>
      <c r="B39" s="39">
        <v>0.14860000000000001</v>
      </c>
      <c r="C39" s="41">
        <v>3.78</v>
      </c>
      <c r="D39" s="41">
        <v>0.56000000000000005</v>
      </c>
      <c r="E39" s="40"/>
      <c r="F39" s="14" t="s">
        <v>78</v>
      </c>
      <c r="G39" s="14">
        <v>0.14860000000000001</v>
      </c>
      <c r="H39" s="14">
        <v>3.85</v>
      </c>
      <c r="I39" s="14">
        <v>0.56999999999999995</v>
      </c>
      <c r="J39" s="9"/>
      <c r="K39" s="19">
        <f t="shared" si="0"/>
        <v>-7.0000000000000284E-2</v>
      </c>
      <c r="L39" s="20">
        <f t="shared" si="1"/>
        <v>-1.8518518518518594E-2</v>
      </c>
      <c r="M39" s="19">
        <f t="shared" si="2"/>
        <v>-9.9999999999998979E-3</v>
      </c>
      <c r="N39" s="20">
        <f t="shared" si="3"/>
        <v>-1.7857142857142672E-2</v>
      </c>
      <c r="O39" s="21">
        <f>IFERROR(I39/$I$99,0)</f>
        <v>0</v>
      </c>
    </row>
    <row r="40" spans="1:15" ht="12.75" customHeight="1" x14ac:dyDescent="0.2">
      <c r="A40" s="38"/>
      <c r="B40" s="39"/>
      <c r="C40" s="41"/>
      <c r="D40" s="41"/>
      <c r="E40" s="40"/>
      <c r="J40" s="9"/>
      <c r="K40" s="19"/>
      <c r="L40" s="20"/>
      <c r="M40" s="19"/>
      <c r="N40" s="20"/>
      <c r="O40" s="21"/>
    </row>
    <row r="41" spans="1:15" ht="12.75" customHeight="1" x14ac:dyDescent="0.2">
      <c r="A41" s="38" t="s">
        <v>182</v>
      </c>
      <c r="B41" s="39">
        <v>0.23380000000000001</v>
      </c>
      <c r="C41" s="41">
        <v>36.619999999999997</v>
      </c>
      <c r="D41" s="41">
        <v>8.5500000000000007</v>
      </c>
      <c r="E41" s="40"/>
      <c r="F41" s="14" t="s">
        <v>76</v>
      </c>
      <c r="G41" s="14">
        <v>0.23380000000000001</v>
      </c>
      <c r="H41" s="14">
        <v>36.97</v>
      </c>
      <c r="I41" s="14">
        <v>8.64</v>
      </c>
      <c r="J41" s="9"/>
      <c r="K41" s="19">
        <f t="shared" si="0"/>
        <v>-0.35000000000000142</v>
      </c>
      <c r="L41" s="20">
        <f t="shared" si="1"/>
        <v>-9.5576187875478277E-3</v>
      </c>
      <c r="M41" s="19">
        <f t="shared" si="2"/>
        <v>-8.9999999999999858E-2</v>
      </c>
      <c r="N41" s="20">
        <f t="shared" si="3"/>
        <v>-1.0526315789473667E-2</v>
      </c>
      <c r="O41" s="21">
        <f>IFERROR(I41/$I$99,0)</f>
        <v>0</v>
      </c>
    </row>
    <row r="42" spans="1:15" ht="12.75" customHeight="1" x14ac:dyDescent="0.2">
      <c r="A42" s="38" t="s">
        <v>183</v>
      </c>
      <c r="B42" s="39">
        <v>0.21299999999999999</v>
      </c>
      <c r="C42" s="41">
        <v>161.59</v>
      </c>
      <c r="D42" s="41">
        <v>34.44</v>
      </c>
      <c r="E42" s="40"/>
      <c r="F42" s="14" t="s">
        <v>76</v>
      </c>
      <c r="G42" s="14">
        <v>0.21299999999999999</v>
      </c>
      <c r="H42" s="14">
        <v>164.4</v>
      </c>
      <c r="I42" s="14">
        <v>35.01</v>
      </c>
      <c r="J42" s="9"/>
      <c r="K42" s="19">
        <f t="shared" si="0"/>
        <v>-2.8100000000000023</v>
      </c>
      <c r="L42" s="20">
        <f t="shared" si="1"/>
        <v>-1.738968995606165E-2</v>
      </c>
      <c r="M42" s="19">
        <f t="shared" si="2"/>
        <v>-0.57000000000000028</v>
      </c>
      <c r="N42" s="20">
        <f t="shared" si="3"/>
        <v>-1.6550522648083633E-2</v>
      </c>
      <c r="O42" s="21">
        <f>IFERROR(I42/$I$99,0)</f>
        <v>0</v>
      </c>
    </row>
    <row r="43" spans="1:15" ht="12.75" customHeight="1" x14ac:dyDescent="0.2">
      <c r="A43" s="38"/>
      <c r="B43" s="39"/>
      <c r="C43" s="41"/>
      <c r="D43" s="41"/>
      <c r="E43" s="40"/>
      <c r="J43" s="9"/>
      <c r="K43" s="19"/>
      <c r="L43" s="20"/>
      <c r="M43" s="19"/>
      <c r="N43" s="20"/>
      <c r="O43" s="21"/>
    </row>
    <row r="44" spans="1:15" ht="12.75" customHeight="1" x14ac:dyDescent="0.2">
      <c r="A44" s="38" t="s">
        <v>75</v>
      </c>
      <c r="B44" s="39">
        <v>1.2699999999999999E-2</v>
      </c>
      <c r="C44" s="41">
        <v>0.13</v>
      </c>
      <c r="D44" s="41">
        <v>0</v>
      </c>
      <c r="E44" s="40"/>
      <c r="F44" s="14" t="s">
        <v>75</v>
      </c>
      <c r="G44" s="14">
        <v>1.2699999999999999E-2</v>
      </c>
      <c r="H44" s="14">
        <v>0.15</v>
      </c>
      <c r="I44" s="14">
        <v>0</v>
      </c>
      <c r="J44" s="9"/>
      <c r="K44" s="19">
        <f t="shared" si="0"/>
        <v>-1.999999999999999E-2</v>
      </c>
      <c r="L44" s="20">
        <f t="shared" si="1"/>
        <v>-0.15384615384615377</v>
      </c>
      <c r="M44" s="19">
        <f t="shared" si="2"/>
        <v>0</v>
      </c>
      <c r="N44" s="20">
        <f t="shared" si="3"/>
        <v>0</v>
      </c>
      <c r="O44" s="21">
        <f>IFERROR(I44/$I$99,0)</f>
        <v>0</v>
      </c>
    </row>
    <row r="45" spans="1:15" ht="12.75" customHeight="1" x14ac:dyDescent="0.2">
      <c r="A45" s="38" t="s">
        <v>184</v>
      </c>
      <c r="B45" s="39">
        <v>2.1100000000000001E-2</v>
      </c>
      <c r="C45" s="41">
        <v>1.31</v>
      </c>
      <c r="D45" s="41">
        <v>0.02</v>
      </c>
      <c r="E45" s="40"/>
      <c r="F45" s="14" t="s">
        <v>75</v>
      </c>
      <c r="G45" s="14">
        <v>2.1100000000000001E-2</v>
      </c>
      <c r="H45" s="14">
        <v>1.47</v>
      </c>
      <c r="I45" s="14">
        <v>0.03</v>
      </c>
      <c r="J45" s="9"/>
      <c r="K45" s="19">
        <f t="shared" si="0"/>
        <v>-0.15999999999999992</v>
      </c>
      <c r="L45" s="20">
        <f t="shared" si="1"/>
        <v>-0.12213740458015261</v>
      </c>
      <c r="M45" s="19">
        <f t="shared" si="2"/>
        <v>-9.9999999999999985E-3</v>
      </c>
      <c r="N45" s="20">
        <f t="shared" si="3"/>
        <v>-0.49999999999999989</v>
      </c>
      <c r="O45" s="21">
        <f>IFERROR(I45/$I$99,0)</f>
        <v>0</v>
      </c>
    </row>
    <row r="46" spans="1:15" ht="12.75" customHeight="1" x14ac:dyDescent="0.2">
      <c r="A46" s="38" t="s">
        <v>185</v>
      </c>
      <c r="B46" s="39">
        <v>2.1100000000000001E-2</v>
      </c>
      <c r="C46" s="41">
        <v>4.47</v>
      </c>
      <c r="D46" s="41">
        <v>0.09</v>
      </c>
      <c r="E46" s="40"/>
      <c r="F46" s="14" t="s">
        <v>75</v>
      </c>
      <c r="G46" s="14">
        <v>2.1100000000000001E-2</v>
      </c>
      <c r="H46" s="14">
        <v>4.55</v>
      </c>
      <c r="I46" s="14">
        <v>0.1</v>
      </c>
      <c r="J46" s="9"/>
      <c r="K46" s="19">
        <f t="shared" si="0"/>
        <v>-8.0000000000000071E-2</v>
      </c>
      <c r="L46" s="20">
        <f t="shared" si="1"/>
        <v>-1.7897091722595095E-2</v>
      </c>
      <c r="M46" s="19">
        <f t="shared" si="2"/>
        <v>-1.0000000000000009E-2</v>
      </c>
      <c r="N46" s="20">
        <f t="shared" si="3"/>
        <v>-0.11111111111111122</v>
      </c>
      <c r="O46" s="21">
        <f>IFERROR(I46/$I$99,0)</f>
        <v>0</v>
      </c>
    </row>
    <row r="47" spans="1:15" ht="12.75" customHeight="1" x14ac:dyDescent="0.2">
      <c r="A47" s="38" t="s">
        <v>186</v>
      </c>
      <c r="B47" s="39">
        <v>2.1100000000000001E-2</v>
      </c>
      <c r="C47" s="41">
        <v>9.86</v>
      </c>
      <c r="D47" s="41">
        <v>0.21</v>
      </c>
      <c r="E47" s="40"/>
      <c r="F47" s="14" t="s">
        <v>75</v>
      </c>
      <c r="G47" s="14">
        <v>2.1100000000000001E-2</v>
      </c>
      <c r="H47" s="14">
        <v>10</v>
      </c>
      <c r="I47" s="14">
        <v>0.21</v>
      </c>
      <c r="J47" s="9"/>
      <c r="K47" s="19">
        <f t="shared" si="0"/>
        <v>-0.14000000000000057</v>
      </c>
      <c r="L47" s="20">
        <f t="shared" si="1"/>
        <v>-1.4198782961460505E-2</v>
      </c>
      <c r="M47" s="19">
        <f t="shared" si="2"/>
        <v>0</v>
      </c>
      <c r="N47" s="20">
        <f t="shared" si="3"/>
        <v>0</v>
      </c>
      <c r="O47" s="21">
        <f>IFERROR(I47/$I$99,0)</f>
        <v>0</v>
      </c>
    </row>
    <row r="48" spans="1:15" ht="12.75" customHeight="1" x14ac:dyDescent="0.2">
      <c r="A48" s="38"/>
      <c r="B48" s="39"/>
      <c r="C48" s="41"/>
      <c r="D48" s="41"/>
      <c r="E48" s="40"/>
      <c r="J48" s="9"/>
      <c r="K48" s="19"/>
      <c r="L48" s="20"/>
      <c r="M48" s="19"/>
      <c r="N48" s="20"/>
      <c r="O48" s="21"/>
    </row>
    <row r="49" spans="1:15" ht="12.75" customHeight="1" x14ac:dyDescent="0.2">
      <c r="A49" s="38" t="s">
        <v>154</v>
      </c>
      <c r="B49" s="39">
        <v>0.95499999999999996</v>
      </c>
      <c r="C49" s="41">
        <v>0.33</v>
      </c>
      <c r="D49" s="41">
        <v>0.32</v>
      </c>
      <c r="E49" s="40"/>
      <c r="F49" s="14" t="s">
        <v>154</v>
      </c>
      <c r="G49" s="14">
        <v>0.95499999999999996</v>
      </c>
      <c r="H49" s="14">
        <v>0.35</v>
      </c>
      <c r="I49" s="14">
        <v>0.33</v>
      </c>
      <c r="J49" s="9"/>
      <c r="K49" s="19">
        <f t="shared" si="0"/>
        <v>-1.9999999999999962E-2</v>
      </c>
      <c r="L49" s="20">
        <f t="shared" si="1"/>
        <v>-6.060606060606049E-2</v>
      </c>
      <c r="M49" s="19">
        <f t="shared" si="2"/>
        <v>-1.0000000000000009E-2</v>
      </c>
      <c r="N49" s="20">
        <f t="shared" si="3"/>
        <v>-3.1250000000000028E-2</v>
      </c>
      <c r="O49" s="21">
        <f>IFERROR(I49/$I$99,0)</f>
        <v>0</v>
      </c>
    </row>
    <row r="50" spans="1:15" ht="12.75" customHeight="1" x14ac:dyDescent="0.2">
      <c r="A50" s="38"/>
      <c r="B50" s="39"/>
      <c r="C50" s="41"/>
      <c r="D50" s="41"/>
      <c r="E50" s="40"/>
      <c r="J50" s="9"/>
      <c r="K50" s="19"/>
      <c r="L50" s="20"/>
      <c r="M50" s="19"/>
      <c r="N50" s="20"/>
      <c r="O50" s="21"/>
    </row>
    <row r="51" spans="1:15" ht="12.75" customHeight="1" x14ac:dyDescent="0.2">
      <c r="A51" s="38" t="s">
        <v>212</v>
      </c>
      <c r="B51" s="39">
        <v>6.6000000000000003E-2</v>
      </c>
      <c r="C51" s="41">
        <v>66.11</v>
      </c>
      <c r="D51" s="41">
        <v>4.37</v>
      </c>
      <c r="E51" s="40"/>
      <c r="F51" s="14" t="s">
        <v>212</v>
      </c>
      <c r="G51" s="14">
        <v>6.6000000000000003E-2</v>
      </c>
      <c r="H51" s="14">
        <v>66.25</v>
      </c>
      <c r="I51" s="14">
        <v>4.37</v>
      </c>
      <c r="J51" s="9"/>
      <c r="K51" s="19">
        <f t="shared" ref="K51:K86" si="5">+C51-H51</f>
        <v>-0.14000000000000057</v>
      </c>
      <c r="L51" s="20">
        <f t="shared" ref="L51:L86" si="6">IFERROR(K51/C51,0)</f>
        <v>-2.1176826501285821E-3</v>
      </c>
      <c r="M51" s="19">
        <f t="shared" ref="M51:M86" si="7">+D51-I51</f>
        <v>0</v>
      </c>
      <c r="N51" s="20">
        <f t="shared" ref="N51:N86" si="8">IFERROR(M51/D51,0)</f>
        <v>0</v>
      </c>
      <c r="O51" s="21">
        <f t="shared" ref="O51:O86" si="9">IFERROR(I51/$I$99,0)</f>
        <v>0</v>
      </c>
    </row>
    <row r="52" spans="1:15" ht="12.75" customHeight="1" x14ac:dyDescent="0.2">
      <c r="A52" s="38" t="s">
        <v>213</v>
      </c>
      <c r="B52" s="39">
        <v>6.6000000000000003E-2</v>
      </c>
      <c r="C52" s="41">
        <v>129.54</v>
      </c>
      <c r="D52" s="41">
        <v>8.5500000000000007</v>
      </c>
      <c r="E52" s="40"/>
      <c r="F52" s="14" t="s">
        <v>212</v>
      </c>
      <c r="G52" s="14">
        <v>6.6000000000000003E-2</v>
      </c>
      <c r="H52" s="14">
        <v>130.08000000000001</v>
      </c>
      <c r="I52" s="14">
        <v>8.59</v>
      </c>
      <c r="J52" s="9"/>
      <c r="K52" s="19">
        <f t="shared" si="5"/>
        <v>-0.54000000000002046</v>
      </c>
      <c r="L52" s="20">
        <f t="shared" si="6"/>
        <v>-4.1685965724874204E-3</v>
      </c>
      <c r="M52" s="19">
        <f t="shared" si="7"/>
        <v>-3.9999999999999147E-2</v>
      </c>
      <c r="N52" s="20">
        <f t="shared" si="8"/>
        <v>-4.6783625730993147E-3</v>
      </c>
      <c r="O52" s="21">
        <f t="shared" si="9"/>
        <v>0</v>
      </c>
    </row>
    <row r="53" spans="1:15" ht="12.75" customHeight="1" x14ac:dyDescent="0.2">
      <c r="A53" s="38" t="s">
        <v>214</v>
      </c>
      <c r="B53" s="39">
        <v>6.6000000000000003E-2</v>
      </c>
      <c r="C53" s="41">
        <v>120.11</v>
      </c>
      <c r="D53" s="41">
        <v>7.93</v>
      </c>
      <c r="E53" s="40"/>
      <c r="F53" s="14" t="s">
        <v>212</v>
      </c>
      <c r="G53" s="14">
        <v>6.6000000000000003E-2</v>
      </c>
      <c r="H53" s="14">
        <v>120.92</v>
      </c>
      <c r="I53" s="14">
        <v>7.98</v>
      </c>
      <c r="J53" s="9"/>
      <c r="K53" s="19">
        <f t="shared" si="5"/>
        <v>-0.81000000000000227</v>
      </c>
      <c r="L53" s="20">
        <f t="shared" si="6"/>
        <v>-6.7438181666805621E-3</v>
      </c>
      <c r="M53" s="19">
        <f t="shared" si="7"/>
        <v>-5.0000000000000711E-2</v>
      </c>
      <c r="N53" s="20">
        <f t="shared" si="8"/>
        <v>-6.3051702395965593E-3</v>
      </c>
      <c r="O53" s="21">
        <f t="shared" si="9"/>
        <v>0</v>
      </c>
    </row>
    <row r="54" spans="1:15" ht="12.75" customHeight="1" x14ac:dyDescent="0.2">
      <c r="A54" s="38"/>
      <c r="B54" s="39"/>
      <c r="C54" s="41"/>
      <c r="D54" s="41"/>
      <c r="E54" s="40"/>
      <c r="J54" s="9"/>
      <c r="K54" s="19"/>
      <c r="L54" s="20"/>
      <c r="M54" s="19"/>
      <c r="N54" s="20"/>
      <c r="O54" s="21"/>
    </row>
    <row r="55" spans="1:15" ht="12.75" customHeight="1" x14ac:dyDescent="0.2">
      <c r="A55" s="38" t="s">
        <v>215</v>
      </c>
      <c r="B55" s="39">
        <v>1.3100000000000001E-2</v>
      </c>
      <c r="C55" s="41">
        <v>111.56</v>
      </c>
      <c r="D55" s="41">
        <v>1.46</v>
      </c>
      <c r="E55" s="40"/>
      <c r="F55" s="14" t="s">
        <v>215</v>
      </c>
      <c r="G55" s="14">
        <v>1.311E-2</v>
      </c>
      <c r="H55" s="14">
        <v>112.13</v>
      </c>
      <c r="I55" s="14">
        <v>1.47</v>
      </c>
      <c r="J55" s="9"/>
      <c r="K55" s="19">
        <f t="shared" si="5"/>
        <v>-0.56999999999999318</v>
      </c>
      <c r="L55" s="20">
        <f t="shared" si="6"/>
        <v>-5.1093581929006204E-3</v>
      </c>
      <c r="M55" s="19">
        <f t="shared" si="7"/>
        <v>-1.0000000000000009E-2</v>
      </c>
      <c r="N55" s="20">
        <f t="shared" si="8"/>
        <v>-6.8493150684931572E-3</v>
      </c>
      <c r="O55" s="21">
        <f t="shared" si="9"/>
        <v>0</v>
      </c>
    </row>
    <row r="56" spans="1:15" ht="12.75" customHeight="1" x14ac:dyDescent="0.2">
      <c r="A56" s="38"/>
      <c r="B56" s="39"/>
      <c r="C56" s="41"/>
      <c r="D56" s="41"/>
      <c r="E56" s="40"/>
      <c r="F56" s="14" t="s">
        <v>215</v>
      </c>
      <c r="G56" s="14">
        <v>8.6169999999999997E-2</v>
      </c>
      <c r="H56" s="14">
        <v>0.03</v>
      </c>
      <c r="I56" s="14">
        <v>0</v>
      </c>
      <c r="J56" s="9"/>
      <c r="K56" s="19">
        <f t="shared" si="5"/>
        <v>-0.03</v>
      </c>
      <c r="L56" s="20">
        <f t="shared" si="6"/>
        <v>0</v>
      </c>
      <c r="M56" s="19">
        <f t="shared" si="7"/>
        <v>0</v>
      </c>
      <c r="N56" s="20">
        <f t="shared" si="8"/>
        <v>0</v>
      </c>
      <c r="O56" s="21">
        <f t="shared" si="9"/>
        <v>0</v>
      </c>
    </row>
    <row r="57" spans="1:15" ht="12.75" customHeight="1" x14ac:dyDescent="0.2">
      <c r="A57" s="38"/>
      <c r="B57" s="39"/>
      <c r="C57" s="41"/>
      <c r="D57" s="41"/>
      <c r="E57" s="40"/>
      <c r="J57" s="9"/>
      <c r="K57" s="19"/>
      <c r="L57" s="20"/>
      <c r="M57" s="19"/>
      <c r="N57" s="20"/>
      <c r="O57" s="21"/>
    </row>
    <row r="58" spans="1:15" ht="12.75" customHeight="1" x14ac:dyDescent="0.2">
      <c r="A58" s="38" t="s">
        <v>191</v>
      </c>
      <c r="B58" s="39">
        <v>0.05</v>
      </c>
      <c r="C58" s="41">
        <v>5.15</v>
      </c>
      <c r="D58" s="41">
        <v>0.26</v>
      </c>
      <c r="E58" s="40"/>
      <c r="F58" s="14" t="s">
        <v>102</v>
      </c>
      <c r="G58" s="45">
        <v>0.05</v>
      </c>
      <c r="H58" s="42">
        <v>5.18</v>
      </c>
      <c r="I58" s="42">
        <v>0.26</v>
      </c>
      <c r="J58" s="9"/>
      <c r="K58" s="19">
        <f t="shared" si="5"/>
        <v>-2.9999999999999361E-2</v>
      </c>
      <c r="L58" s="20">
        <f t="shared" si="6"/>
        <v>-5.8252427184464772E-3</v>
      </c>
      <c r="M58" s="19">
        <f t="shared" si="7"/>
        <v>0</v>
      </c>
      <c r="N58" s="20">
        <f t="shared" si="8"/>
        <v>0</v>
      </c>
      <c r="O58" s="21">
        <f t="shared" si="9"/>
        <v>0</v>
      </c>
    </row>
    <row r="59" spans="1:15" ht="12.75" customHeight="1" x14ac:dyDescent="0.2">
      <c r="A59" s="14" t="s">
        <v>192</v>
      </c>
      <c r="B59" s="14">
        <v>0.05</v>
      </c>
      <c r="C59" s="14">
        <v>124.74</v>
      </c>
      <c r="D59" s="14">
        <v>6.24</v>
      </c>
      <c r="E59" s="40"/>
      <c r="F59" s="14" t="s">
        <v>102</v>
      </c>
      <c r="G59" s="45">
        <v>0.05</v>
      </c>
      <c r="H59" s="42">
        <v>125.48</v>
      </c>
      <c r="I59" s="42">
        <v>6.27</v>
      </c>
      <c r="J59" s="9"/>
      <c r="K59" s="19">
        <f t="shared" si="5"/>
        <v>-0.74000000000000909</v>
      </c>
      <c r="L59" s="20">
        <f t="shared" si="6"/>
        <v>-5.9323392656726722E-3</v>
      </c>
      <c r="M59" s="19">
        <f t="shared" si="7"/>
        <v>-2.9999999999999361E-2</v>
      </c>
      <c r="N59" s="20">
        <f t="shared" si="8"/>
        <v>-4.8076923076922047E-3</v>
      </c>
      <c r="O59" s="21">
        <f t="shared" si="9"/>
        <v>0</v>
      </c>
    </row>
    <row r="60" spans="1:15" ht="12.75" customHeight="1" x14ac:dyDescent="0.2">
      <c r="A60" s="38"/>
      <c r="B60" s="39"/>
      <c r="C60" s="41"/>
      <c r="D60" s="41"/>
      <c r="E60" s="40"/>
      <c r="G60" s="18"/>
      <c r="H60" s="42"/>
      <c r="I60" s="42"/>
      <c r="J60" s="9"/>
      <c r="K60" s="19"/>
      <c r="L60" s="20"/>
      <c r="M60" s="19"/>
      <c r="N60" s="20"/>
      <c r="O60" s="21"/>
    </row>
    <row r="61" spans="1:15" ht="12.75" customHeight="1" x14ac:dyDescent="0.2">
      <c r="A61" s="38" t="s">
        <v>205</v>
      </c>
      <c r="B61" s="39">
        <v>0.46</v>
      </c>
      <c r="C61" s="41">
        <v>0.02</v>
      </c>
      <c r="D61" s="41">
        <v>0.01</v>
      </c>
      <c r="E61" s="40"/>
      <c r="F61" s="14" t="s">
        <v>205</v>
      </c>
      <c r="G61" s="45">
        <v>0.46</v>
      </c>
      <c r="H61" s="42">
        <v>0.02</v>
      </c>
      <c r="I61" s="42">
        <v>0.01</v>
      </c>
      <c r="J61" s="9"/>
      <c r="K61" s="19">
        <f t="shared" si="5"/>
        <v>0</v>
      </c>
      <c r="L61" s="20">
        <f t="shared" si="6"/>
        <v>0</v>
      </c>
      <c r="M61" s="19">
        <f t="shared" si="7"/>
        <v>0</v>
      </c>
      <c r="N61" s="20">
        <f t="shared" si="8"/>
        <v>0</v>
      </c>
      <c r="O61" s="21">
        <f t="shared" si="9"/>
        <v>0</v>
      </c>
    </row>
    <row r="62" spans="1:15" ht="12.75" customHeight="1" x14ac:dyDescent="0.2">
      <c r="A62" s="38"/>
      <c r="B62" s="39"/>
      <c r="C62" s="41"/>
      <c r="D62" s="41"/>
      <c r="E62" s="40"/>
      <c r="G62" s="45"/>
      <c r="H62" s="42"/>
      <c r="I62" s="42"/>
      <c r="J62" s="9"/>
      <c r="K62" s="19"/>
      <c r="L62" s="20"/>
      <c r="M62" s="19"/>
      <c r="N62" s="20"/>
      <c r="O62" s="21"/>
    </row>
    <row r="63" spans="1:15" ht="12.75" customHeight="1" x14ac:dyDescent="0.2">
      <c r="A63" s="38" t="s">
        <v>193</v>
      </c>
      <c r="B63" s="39">
        <v>0.222</v>
      </c>
      <c r="C63" s="41">
        <v>370.84</v>
      </c>
      <c r="D63" s="41">
        <v>82.31</v>
      </c>
      <c r="E63" s="40"/>
      <c r="F63" s="14" t="s">
        <v>70</v>
      </c>
      <c r="G63" s="45">
        <v>0.222</v>
      </c>
      <c r="H63" s="42">
        <v>375.28</v>
      </c>
      <c r="I63" s="42">
        <v>83.31</v>
      </c>
      <c r="J63" s="9"/>
      <c r="K63" s="19">
        <f t="shared" si="5"/>
        <v>-4.4399999999999977</v>
      </c>
      <c r="L63" s="20">
        <f t="shared" si="6"/>
        <v>-1.1972818466184872E-2</v>
      </c>
      <c r="M63" s="19">
        <f t="shared" si="7"/>
        <v>-1</v>
      </c>
      <c r="N63" s="20">
        <f t="shared" si="8"/>
        <v>-1.2149192078726764E-2</v>
      </c>
      <c r="O63" s="21">
        <f t="shared" si="9"/>
        <v>0</v>
      </c>
    </row>
    <row r="64" spans="1:15" ht="12.75" customHeight="1" x14ac:dyDescent="0.2">
      <c r="A64" s="38"/>
      <c r="B64" s="39"/>
      <c r="C64" s="41"/>
      <c r="D64" s="41"/>
      <c r="E64" s="40"/>
      <c r="G64" s="45"/>
      <c r="H64" s="42"/>
      <c r="I64" s="42"/>
      <c r="J64" s="9"/>
      <c r="K64" s="19"/>
      <c r="L64" s="20"/>
      <c r="M64" s="19"/>
      <c r="N64" s="20"/>
      <c r="O64" s="21"/>
    </row>
    <row r="65" spans="1:15" ht="12.75" customHeight="1" x14ac:dyDescent="0.2">
      <c r="A65" s="38" t="s">
        <v>194</v>
      </c>
      <c r="B65" s="39">
        <v>2.35</v>
      </c>
      <c r="C65" s="41">
        <v>183.66</v>
      </c>
      <c r="D65" s="41">
        <v>431.58</v>
      </c>
      <c r="E65" s="40"/>
      <c r="F65" s="14" t="s">
        <v>67</v>
      </c>
      <c r="G65" s="45">
        <v>2.35</v>
      </c>
      <c r="H65" s="42">
        <v>184.8</v>
      </c>
      <c r="I65" s="42">
        <v>434.28</v>
      </c>
      <c r="J65" s="9"/>
      <c r="K65" s="19">
        <f t="shared" si="5"/>
        <v>-1.1400000000000148</v>
      </c>
      <c r="L65" s="20">
        <f t="shared" si="6"/>
        <v>-6.207121855602825E-3</v>
      </c>
      <c r="M65" s="19">
        <f t="shared" si="7"/>
        <v>-2.6999999999999886</v>
      </c>
      <c r="N65" s="20">
        <f t="shared" si="8"/>
        <v>-6.2560823022382609E-3</v>
      </c>
      <c r="O65" s="21">
        <f t="shared" si="9"/>
        <v>0</v>
      </c>
    </row>
    <row r="66" spans="1:15" ht="12.75" customHeight="1" x14ac:dyDescent="0.2">
      <c r="A66" s="38"/>
      <c r="B66" s="39"/>
      <c r="C66" s="41"/>
      <c r="D66" s="41"/>
      <c r="E66" s="40"/>
      <c r="G66" s="45"/>
      <c r="H66" s="42"/>
      <c r="I66" s="42"/>
      <c r="J66" s="9"/>
      <c r="K66" s="19"/>
      <c r="L66" s="20"/>
      <c r="M66" s="19"/>
      <c r="N66" s="20"/>
      <c r="O66" s="21"/>
    </row>
    <row r="67" spans="1:15" ht="12.75" customHeight="1" x14ac:dyDescent="0.2">
      <c r="A67" s="38" t="s">
        <v>216</v>
      </c>
      <c r="B67" s="39">
        <v>0.24299999999999999</v>
      </c>
      <c r="C67" s="41">
        <v>240.23</v>
      </c>
      <c r="D67" s="41">
        <v>58.36</v>
      </c>
      <c r="E67" s="40"/>
      <c r="F67" s="14" t="s">
        <v>225</v>
      </c>
      <c r="G67" s="45">
        <v>0.24299999999999999</v>
      </c>
      <c r="H67" s="42">
        <v>9465.9699999999993</v>
      </c>
      <c r="I67" s="42">
        <v>2300.23</v>
      </c>
      <c r="J67" s="9"/>
      <c r="K67" s="19">
        <f t="shared" si="5"/>
        <v>-9225.74</v>
      </c>
      <c r="L67" s="20">
        <f t="shared" si="6"/>
        <v>-38.40377971111019</v>
      </c>
      <c r="M67" s="19">
        <f t="shared" si="7"/>
        <v>-2241.87</v>
      </c>
      <c r="N67" s="20">
        <f t="shared" si="8"/>
        <v>-38.414496230294723</v>
      </c>
      <c r="O67" s="21">
        <f t="shared" si="9"/>
        <v>0</v>
      </c>
    </row>
    <row r="68" spans="1:15" ht="12.75" customHeight="1" x14ac:dyDescent="0.2">
      <c r="A68" s="38" t="s">
        <v>217</v>
      </c>
      <c r="B68" s="39">
        <v>0.24299999999999999</v>
      </c>
      <c r="C68" s="41">
        <v>96422.23</v>
      </c>
      <c r="D68" s="41">
        <v>23431.95</v>
      </c>
      <c r="E68" s="40"/>
      <c r="F68" s="14" t="s">
        <v>225</v>
      </c>
      <c r="G68" s="45">
        <v>0.24299999999999999</v>
      </c>
      <c r="H68" s="42">
        <v>87816.15</v>
      </c>
      <c r="I68" s="42">
        <v>21339.32</v>
      </c>
      <c r="J68" s="9"/>
      <c r="K68" s="19">
        <f t="shared" si="5"/>
        <v>8606.0800000000017</v>
      </c>
      <c r="L68" s="20">
        <f t="shared" si="6"/>
        <v>8.925410665154708E-2</v>
      </c>
      <c r="M68" s="19">
        <f t="shared" si="7"/>
        <v>2092.630000000001</v>
      </c>
      <c r="N68" s="20">
        <f t="shared" si="8"/>
        <v>8.9306694491922398E-2</v>
      </c>
      <c r="O68" s="21">
        <f t="shared" si="9"/>
        <v>0</v>
      </c>
    </row>
    <row r="69" spans="1:15" ht="12.75" customHeight="1" x14ac:dyDescent="0.2">
      <c r="A69" s="38"/>
      <c r="B69" s="39"/>
      <c r="C69" s="41"/>
      <c r="D69" s="41"/>
      <c r="E69" s="40"/>
      <c r="G69" s="45"/>
      <c r="H69" s="42"/>
      <c r="I69" s="42"/>
      <c r="J69" s="9"/>
      <c r="K69" s="19"/>
      <c r="L69" s="20"/>
      <c r="M69" s="19"/>
      <c r="N69" s="20"/>
      <c r="O69" s="21"/>
    </row>
    <row r="70" spans="1:15" ht="12.75" customHeight="1" x14ac:dyDescent="0.2">
      <c r="A70" s="38" t="s">
        <v>218</v>
      </c>
      <c r="B70" s="39">
        <v>0.13100000000000001</v>
      </c>
      <c r="C70" s="41">
        <v>0.27</v>
      </c>
      <c r="D70" s="41">
        <v>0.03</v>
      </c>
      <c r="E70" s="40"/>
      <c r="F70" s="14" t="s">
        <v>226</v>
      </c>
      <c r="G70" s="45">
        <v>0.13100000000000001</v>
      </c>
      <c r="H70" s="42">
        <v>0.28000000000000003</v>
      </c>
      <c r="I70" s="42">
        <v>0.04</v>
      </c>
      <c r="J70" s="9"/>
      <c r="K70" s="19">
        <f t="shared" si="5"/>
        <v>-1.0000000000000009E-2</v>
      </c>
      <c r="L70" s="20">
        <f t="shared" si="6"/>
        <v>-3.703703703703707E-2</v>
      </c>
      <c r="M70" s="19">
        <f t="shared" si="7"/>
        <v>-1.0000000000000002E-2</v>
      </c>
      <c r="N70" s="20">
        <f t="shared" si="8"/>
        <v>-0.33333333333333343</v>
      </c>
      <c r="O70" s="21">
        <f t="shared" si="9"/>
        <v>0</v>
      </c>
    </row>
    <row r="71" spans="1:15" ht="12.75" customHeight="1" x14ac:dyDescent="0.2">
      <c r="A71" s="38"/>
      <c r="B71" s="39"/>
      <c r="C71" s="41"/>
      <c r="D71" s="41"/>
      <c r="E71" s="40"/>
      <c r="G71" s="45"/>
      <c r="H71" s="42"/>
      <c r="I71" s="42"/>
      <c r="J71" s="9"/>
      <c r="K71" s="19"/>
      <c r="L71" s="20"/>
      <c r="M71" s="19"/>
      <c r="N71" s="20"/>
      <c r="O71" s="21"/>
    </row>
    <row r="72" spans="1:15" ht="12.75" customHeight="1" x14ac:dyDescent="0.2">
      <c r="A72" s="38" t="s">
        <v>219</v>
      </c>
      <c r="B72" s="39">
        <v>0.11749999999999999</v>
      </c>
      <c r="C72" s="41">
        <v>27418.52</v>
      </c>
      <c r="D72" s="41">
        <v>3221.74</v>
      </c>
      <c r="E72" s="40"/>
      <c r="F72" s="14" t="s">
        <v>227</v>
      </c>
      <c r="G72" s="45">
        <v>0.11749999999999999</v>
      </c>
      <c r="H72" s="42">
        <v>27572.9</v>
      </c>
      <c r="I72" s="42">
        <v>3239.82</v>
      </c>
      <c r="J72" s="9"/>
      <c r="K72" s="19">
        <f t="shared" si="5"/>
        <v>-154.38000000000102</v>
      </c>
      <c r="L72" s="20">
        <f t="shared" si="6"/>
        <v>-5.6305008439551446E-3</v>
      </c>
      <c r="M72" s="19">
        <f t="shared" si="7"/>
        <v>-18.080000000000382</v>
      </c>
      <c r="N72" s="20">
        <f t="shared" si="8"/>
        <v>-5.6118743287789773E-3</v>
      </c>
      <c r="O72" s="21">
        <f t="shared" si="9"/>
        <v>0</v>
      </c>
    </row>
    <row r="73" spans="1:15" ht="12.75" customHeight="1" x14ac:dyDescent="0.2">
      <c r="A73" s="38"/>
      <c r="B73" s="39"/>
      <c r="C73" s="41"/>
      <c r="D73" s="41"/>
      <c r="E73" s="40"/>
      <c r="J73" s="9"/>
      <c r="K73" s="19"/>
      <c r="L73" s="20"/>
      <c r="M73" s="19"/>
      <c r="N73" s="20"/>
      <c r="O73" s="21"/>
    </row>
    <row r="74" spans="1:15" ht="12.75" customHeight="1" x14ac:dyDescent="0.2">
      <c r="A74" s="38" t="s">
        <v>220</v>
      </c>
      <c r="B74" s="39">
        <v>0.31859999999999999</v>
      </c>
      <c r="C74" s="41">
        <v>171.43</v>
      </c>
      <c r="D74" s="41">
        <v>54.64</v>
      </c>
      <c r="E74" s="40"/>
      <c r="F74" s="14" t="s">
        <v>171</v>
      </c>
      <c r="G74" s="45">
        <v>0.31863999999999998</v>
      </c>
      <c r="H74" s="42">
        <v>173.05</v>
      </c>
      <c r="I74" s="42">
        <v>55.14</v>
      </c>
      <c r="J74" s="9"/>
      <c r="K74" s="19">
        <f t="shared" si="5"/>
        <v>-1.6200000000000045</v>
      </c>
      <c r="L74" s="20">
        <f t="shared" si="6"/>
        <v>-9.4499212506562701E-3</v>
      </c>
      <c r="M74" s="19">
        <f t="shared" si="7"/>
        <v>-0.5</v>
      </c>
      <c r="N74" s="20">
        <f t="shared" si="8"/>
        <v>-9.1508052708638363E-3</v>
      </c>
      <c r="O74" s="21">
        <f t="shared" si="9"/>
        <v>0</v>
      </c>
    </row>
    <row r="75" spans="1:15" ht="12.75" customHeight="1" x14ac:dyDescent="0.2">
      <c r="A75" s="38" t="s">
        <v>171</v>
      </c>
      <c r="B75" s="39">
        <v>9.2999999999999992E-3</v>
      </c>
      <c r="C75" s="41">
        <v>214.93</v>
      </c>
      <c r="D75" s="41">
        <v>1.98</v>
      </c>
      <c r="E75" s="40"/>
      <c r="F75" s="14" t="s">
        <v>171</v>
      </c>
      <c r="G75" s="45">
        <v>0.30529000000000001</v>
      </c>
      <c r="H75" s="42">
        <v>479.08</v>
      </c>
      <c r="I75" s="42">
        <v>146.26</v>
      </c>
      <c r="J75" s="9"/>
      <c r="K75" s="19">
        <f t="shared" si="5"/>
        <v>-264.14999999999998</v>
      </c>
      <c r="L75" s="20">
        <f t="shared" si="6"/>
        <v>-1.2290047922579443</v>
      </c>
      <c r="M75" s="19">
        <f t="shared" si="7"/>
        <v>-144.28</v>
      </c>
      <c r="N75" s="20">
        <f t="shared" si="8"/>
        <v>-72.868686868686865</v>
      </c>
      <c r="O75" s="21">
        <f t="shared" si="9"/>
        <v>0</v>
      </c>
    </row>
    <row r="76" spans="1:15" ht="12.75" customHeight="1" x14ac:dyDescent="0.2">
      <c r="A76" s="38" t="s">
        <v>170</v>
      </c>
      <c r="B76" s="39">
        <v>0.30530000000000002</v>
      </c>
      <c r="C76" s="41">
        <v>481.18</v>
      </c>
      <c r="D76" s="41">
        <v>146.93</v>
      </c>
      <c r="E76" s="40"/>
      <c r="F76" s="14" t="s">
        <v>171</v>
      </c>
      <c r="G76" s="45">
        <v>9.2800000000000001E-3</v>
      </c>
      <c r="H76" s="42">
        <v>630.38</v>
      </c>
      <c r="I76" s="42">
        <v>5.84</v>
      </c>
      <c r="J76" s="9"/>
      <c r="K76" s="19">
        <f t="shared" si="5"/>
        <v>-149.19999999999999</v>
      </c>
      <c r="L76" s="20">
        <f t="shared" si="6"/>
        <v>-0.31007107527328648</v>
      </c>
      <c r="M76" s="19">
        <f t="shared" si="7"/>
        <v>141.09</v>
      </c>
      <c r="N76" s="20">
        <f t="shared" si="8"/>
        <v>0.96025318178724561</v>
      </c>
      <c r="O76" s="21">
        <f t="shared" si="9"/>
        <v>0</v>
      </c>
    </row>
    <row r="77" spans="1:15" ht="12.75" customHeight="1" x14ac:dyDescent="0.2">
      <c r="A77" s="38" t="s">
        <v>171</v>
      </c>
      <c r="B77" s="39">
        <v>1.67E-2</v>
      </c>
      <c r="C77" s="41">
        <v>1129.28</v>
      </c>
      <c r="D77" s="41">
        <v>18.84</v>
      </c>
      <c r="E77" s="40"/>
      <c r="F77" s="14" t="s">
        <v>171</v>
      </c>
      <c r="G77" s="45">
        <v>1.6660000000000001E-2</v>
      </c>
      <c r="H77" s="42">
        <v>718.35</v>
      </c>
      <c r="I77" s="42">
        <v>11.97</v>
      </c>
      <c r="J77" s="9"/>
      <c r="K77" s="19">
        <f t="shared" si="5"/>
        <v>410.92999999999995</v>
      </c>
      <c r="L77" s="20">
        <f t="shared" si="6"/>
        <v>0.36388672428449981</v>
      </c>
      <c r="M77" s="19">
        <f t="shared" si="7"/>
        <v>6.8699999999999992</v>
      </c>
      <c r="N77" s="20">
        <f t="shared" si="8"/>
        <v>0.36464968152866239</v>
      </c>
      <c r="O77" s="21">
        <f t="shared" si="9"/>
        <v>0</v>
      </c>
    </row>
    <row r="78" spans="1:15" ht="12.75" customHeight="1" x14ac:dyDescent="0.2">
      <c r="A78" s="38" t="s">
        <v>170</v>
      </c>
      <c r="B78" s="39">
        <v>8.0699999999999994E-2</v>
      </c>
      <c r="C78" s="41">
        <v>3156.69</v>
      </c>
      <c r="D78" s="41">
        <v>254.75</v>
      </c>
      <c r="E78" s="40"/>
      <c r="F78" s="14" t="s">
        <v>171</v>
      </c>
      <c r="G78" s="45">
        <v>8.0699999999999994E-2</v>
      </c>
      <c r="H78" s="42">
        <v>3185.14</v>
      </c>
      <c r="I78" s="42">
        <v>257.04000000000002</v>
      </c>
      <c r="J78" s="9"/>
      <c r="K78" s="19">
        <f t="shared" si="5"/>
        <v>-28.449999999999818</v>
      </c>
      <c r="L78" s="20">
        <f t="shared" si="6"/>
        <v>-9.0126049754647494E-3</v>
      </c>
      <c r="M78" s="19">
        <f t="shared" si="7"/>
        <v>-2.2900000000000205</v>
      </c>
      <c r="N78" s="20">
        <f t="shared" si="8"/>
        <v>-8.9892051030422779E-3</v>
      </c>
      <c r="O78" s="21">
        <f t="shared" si="9"/>
        <v>0</v>
      </c>
    </row>
    <row r="79" spans="1:15" ht="12.75" customHeight="1" x14ac:dyDescent="0.2">
      <c r="A79" s="38"/>
      <c r="B79" s="39"/>
      <c r="C79" s="41"/>
      <c r="D79" s="41"/>
      <c r="E79" s="40"/>
      <c r="J79" s="9"/>
      <c r="K79" s="19"/>
      <c r="L79" s="20"/>
      <c r="M79" s="19"/>
      <c r="N79" s="20"/>
      <c r="O79" s="21"/>
    </row>
    <row r="80" spans="1:15" ht="12.75" customHeight="1" x14ac:dyDescent="0.2">
      <c r="A80" s="38" t="s">
        <v>221</v>
      </c>
      <c r="B80" s="39">
        <v>0.27500000000000002</v>
      </c>
      <c r="C80" s="41">
        <v>297.14999999999998</v>
      </c>
      <c r="D80" s="41">
        <v>81.73</v>
      </c>
      <c r="E80" s="40"/>
      <c r="F80" s="14" t="s">
        <v>63</v>
      </c>
      <c r="G80" s="45">
        <v>0.27500000000000002</v>
      </c>
      <c r="H80" s="42">
        <v>300.88</v>
      </c>
      <c r="I80" s="42">
        <v>82.74</v>
      </c>
      <c r="J80" s="9"/>
      <c r="K80" s="19">
        <f t="shared" si="5"/>
        <v>-3.7300000000000182</v>
      </c>
      <c r="L80" s="20">
        <f t="shared" si="6"/>
        <v>-1.2552582870604134E-2</v>
      </c>
      <c r="M80" s="19">
        <f t="shared" si="7"/>
        <v>-1.0099999999999909</v>
      </c>
      <c r="N80" s="20">
        <f t="shared" si="8"/>
        <v>-1.235776336718452E-2</v>
      </c>
      <c r="O80" s="21">
        <f t="shared" si="9"/>
        <v>0</v>
      </c>
    </row>
    <row r="81" spans="1:15" ht="12.75" customHeight="1" x14ac:dyDescent="0.2">
      <c r="A81" s="38" t="s">
        <v>222</v>
      </c>
      <c r="B81" s="39">
        <v>0.24299999999999999</v>
      </c>
      <c r="C81" s="41">
        <v>0.6</v>
      </c>
      <c r="D81" s="41">
        <v>0.15</v>
      </c>
      <c r="E81" s="40"/>
      <c r="F81" s="14" t="s">
        <v>63</v>
      </c>
      <c r="G81" s="14">
        <v>0.24299999999999999</v>
      </c>
      <c r="H81" s="14">
        <v>0.63</v>
      </c>
      <c r="I81" s="14">
        <v>0.15</v>
      </c>
      <c r="J81" s="9"/>
      <c r="K81" s="19">
        <f t="shared" si="5"/>
        <v>-3.0000000000000027E-2</v>
      </c>
      <c r="L81" s="20">
        <f t="shared" si="6"/>
        <v>-5.0000000000000044E-2</v>
      </c>
      <c r="M81" s="19">
        <f t="shared" si="7"/>
        <v>0</v>
      </c>
      <c r="N81" s="20">
        <f t="shared" si="8"/>
        <v>0</v>
      </c>
      <c r="O81" s="21">
        <f t="shared" si="9"/>
        <v>0</v>
      </c>
    </row>
    <row r="82" spans="1:15" ht="12.75" customHeight="1" x14ac:dyDescent="0.2">
      <c r="A82" s="38"/>
      <c r="B82" s="39"/>
      <c r="C82" s="41"/>
      <c r="D82" s="41"/>
      <c r="E82" s="40"/>
      <c r="J82" s="9"/>
      <c r="K82" s="19"/>
      <c r="L82" s="20"/>
      <c r="M82" s="19"/>
      <c r="N82" s="20"/>
      <c r="O82" s="21"/>
    </row>
    <row r="83" spans="1:15" ht="12.75" customHeight="1" x14ac:dyDescent="0.2">
      <c r="A83" s="38" t="s">
        <v>198</v>
      </c>
      <c r="B83" s="39">
        <v>0.25700000000000001</v>
      </c>
      <c r="C83" s="41">
        <v>750724.34</v>
      </c>
      <c r="D83" s="41">
        <v>192938.94</v>
      </c>
      <c r="E83" s="40"/>
      <c r="F83" s="14" t="s">
        <v>61</v>
      </c>
      <c r="G83" s="14">
        <v>0.25700000000000001</v>
      </c>
      <c r="H83" s="14">
        <v>754234.07</v>
      </c>
      <c r="I83" s="14">
        <v>193838.16</v>
      </c>
      <c r="J83" s="9"/>
      <c r="K83" s="19">
        <f t="shared" si="5"/>
        <v>-3509.7299999999814</v>
      </c>
      <c r="L83" s="20">
        <f t="shared" si="6"/>
        <v>-4.6751248267772718E-3</v>
      </c>
      <c r="M83" s="19">
        <f t="shared" si="7"/>
        <v>-899.22000000000116</v>
      </c>
      <c r="N83" s="20">
        <f t="shared" si="8"/>
        <v>-4.6606454871162923E-3</v>
      </c>
      <c r="O83" s="21">
        <f t="shared" si="9"/>
        <v>0</v>
      </c>
    </row>
    <row r="84" spans="1:15" ht="12.75" customHeight="1" x14ac:dyDescent="0.2">
      <c r="A84" s="38" t="s">
        <v>198</v>
      </c>
      <c r="B84" s="39">
        <v>0.25900000000000001</v>
      </c>
      <c r="C84" s="41">
        <v>80492.259999999995</v>
      </c>
      <c r="D84" s="41">
        <v>20847.7</v>
      </c>
      <c r="E84" s="40"/>
      <c r="F84" s="14" t="s">
        <v>61</v>
      </c>
      <c r="G84" s="14">
        <v>0.25900000000000001</v>
      </c>
      <c r="H84" s="14">
        <v>80957.87</v>
      </c>
      <c r="I84" s="14">
        <v>20968.09</v>
      </c>
      <c r="J84" s="9"/>
      <c r="K84" s="19">
        <f t="shared" si="5"/>
        <v>-465.61000000000058</v>
      </c>
      <c r="L84" s="20">
        <f t="shared" si="6"/>
        <v>-5.7845313325778228E-3</v>
      </c>
      <c r="M84" s="19">
        <f t="shared" si="7"/>
        <v>-120.38999999999942</v>
      </c>
      <c r="N84" s="20">
        <f t="shared" si="8"/>
        <v>-5.7747377408538794E-3</v>
      </c>
      <c r="O84" s="21">
        <f t="shared" si="9"/>
        <v>0</v>
      </c>
    </row>
    <row r="85" spans="1:15" ht="12.75" customHeight="1" x14ac:dyDescent="0.2">
      <c r="A85" s="38"/>
      <c r="B85" s="39"/>
      <c r="C85" s="41"/>
      <c r="D85" s="41"/>
      <c r="E85" s="40"/>
      <c r="J85" s="9"/>
      <c r="K85" s="19"/>
      <c r="L85" s="20"/>
      <c r="M85" s="19"/>
      <c r="N85" s="20"/>
      <c r="O85" s="21"/>
    </row>
    <row r="86" spans="1:15" ht="12.75" customHeight="1" x14ac:dyDescent="0.2">
      <c r="A86" s="38" t="s">
        <v>199</v>
      </c>
      <c r="B86" s="39">
        <v>0.38500000000000001</v>
      </c>
      <c r="C86" s="41">
        <v>30.47</v>
      </c>
      <c r="D86" s="41">
        <v>11.73</v>
      </c>
      <c r="E86" s="40"/>
      <c r="F86" s="14" t="s">
        <v>60</v>
      </c>
      <c r="G86" s="14">
        <v>0.38500000000000001</v>
      </c>
      <c r="H86" s="14">
        <v>31.23</v>
      </c>
      <c r="I86" s="14">
        <v>12.02</v>
      </c>
      <c r="J86" s="9"/>
      <c r="K86" s="19">
        <f t="shared" si="5"/>
        <v>-0.76000000000000156</v>
      </c>
      <c r="L86" s="20">
        <f t="shared" si="6"/>
        <v>-2.4942566458811998E-2</v>
      </c>
      <c r="M86" s="19">
        <f t="shared" si="7"/>
        <v>-0.28999999999999915</v>
      </c>
      <c r="N86" s="20">
        <f t="shared" si="8"/>
        <v>-2.4722932651321323E-2</v>
      </c>
      <c r="O86" s="21">
        <f t="shared" si="9"/>
        <v>0</v>
      </c>
    </row>
    <row r="87" spans="1:15" ht="12.75" customHeight="1" x14ac:dyDescent="0.2">
      <c r="E87" s="9"/>
      <c r="J87" s="9"/>
      <c r="K87" s="19"/>
      <c r="L87" s="20"/>
      <c r="M87" s="19"/>
      <c r="N87" s="20"/>
      <c r="O87" s="21"/>
    </row>
    <row r="88" spans="1:15" ht="12.75" customHeight="1" x14ac:dyDescent="0.2">
      <c r="E88" s="9"/>
      <c r="J88" s="9"/>
      <c r="K88" s="19"/>
      <c r="L88" s="20"/>
      <c r="M88" s="19"/>
      <c r="N88" s="20"/>
      <c r="O88" s="21"/>
    </row>
    <row r="89" spans="1:15" x14ac:dyDescent="0.2">
      <c r="B89" s="18"/>
      <c r="C89" s="17"/>
      <c r="D89" s="17"/>
      <c r="E89" s="9"/>
      <c r="J89" s="9"/>
      <c r="K89" s="19"/>
      <c r="L89" s="20"/>
      <c r="M89" s="19"/>
      <c r="N89" s="20"/>
      <c r="O89" s="21"/>
    </row>
    <row r="90" spans="1:15" x14ac:dyDescent="0.2">
      <c r="A90" s="22"/>
      <c r="B90" s="23"/>
      <c r="C90" s="24"/>
      <c r="D90" s="25"/>
      <c r="E90" s="9"/>
      <c r="J90" s="9"/>
      <c r="K90" s="19"/>
      <c r="L90" s="20"/>
      <c r="M90" s="19"/>
      <c r="N90" s="20"/>
      <c r="O90" s="21"/>
    </row>
    <row r="91" spans="1:15" x14ac:dyDescent="0.2">
      <c r="A91" s="26" t="s">
        <v>19</v>
      </c>
      <c r="B91" s="27"/>
      <c r="C91" s="28">
        <f>SUM(C9:C86)</f>
        <v>997582.42999999993</v>
      </c>
      <c r="D91" s="28">
        <f>SUM(D9:D86)</f>
        <v>248331.87000000002</v>
      </c>
      <c r="E91" s="29"/>
      <c r="F91" s="29"/>
      <c r="G91" s="29"/>
      <c r="H91" s="28">
        <f>SUM(H10:H90)</f>
        <v>1002590.3099999999</v>
      </c>
      <c r="I91" s="28">
        <f>SUM(I10:I90)</f>
        <v>249562.69999999998</v>
      </c>
      <c r="J91" s="44"/>
      <c r="K91" s="43">
        <f>SUM(K9:K90)</f>
        <v>-5007.879999999981</v>
      </c>
      <c r="L91" s="30">
        <f>IFERROR(K91/C91,0)</f>
        <v>-5.0200162406629206E-3</v>
      </c>
      <c r="M91" s="31">
        <f>SUM(M9:M90)</f>
        <v>-1230.8300000000002</v>
      </c>
      <c r="N91" s="30">
        <f>IFERROR(M91/D91,0)</f>
        <v>-4.9563916222271432E-3</v>
      </c>
      <c r="O91" s="32">
        <f>SUM(O9:O90)</f>
        <v>0</v>
      </c>
    </row>
    <row r="92" spans="1:15" x14ac:dyDescent="0.2">
      <c r="L92" s="33"/>
    </row>
    <row r="93" spans="1:15" x14ac:dyDescent="0.2">
      <c r="K93" s="4"/>
      <c r="L93" s="34"/>
    </row>
    <row r="95" spans="1:15" x14ac:dyDescent="0.2">
      <c r="A95" s="4"/>
    </row>
    <row r="99" spans="6:11" x14ac:dyDescent="0.2">
      <c r="K99" s="4"/>
    </row>
    <row r="105" spans="6:11" x14ac:dyDescent="0.2">
      <c r="K105" s="4"/>
    </row>
    <row r="109" spans="6:11" x14ac:dyDescent="0.2">
      <c r="F109" s="4"/>
    </row>
    <row r="111" spans="6:11" x14ac:dyDescent="0.2">
      <c r="K111" s="4"/>
    </row>
    <row r="117" spans="11:11" x14ac:dyDescent="0.2">
      <c r="K117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7"/>
  <sheetViews>
    <sheetView tabSelected="1" topLeftCell="A7" workbookViewId="0">
      <pane ySplit="2" topLeftCell="A9" activePane="bottomLeft" state="frozen"/>
      <selection activeCell="A7" sqref="A7"/>
      <selection pane="bottomLeft" activeCell="C19" sqref="C19"/>
    </sheetView>
  </sheetViews>
  <sheetFormatPr defaultRowHeight="11.25" x14ac:dyDescent="0.2"/>
  <cols>
    <col min="1" max="1" width="34.28515625" style="14" bestFit="1" customWidth="1"/>
    <col min="2" max="2" width="14.7109375" style="14" bestFit="1" customWidth="1"/>
    <col min="3" max="3" width="10.28515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140625" style="14" bestFit="1" customWidth="1"/>
    <col min="9" max="9" width="11.570312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 x14ac:dyDescent="0.2">
      <c r="A1" s="1" t="s">
        <v>0</v>
      </c>
      <c r="B1" s="1" t="s">
        <v>20</v>
      </c>
      <c r="E1" s="15"/>
      <c r="J1" s="15"/>
    </row>
    <row r="2" spans="1:15" x14ac:dyDescent="0.2">
      <c r="A2" s="2" t="s">
        <v>1</v>
      </c>
      <c r="B2" s="35">
        <v>42403</v>
      </c>
      <c r="E2" s="15"/>
      <c r="J2" s="15"/>
    </row>
    <row r="3" spans="1:15" x14ac:dyDescent="0.2">
      <c r="A3" s="2" t="s">
        <v>2</v>
      </c>
      <c r="B3" s="36">
        <v>352289</v>
      </c>
      <c r="E3" s="15"/>
      <c r="J3" s="15"/>
    </row>
    <row r="4" spans="1:15" x14ac:dyDescent="0.2">
      <c r="A4" s="2" t="s">
        <v>3</v>
      </c>
      <c r="B4" s="37">
        <v>42370</v>
      </c>
      <c r="E4" s="15"/>
      <c r="J4" s="15"/>
    </row>
    <row r="5" spans="1:15" x14ac:dyDescent="0.2">
      <c r="A5" s="2" t="s">
        <v>4</v>
      </c>
      <c r="B5" s="2" t="s">
        <v>5</v>
      </c>
      <c r="E5" s="15"/>
      <c r="J5" s="15"/>
    </row>
    <row r="6" spans="1:15" x14ac:dyDescent="0.2">
      <c r="A6" s="3"/>
      <c r="B6" s="4"/>
      <c r="E6" s="15"/>
      <c r="J6" s="15"/>
    </row>
    <row r="7" spans="1:15" x14ac:dyDescent="0.2">
      <c r="A7" s="5" t="s">
        <v>6</v>
      </c>
      <c r="B7" s="6"/>
      <c r="E7" s="15"/>
      <c r="F7" s="7" t="str">
        <f>B1</f>
        <v>Belgacom</v>
      </c>
      <c r="J7" s="15"/>
    </row>
    <row r="8" spans="1:15" ht="22.5" x14ac:dyDescent="0.2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 ht="12.75" customHeight="1" x14ac:dyDescent="0.2">
      <c r="B9" s="16"/>
      <c r="C9" s="17"/>
      <c r="D9" s="17"/>
      <c r="E9" s="9"/>
      <c r="J9" s="9"/>
      <c r="K9" s="19"/>
      <c r="L9" s="20"/>
      <c r="M9" s="19"/>
      <c r="N9" s="20"/>
      <c r="O9" s="21"/>
    </row>
    <row r="10" spans="1:15" ht="12.75" customHeight="1" x14ac:dyDescent="0.2">
      <c r="A10" s="38" t="s">
        <v>162</v>
      </c>
      <c r="B10" s="39">
        <v>0.29420000000000002</v>
      </c>
      <c r="C10" s="41">
        <v>4.05</v>
      </c>
      <c r="D10" s="41">
        <v>1.19</v>
      </c>
      <c r="E10" s="40"/>
      <c r="F10" s="14" t="s">
        <v>95</v>
      </c>
      <c r="G10" s="45">
        <v>0.29416999999999999</v>
      </c>
      <c r="H10" s="42">
        <v>4.08</v>
      </c>
      <c r="I10" s="42">
        <v>1.2</v>
      </c>
      <c r="J10" s="9"/>
      <c r="K10" s="19">
        <f>+C10-H10</f>
        <v>-3.0000000000000249E-2</v>
      </c>
      <c r="L10" s="20">
        <f>IFERROR(K10/C10,0)</f>
        <v>-7.4074074074074693E-3</v>
      </c>
      <c r="M10" s="19">
        <f>+D10-I10</f>
        <v>-1.0000000000000009E-2</v>
      </c>
      <c r="N10" s="20">
        <f>IFERROR(M10/D10,0)</f>
        <v>-8.4033613445378234E-3</v>
      </c>
      <c r="O10" s="21">
        <f>IFERROR(I10/$I$99,0)</f>
        <v>0</v>
      </c>
    </row>
    <row r="11" spans="1:15" ht="12.75" customHeight="1" x14ac:dyDescent="0.2">
      <c r="E11" s="40"/>
      <c r="G11" s="45"/>
      <c r="H11" s="42"/>
      <c r="I11" s="42"/>
      <c r="J11" s="9"/>
      <c r="K11" s="19"/>
      <c r="L11" s="20"/>
      <c r="M11" s="19"/>
      <c r="N11" s="20"/>
      <c r="O11" s="21"/>
    </row>
    <row r="12" spans="1:15" ht="12.75" customHeight="1" x14ac:dyDescent="0.2">
      <c r="A12" s="38" t="s">
        <v>203</v>
      </c>
      <c r="B12" s="39">
        <v>0.17499999999999999</v>
      </c>
      <c r="C12" s="41">
        <v>0.55000000000000004</v>
      </c>
      <c r="D12" s="41">
        <v>0.1</v>
      </c>
      <c r="E12" s="40"/>
      <c r="F12" s="14" t="s">
        <v>87</v>
      </c>
      <c r="G12" s="18">
        <v>0.17499999999999999</v>
      </c>
      <c r="H12" s="42">
        <v>0.57999999999999996</v>
      </c>
      <c r="I12" s="42">
        <v>0.1</v>
      </c>
      <c r="J12" s="9"/>
      <c r="K12" s="19">
        <f t="shared" ref="K12:K73" si="0">+C12-H12</f>
        <v>-2.9999999999999916E-2</v>
      </c>
      <c r="L12" s="20">
        <f t="shared" ref="L12:L73" si="1">IFERROR(K12/C12,0)</f>
        <v>-5.454545454545439E-2</v>
      </c>
      <c r="M12" s="19">
        <f t="shared" ref="M12:M73" si="2">+D12-I12</f>
        <v>0</v>
      </c>
      <c r="N12" s="20">
        <f t="shared" ref="N12:N73" si="3">IFERROR(M12/D12,0)</f>
        <v>0</v>
      </c>
      <c r="O12" s="21">
        <f>IFERROR(I12/$I$99,0)</f>
        <v>0</v>
      </c>
    </row>
    <row r="13" spans="1:15" ht="12.75" customHeight="1" x14ac:dyDescent="0.2">
      <c r="A13" s="38" t="s">
        <v>172</v>
      </c>
      <c r="B13" s="39">
        <v>0.16350000000000001</v>
      </c>
      <c r="C13" s="41">
        <v>4.43</v>
      </c>
      <c r="D13" s="41">
        <v>0.7</v>
      </c>
      <c r="E13" s="40"/>
      <c r="F13" s="14" t="s">
        <v>87</v>
      </c>
      <c r="G13" s="18">
        <v>0.16350000000000001</v>
      </c>
      <c r="H13" s="42">
        <v>4.7</v>
      </c>
      <c r="I13" s="42">
        <v>0.77</v>
      </c>
      <c r="J13" s="9"/>
      <c r="K13" s="19">
        <f t="shared" si="0"/>
        <v>-0.27000000000000046</v>
      </c>
      <c r="L13" s="20">
        <f t="shared" si="1"/>
        <v>-6.0948081264108458E-2</v>
      </c>
      <c r="M13" s="19">
        <f t="shared" si="2"/>
        <v>-7.0000000000000062E-2</v>
      </c>
      <c r="N13" s="20">
        <f t="shared" si="3"/>
        <v>-0.10000000000000009</v>
      </c>
      <c r="O13" s="21">
        <f>IFERROR(I13/$I$99,0)</f>
        <v>0</v>
      </c>
    </row>
    <row r="14" spans="1:15" ht="12.75" customHeight="1" x14ac:dyDescent="0.2">
      <c r="A14" s="38"/>
      <c r="B14" s="39"/>
      <c r="C14" s="41"/>
      <c r="D14" s="41"/>
      <c r="E14" s="40"/>
      <c r="G14" s="18"/>
      <c r="H14" s="42"/>
      <c r="I14" s="42"/>
      <c r="J14" s="9"/>
      <c r="K14" s="19"/>
      <c r="L14" s="20"/>
      <c r="M14" s="19"/>
      <c r="N14" s="20"/>
      <c r="O14" s="21"/>
    </row>
    <row r="15" spans="1:15" ht="12.75" customHeight="1" x14ac:dyDescent="0.2">
      <c r="A15" s="38" t="s">
        <v>173</v>
      </c>
      <c r="B15" s="39">
        <v>0.29039999999999999</v>
      </c>
      <c r="C15" s="41">
        <v>27094.45</v>
      </c>
      <c r="D15" s="41">
        <v>7868.17</v>
      </c>
      <c r="E15" s="40"/>
      <c r="F15" s="14" t="s">
        <v>84</v>
      </c>
      <c r="G15" s="18">
        <v>0.29039999999999999</v>
      </c>
      <c r="H15" s="42">
        <v>27291.75</v>
      </c>
      <c r="I15" s="42">
        <v>7925.52</v>
      </c>
      <c r="J15" s="9"/>
      <c r="K15" s="19">
        <f t="shared" si="0"/>
        <v>-197.29999999999927</v>
      </c>
      <c r="L15" s="20">
        <f t="shared" si="1"/>
        <v>-7.281934123039931E-3</v>
      </c>
      <c r="M15" s="19">
        <f t="shared" si="2"/>
        <v>-57.350000000000364</v>
      </c>
      <c r="N15" s="20">
        <f t="shared" si="3"/>
        <v>-7.2888613235352522E-3</v>
      </c>
      <c r="O15" s="21">
        <f>IFERROR(I15/$I$99,0)</f>
        <v>0</v>
      </c>
    </row>
    <row r="16" spans="1:15" ht="12.75" customHeight="1" x14ac:dyDescent="0.2">
      <c r="A16" s="38" t="s">
        <v>174</v>
      </c>
      <c r="B16" s="39">
        <v>2.0500000000000001E-2</v>
      </c>
      <c r="C16" s="41">
        <v>79.37</v>
      </c>
      <c r="D16" s="41">
        <v>1.59</v>
      </c>
      <c r="E16" s="40"/>
      <c r="F16" s="14" t="s">
        <v>84</v>
      </c>
      <c r="G16" s="18">
        <v>2.0500000000000001E-2</v>
      </c>
      <c r="H16" s="42">
        <v>80.75</v>
      </c>
      <c r="I16" s="42">
        <v>1.66</v>
      </c>
      <c r="J16" s="9"/>
      <c r="K16" s="19">
        <f t="shared" si="0"/>
        <v>-1.3799999999999955</v>
      </c>
      <c r="L16" s="20">
        <f t="shared" si="1"/>
        <v>-1.7386922010835269E-2</v>
      </c>
      <c r="M16" s="19">
        <f t="shared" si="2"/>
        <v>-6.999999999999984E-2</v>
      </c>
      <c r="N16" s="20">
        <f t="shared" si="3"/>
        <v>-4.4025157232704303E-2</v>
      </c>
      <c r="O16" s="21">
        <f>IFERROR(I16/$I$99,0)</f>
        <v>0</v>
      </c>
    </row>
    <row r="17" spans="1:15" ht="12.75" customHeight="1" x14ac:dyDescent="0.2">
      <c r="A17" s="38"/>
      <c r="B17" s="39"/>
      <c r="C17" s="41"/>
      <c r="D17" s="41"/>
      <c r="E17" s="40"/>
      <c r="G17" s="18"/>
      <c r="H17" s="42"/>
      <c r="I17" s="42"/>
      <c r="J17" s="9"/>
      <c r="K17" s="19"/>
      <c r="L17" s="20"/>
      <c r="M17" s="19"/>
      <c r="N17" s="20"/>
      <c r="O17" s="21"/>
    </row>
    <row r="18" spans="1:15" ht="12.75" customHeight="1" x14ac:dyDescent="0.2">
      <c r="A18" s="38" t="s">
        <v>177</v>
      </c>
      <c r="B18" s="39">
        <v>0.112</v>
      </c>
      <c r="C18" s="41">
        <v>140.91999999999999</v>
      </c>
      <c r="D18" s="41">
        <v>15.74</v>
      </c>
      <c r="E18" s="40"/>
      <c r="F18" s="14" t="s">
        <v>82</v>
      </c>
      <c r="G18" s="18">
        <v>0.112</v>
      </c>
      <c r="H18" s="42">
        <v>142.47999999999999</v>
      </c>
      <c r="I18" s="42">
        <v>15.96</v>
      </c>
      <c r="J18" s="9"/>
      <c r="K18" s="19">
        <f t="shared" si="0"/>
        <v>-1.5600000000000023</v>
      </c>
      <c r="L18" s="20">
        <f t="shared" si="1"/>
        <v>-1.1070110701107028E-2</v>
      </c>
      <c r="M18" s="19">
        <f t="shared" si="2"/>
        <v>-0.22000000000000064</v>
      </c>
      <c r="N18" s="20">
        <f t="shared" si="3"/>
        <v>-1.397712833545112E-2</v>
      </c>
      <c r="O18" s="21">
        <f>IFERROR(I18/$I$99,0)</f>
        <v>0</v>
      </c>
    </row>
    <row r="19" spans="1:15" ht="12.75" customHeight="1" x14ac:dyDescent="0.2">
      <c r="A19" s="38"/>
      <c r="B19" s="39"/>
      <c r="C19" s="41"/>
      <c r="D19" s="41"/>
      <c r="E19" s="40"/>
      <c r="G19" s="18"/>
      <c r="H19" s="42"/>
      <c r="I19" s="42"/>
      <c r="J19" s="9"/>
      <c r="K19" s="19"/>
      <c r="L19" s="20"/>
      <c r="M19" s="19"/>
      <c r="N19" s="20"/>
      <c r="O19" s="21"/>
    </row>
    <row r="20" spans="1:15" ht="12.75" customHeight="1" x14ac:dyDescent="0.2">
      <c r="A20" s="38" t="s">
        <v>206</v>
      </c>
      <c r="B20" s="39">
        <v>0.29020000000000001</v>
      </c>
      <c r="C20" s="41">
        <v>8.0500000000000007</v>
      </c>
      <c r="D20" s="41">
        <v>2.34</v>
      </c>
      <c r="E20" s="40"/>
      <c r="F20" s="14" t="s">
        <v>129</v>
      </c>
      <c r="G20" s="18">
        <v>0.29019</v>
      </c>
      <c r="H20" s="42">
        <v>8.07</v>
      </c>
      <c r="I20" s="42">
        <v>2.34</v>
      </c>
      <c r="J20" s="9"/>
      <c r="K20" s="19">
        <f t="shared" si="0"/>
        <v>-1.9999999999999574E-2</v>
      </c>
      <c r="L20" s="20">
        <f t="shared" si="1"/>
        <v>-2.4844720496893877E-3</v>
      </c>
      <c r="M20" s="19">
        <f t="shared" si="2"/>
        <v>0</v>
      </c>
      <c r="N20" s="20">
        <f t="shared" si="3"/>
        <v>0</v>
      </c>
      <c r="O20" s="21">
        <f>IFERROR(I20/$I$99,0)</f>
        <v>0</v>
      </c>
    </row>
    <row r="21" spans="1:15" ht="12.75" customHeight="1" x14ac:dyDescent="0.2">
      <c r="A21" s="38" t="s">
        <v>228</v>
      </c>
      <c r="B21" s="39">
        <v>0.35039999999999999</v>
      </c>
      <c r="C21" s="41">
        <v>1.28</v>
      </c>
      <c r="D21" s="41">
        <v>0.45</v>
      </c>
      <c r="E21" s="40"/>
      <c r="F21" s="14" t="s">
        <v>129</v>
      </c>
      <c r="G21" s="18">
        <v>0.35039999999999999</v>
      </c>
      <c r="H21" s="42">
        <v>1.3</v>
      </c>
      <c r="I21" s="42">
        <v>0.46</v>
      </c>
      <c r="J21" s="9"/>
      <c r="K21" s="19">
        <f t="shared" si="0"/>
        <v>-2.0000000000000018E-2</v>
      </c>
      <c r="L21" s="20">
        <f t="shared" si="1"/>
        <v>-1.5625000000000014E-2</v>
      </c>
      <c r="M21" s="19">
        <f t="shared" si="2"/>
        <v>-1.0000000000000009E-2</v>
      </c>
      <c r="N21" s="20">
        <f t="shared" si="3"/>
        <v>-2.222222222222224E-2</v>
      </c>
      <c r="O21" s="21">
        <f>IFERROR(I21/$I$99,0)</f>
        <v>0</v>
      </c>
    </row>
    <row r="22" spans="1:15" ht="12.75" customHeight="1" x14ac:dyDescent="0.2">
      <c r="A22" s="38" t="s">
        <v>229</v>
      </c>
      <c r="B22" s="39">
        <v>0.37130000000000002</v>
      </c>
      <c r="C22" s="41">
        <v>26.72</v>
      </c>
      <c r="D22" s="41">
        <v>9.91</v>
      </c>
      <c r="E22" s="40"/>
      <c r="F22" s="14" t="s">
        <v>129</v>
      </c>
      <c r="G22" s="18">
        <v>0.37125000000000002</v>
      </c>
      <c r="H22" s="42">
        <v>26.84</v>
      </c>
      <c r="I22" s="42">
        <v>9.9700000000000006</v>
      </c>
      <c r="J22" s="9"/>
      <c r="K22" s="19">
        <f t="shared" si="0"/>
        <v>-0.12000000000000099</v>
      </c>
      <c r="L22" s="20">
        <f t="shared" si="1"/>
        <v>-4.4910179640718934E-3</v>
      </c>
      <c r="M22" s="19">
        <f t="shared" si="2"/>
        <v>-6.0000000000000497E-2</v>
      </c>
      <c r="N22" s="20">
        <f t="shared" si="3"/>
        <v>-6.0544904137235615E-3</v>
      </c>
      <c r="O22" s="21">
        <f>IFERROR(I22/$I$99,0)</f>
        <v>0</v>
      </c>
    </row>
    <row r="23" spans="1:15" ht="12.75" customHeight="1" x14ac:dyDescent="0.2">
      <c r="A23" s="38"/>
      <c r="B23" s="39"/>
      <c r="C23" s="41"/>
      <c r="D23" s="41"/>
      <c r="E23" s="40"/>
      <c r="G23" s="18"/>
      <c r="H23" s="42"/>
      <c r="I23" s="42"/>
      <c r="J23" s="9"/>
      <c r="K23" s="19"/>
      <c r="L23" s="20"/>
      <c r="M23" s="19"/>
      <c r="N23" s="20"/>
      <c r="O23" s="21"/>
    </row>
    <row r="24" spans="1:15" ht="12.75" customHeight="1" x14ac:dyDescent="0.2">
      <c r="A24" s="38" t="s">
        <v>99</v>
      </c>
      <c r="B24" s="39">
        <v>0.62990000000000002</v>
      </c>
      <c r="C24" s="41">
        <v>1.33</v>
      </c>
      <c r="D24" s="41">
        <v>0.82</v>
      </c>
      <c r="E24" s="40"/>
      <c r="F24" s="14" t="s">
        <v>99</v>
      </c>
      <c r="G24" s="18">
        <v>0.62990000000000002</v>
      </c>
      <c r="H24" s="42">
        <v>1.36</v>
      </c>
      <c r="I24" s="42">
        <v>0.86</v>
      </c>
      <c r="J24" s="9"/>
      <c r="K24" s="19">
        <f t="shared" si="0"/>
        <v>-3.0000000000000027E-2</v>
      </c>
      <c r="L24" s="20">
        <f t="shared" si="1"/>
        <v>-2.2556390977443629E-2</v>
      </c>
      <c r="M24" s="19">
        <f t="shared" si="2"/>
        <v>-4.0000000000000036E-2</v>
      </c>
      <c r="N24" s="20">
        <f t="shared" si="3"/>
        <v>-4.8780487804878092E-2</v>
      </c>
      <c r="O24" s="21">
        <f>IFERROR(I24/$I$99,0)</f>
        <v>0</v>
      </c>
    </row>
    <row r="25" spans="1:15" ht="12.75" customHeight="1" x14ac:dyDescent="0.2">
      <c r="A25" s="38" t="s">
        <v>204</v>
      </c>
      <c r="B25" s="39">
        <v>0.62990000000000002</v>
      </c>
      <c r="C25" s="41">
        <v>0.27</v>
      </c>
      <c r="D25" s="41">
        <v>0.16</v>
      </c>
      <c r="E25" s="40"/>
      <c r="F25" s="14" t="s">
        <v>99</v>
      </c>
      <c r="G25" s="18">
        <v>0.62990000000000002</v>
      </c>
      <c r="H25" s="42">
        <v>0.27</v>
      </c>
      <c r="I25" s="42">
        <v>0.17</v>
      </c>
      <c r="J25" s="9"/>
      <c r="K25" s="19">
        <f t="shared" si="0"/>
        <v>0</v>
      </c>
      <c r="L25" s="20">
        <f t="shared" si="1"/>
        <v>0</v>
      </c>
      <c r="M25" s="19">
        <f t="shared" si="2"/>
        <v>-1.0000000000000009E-2</v>
      </c>
      <c r="N25" s="20">
        <f t="shared" si="3"/>
        <v>-6.2500000000000056E-2</v>
      </c>
      <c r="O25" s="21">
        <f>IFERROR(I25/$I$99,0)</f>
        <v>0</v>
      </c>
    </row>
    <row r="26" spans="1:15" ht="12.75" customHeight="1" x14ac:dyDescent="0.2">
      <c r="A26" s="38"/>
      <c r="B26" s="39"/>
      <c r="C26" s="41"/>
      <c r="D26" s="41"/>
      <c r="E26" s="40"/>
      <c r="G26" s="18"/>
      <c r="H26" s="42"/>
      <c r="I26" s="42"/>
      <c r="J26" s="9"/>
      <c r="K26" s="19"/>
      <c r="L26" s="20"/>
      <c r="M26" s="19"/>
      <c r="N26" s="20"/>
      <c r="O26" s="21"/>
    </row>
    <row r="27" spans="1:15" ht="12.75" customHeight="1" x14ac:dyDescent="0.2">
      <c r="A27" s="38" t="s">
        <v>179</v>
      </c>
      <c r="B27" s="39">
        <v>0.193</v>
      </c>
      <c r="C27" s="41">
        <v>10.3</v>
      </c>
      <c r="D27" s="41">
        <v>1.99</v>
      </c>
      <c r="E27" s="40"/>
      <c r="F27" s="14" t="s">
        <v>81</v>
      </c>
      <c r="G27" s="18">
        <v>0.193</v>
      </c>
      <c r="H27" s="42">
        <v>10.32</v>
      </c>
      <c r="I27" s="42">
        <v>1.99</v>
      </c>
      <c r="J27" s="9"/>
      <c r="K27" s="19">
        <f t="shared" si="0"/>
        <v>-1.9999999999999574E-2</v>
      </c>
      <c r="L27" s="20">
        <f t="shared" si="1"/>
        <v>-1.9417475728154925E-3</v>
      </c>
      <c r="M27" s="19">
        <f t="shared" si="2"/>
        <v>0</v>
      </c>
      <c r="N27" s="20">
        <f t="shared" si="3"/>
        <v>0</v>
      </c>
      <c r="O27" s="21">
        <f>IFERROR(I27/$I$99,0)</f>
        <v>0</v>
      </c>
    </row>
    <row r="28" spans="1:15" ht="12.75" customHeight="1" x14ac:dyDescent="0.2">
      <c r="A28" s="38" t="s">
        <v>180</v>
      </c>
      <c r="B28" s="39">
        <v>0.1915</v>
      </c>
      <c r="C28" s="41">
        <v>11.73</v>
      </c>
      <c r="D28" s="41">
        <v>2.25</v>
      </c>
      <c r="E28" s="40"/>
      <c r="F28" s="14" t="s">
        <v>81</v>
      </c>
      <c r="G28" s="18">
        <v>0.1915</v>
      </c>
      <c r="H28" s="42">
        <v>11.83</v>
      </c>
      <c r="I28" s="42">
        <v>2.27</v>
      </c>
      <c r="J28" s="9"/>
      <c r="K28" s="19">
        <f t="shared" si="0"/>
        <v>-9.9999999999999645E-2</v>
      </c>
      <c r="L28" s="20">
        <f t="shared" si="1"/>
        <v>-8.5251491901107961E-3</v>
      </c>
      <c r="M28" s="19">
        <f t="shared" si="2"/>
        <v>-2.0000000000000018E-2</v>
      </c>
      <c r="N28" s="20">
        <f t="shared" si="3"/>
        <v>-8.8888888888888976E-3</v>
      </c>
      <c r="O28" s="21">
        <f>IFERROR(I28/$I$99,0)</f>
        <v>0</v>
      </c>
    </row>
    <row r="29" spans="1:15" ht="12.75" customHeight="1" x14ac:dyDescent="0.2">
      <c r="A29" s="38"/>
      <c r="B29" s="39"/>
      <c r="C29" s="41"/>
      <c r="D29" s="41"/>
      <c r="E29" s="40"/>
      <c r="G29" s="18"/>
      <c r="H29" s="42"/>
      <c r="I29" s="42"/>
      <c r="J29" s="9"/>
      <c r="K29" s="19"/>
      <c r="L29" s="20"/>
      <c r="M29" s="19"/>
      <c r="N29" s="20"/>
      <c r="O29" s="21"/>
    </row>
    <row r="30" spans="1:15" ht="12.75" customHeight="1" x14ac:dyDescent="0.2">
      <c r="E30" s="40"/>
      <c r="F30" s="14" t="s">
        <v>224</v>
      </c>
      <c r="G30" s="18">
        <v>5.1470000000000002E-2</v>
      </c>
      <c r="H30" s="42">
        <v>3.55</v>
      </c>
      <c r="I30" s="42">
        <v>0.18</v>
      </c>
      <c r="J30" s="9"/>
      <c r="K30" s="19">
        <f t="shared" si="0"/>
        <v>-3.55</v>
      </c>
      <c r="L30" s="20">
        <f t="shared" si="1"/>
        <v>0</v>
      </c>
      <c r="M30" s="19">
        <f t="shared" si="2"/>
        <v>-0.18</v>
      </c>
      <c r="N30" s="20">
        <f t="shared" si="3"/>
        <v>0</v>
      </c>
      <c r="O30" s="21">
        <f t="shared" ref="O30:O37" si="4">IFERROR(I30/$I$99,0)</f>
        <v>0</v>
      </c>
    </row>
    <row r="31" spans="1:15" ht="12.75" customHeight="1" x14ac:dyDescent="0.2">
      <c r="E31" s="40"/>
      <c r="F31" s="14" t="s">
        <v>224</v>
      </c>
      <c r="G31" s="18">
        <v>5.1470000000000002E-2</v>
      </c>
      <c r="H31" s="42">
        <v>4.25</v>
      </c>
      <c r="I31" s="42">
        <v>0.22</v>
      </c>
      <c r="J31" s="9"/>
      <c r="K31" s="19">
        <f t="shared" si="0"/>
        <v>-4.25</v>
      </c>
      <c r="L31" s="20">
        <f t="shared" si="1"/>
        <v>0</v>
      </c>
      <c r="M31" s="19">
        <f t="shared" si="2"/>
        <v>-0.22</v>
      </c>
      <c r="N31" s="20">
        <f t="shared" si="3"/>
        <v>0</v>
      </c>
      <c r="O31" s="21">
        <f t="shared" si="4"/>
        <v>0</v>
      </c>
    </row>
    <row r="32" spans="1:15" ht="12.75" customHeight="1" x14ac:dyDescent="0.2">
      <c r="E32" s="40"/>
      <c r="F32" s="14" t="s">
        <v>224</v>
      </c>
      <c r="G32" s="18">
        <v>5.1470000000000002E-2</v>
      </c>
      <c r="H32" s="42">
        <v>157.68</v>
      </c>
      <c r="I32" s="42">
        <v>8.1199999999999992</v>
      </c>
      <c r="J32" s="9"/>
      <c r="K32" s="19">
        <f t="shared" si="0"/>
        <v>-157.68</v>
      </c>
      <c r="L32" s="20">
        <f t="shared" si="1"/>
        <v>0</v>
      </c>
      <c r="M32" s="19">
        <f t="shared" si="2"/>
        <v>-8.1199999999999992</v>
      </c>
      <c r="N32" s="20">
        <f t="shared" si="3"/>
        <v>0</v>
      </c>
      <c r="O32" s="21">
        <f t="shared" si="4"/>
        <v>0</v>
      </c>
    </row>
    <row r="33" spans="1:15" ht="12.75" customHeight="1" x14ac:dyDescent="0.2">
      <c r="A33" s="38"/>
      <c r="B33" s="39"/>
      <c r="C33" s="41"/>
      <c r="D33" s="41"/>
      <c r="E33" s="40"/>
      <c r="F33" s="14" t="s">
        <v>224</v>
      </c>
      <c r="G33" s="18">
        <v>5.1470000000000002E-2</v>
      </c>
      <c r="H33" s="42">
        <v>193.78</v>
      </c>
      <c r="I33" s="42">
        <v>9.9700000000000006</v>
      </c>
      <c r="J33" s="9"/>
      <c r="K33" s="19">
        <f t="shared" si="0"/>
        <v>-193.78</v>
      </c>
      <c r="L33" s="20">
        <f t="shared" si="1"/>
        <v>0</v>
      </c>
      <c r="M33" s="19">
        <f t="shared" si="2"/>
        <v>-9.9700000000000006</v>
      </c>
      <c r="N33" s="20">
        <f t="shared" si="3"/>
        <v>0</v>
      </c>
      <c r="O33" s="21">
        <f t="shared" si="4"/>
        <v>0</v>
      </c>
    </row>
    <row r="34" spans="1:15" ht="12.75" customHeight="1" x14ac:dyDescent="0.2">
      <c r="E34" s="40"/>
      <c r="F34" s="14" t="s">
        <v>224</v>
      </c>
      <c r="G34" s="18">
        <v>5.1470000000000002E-2</v>
      </c>
      <c r="H34" s="42">
        <v>642.27</v>
      </c>
      <c r="I34" s="42">
        <v>33.06</v>
      </c>
      <c r="J34" s="9"/>
      <c r="K34" s="19">
        <f t="shared" si="0"/>
        <v>-642.27</v>
      </c>
      <c r="L34" s="20">
        <f t="shared" si="1"/>
        <v>0</v>
      </c>
      <c r="M34" s="19">
        <f t="shared" si="2"/>
        <v>-33.06</v>
      </c>
      <c r="N34" s="20">
        <f t="shared" si="3"/>
        <v>0</v>
      </c>
      <c r="O34" s="21">
        <f t="shared" si="4"/>
        <v>0</v>
      </c>
    </row>
    <row r="35" spans="1:15" ht="12.75" customHeight="1" x14ac:dyDescent="0.2">
      <c r="A35" s="38" t="s">
        <v>210</v>
      </c>
      <c r="B35" s="39">
        <v>5.1499999999999997E-2</v>
      </c>
      <c r="C35" s="41">
        <v>467.37</v>
      </c>
      <c r="D35" s="41">
        <v>24.07</v>
      </c>
      <c r="E35" s="40"/>
      <c r="F35" s="14" t="s">
        <v>224</v>
      </c>
      <c r="G35" s="18">
        <v>5.1470000000000002E-2</v>
      </c>
      <c r="H35" s="42">
        <v>667.15</v>
      </c>
      <c r="I35" s="42">
        <v>34.340000000000003</v>
      </c>
      <c r="J35" s="9"/>
      <c r="K35" s="19">
        <f t="shared" si="0"/>
        <v>-199.77999999999997</v>
      </c>
      <c r="L35" s="20">
        <f t="shared" si="1"/>
        <v>-0.42745576309989936</v>
      </c>
      <c r="M35" s="19">
        <f t="shared" si="2"/>
        <v>-10.270000000000003</v>
      </c>
      <c r="N35" s="20">
        <f t="shared" si="3"/>
        <v>-0.42667220606564199</v>
      </c>
      <c r="O35" s="21">
        <f t="shared" si="4"/>
        <v>0</v>
      </c>
    </row>
    <row r="36" spans="1:15" ht="12.75" customHeight="1" x14ac:dyDescent="0.2">
      <c r="A36" s="38" t="s">
        <v>208</v>
      </c>
      <c r="B36" s="39">
        <v>5.1499999999999997E-2</v>
      </c>
      <c r="C36" s="41">
        <v>5564.69</v>
      </c>
      <c r="D36" s="41">
        <v>286.61</v>
      </c>
      <c r="E36" s="40"/>
      <c r="F36" s="14" t="s">
        <v>224</v>
      </c>
      <c r="G36" s="18">
        <v>5.1470000000000002E-2</v>
      </c>
      <c r="H36" s="42">
        <v>5104</v>
      </c>
      <c r="I36" s="42">
        <v>262.7</v>
      </c>
      <c r="J36" s="9"/>
      <c r="K36" s="19">
        <f t="shared" si="0"/>
        <v>460.6899999999996</v>
      </c>
      <c r="L36" s="20">
        <f t="shared" si="1"/>
        <v>8.2788079839128434E-2</v>
      </c>
      <c r="M36" s="19">
        <f t="shared" si="2"/>
        <v>23.910000000000025</v>
      </c>
      <c r="N36" s="20">
        <f t="shared" si="3"/>
        <v>8.3423467429608267E-2</v>
      </c>
      <c r="O36" s="21">
        <f t="shared" si="4"/>
        <v>0</v>
      </c>
    </row>
    <row r="37" spans="1:15" ht="12.75" customHeight="1" x14ac:dyDescent="0.2">
      <c r="A37" s="38" t="s">
        <v>209</v>
      </c>
      <c r="B37" s="39">
        <v>5.1499999999999997E-2</v>
      </c>
      <c r="C37" s="41">
        <v>7766.24</v>
      </c>
      <c r="D37" s="41">
        <v>399.93</v>
      </c>
      <c r="E37" s="40"/>
      <c r="F37" s="14" t="s">
        <v>224</v>
      </c>
      <c r="G37" s="18">
        <v>5.1470000000000002E-2</v>
      </c>
      <c r="H37" s="42">
        <v>7144.89</v>
      </c>
      <c r="I37" s="42">
        <v>367.75</v>
      </c>
      <c r="J37" s="9"/>
      <c r="K37" s="19">
        <f t="shared" si="0"/>
        <v>621.34999999999945</v>
      </c>
      <c r="L37" s="20">
        <f t="shared" si="1"/>
        <v>8.0006541131873277E-2</v>
      </c>
      <c r="M37" s="19">
        <f t="shared" si="2"/>
        <v>32.180000000000007</v>
      </c>
      <c r="N37" s="20">
        <f t="shared" si="3"/>
        <v>8.0464081214212502E-2</v>
      </c>
      <c r="O37" s="21">
        <f t="shared" si="4"/>
        <v>0</v>
      </c>
    </row>
    <row r="38" spans="1:15" ht="12.75" customHeight="1" x14ac:dyDescent="0.2">
      <c r="E38" s="40"/>
      <c r="G38" s="18"/>
      <c r="H38" s="42"/>
      <c r="I38" s="42"/>
      <c r="J38" s="9"/>
      <c r="K38" s="19"/>
      <c r="L38" s="20"/>
      <c r="M38" s="19"/>
      <c r="N38" s="20"/>
      <c r="O38" s="21"/>
    </row>
    <row r="39" spans="1:15" ht="12.75" customHeight="1" x14ac:dyDescent="0.2">
      <c r="A39" s="38" t="s">
        <v>230</v>
      </c>
      <c r="B39" s="39">
        <v>0.21</v>
      </c>
      <c r="C39" s="41">
        <v>0.69</v>
      </c>
      <c r="D39" s="41">
        <v>0.14000000000000001</v>
      </c>
      <c r="E39" s="40"/>
      <c r="F39" s="14" t="s">
        <v>79</v>
      </c>
      <c r="G39" s="18">
        <v>0.21</v>
      </c>
      <c r="H39" s="42">
        <v>0.68</v>
      </c>
      <c r="I39" s="42">
        <v>0.14000000000000001</v>
      </c>
      <c r="J39" s="9"/>
      <c r="K39" s="19">
        <f t="shared" si="0"/>
        <v>9.9999999999998979E-3</v>
      </c>
      <c r="L39" s="20">
        <f t="shared" si="1"/>
        <v>1.4492753623188259E-2</v>
      </c>
      <c r="M39" s="19">
        <f t="shared" si="2"/>
        <v>0</v>
      </c>
      <c r="N39" s="20">
        <f t="shared" si="3"/>
        <v>0</v>
      </c>
      <c r="O39" s="21">
        <f>IFERROR(I39/$I$99,0)</f>
        <v>0</v>
      </c>
    </row>
    <row r="40" spans="1:15" ht="12.75" customHeight="1" x14ac:dyDescent="0.2">
      <c r="A40" s="38" t="s">
        <v>231</v>
      </c>
      <c r="B40" s="39">
        <v>0.17299999999999999</v>
      </c>
      <c r="C40" s="41">
        <v>1.69</v>
      </c>
      <c r="D40" s="41">
        <v>0.28999999999999998</v>
      </c>
      <c r="E40" s="40"/>
      <c r="F40" s="14" t="s">
        <v>79</v>
      </c>
      <c r="G40" s="18">
        <v>0.17299999999999999</v>
      </c>
      <c r="H40" s="42">
        <v>1.73</v>
      </c>
      <c r="I40" s="42">
        <v>0.3</v>
      </c>
      <c r="J40" s="9"/>
      <c r="K40" s="19">
        <f t="shared" si="0"/>
        <v>-4.0000000000000036E-2</v>
      </c>
      <c r="L40" s="20">
        <f t="shared" si="1"/>
        <v>-2.3668639053254458E-2</v>
      </c>
      <c r="M40" s="19">
        <f t="shared" si="2"/>
        <v>-1.0000000000000009E-2</v>
      </c>
      <c r="N40" s="20">
        <f t="shared" si="3"/>
        <v>-3.4482758620689689E-2</v>
      </c>
      <c r="O40" s="21">
        <f>IFERROR(I40/$I$99,0)</f>
        <v>0</v>
      </c>
    </row>
    <row r="41" spans="1:15" ht="12.75" customHeight="1" x14ac:dyDescent="0.2">
      <c r="A41" s="38"/>
      <c r="B41" s="39"/>
      <c r="C41" s="41"/>
      <c r="D41" s="41"/>
      <c r="E41" s="40"/>
      <c r="G41" s="18"/>
      <c r="H41" s="42"/>
      <c r="I41" s="42"/>
      <c r="J41" s="9"/>
      <c r="K41" s="19"/>
      <c r="L41" s="20"/>
      <c r="M41" s="19"/>
      <c r="N41" s="20"/>
      <c r="O41" s="21"/>
    </row>
    <row r="42" spans="1:15" ht="12.75" customHeight="1" x14ac:dyDescent="0.2">
      <c r="A42" s="38" t="s">
        <v>182</v>
      </c>
      <c r="B42" s="39">
        <v>0.23380000000000001</v>
      </c>
      <c r="C42" s="41">
        <v>17.420000000000002</v>
      </c>
      <c r="D42" s="41">
        <v>4.0599999999999996</v>
      </c>
      <c r="E42" s="40"/>
      <c r="F42" s="14" t="s">
        <v>76</v>
      </c>
      <c r="G42" s="18">
        <v>0.23380000000000001</v>
      </c>
      <c r="H42" s="42">
        <v>17.63</v>
      </c>
      <c r="I42" s="42">
        <v>4.12</v>
      </c>
      <c r="J42" s="9"/>
      <c r="K42" s="19">
        <f t="shared" si="0"/>
        <v>-0.2099999999999973</v>
      </c>
      <c r="L42" s="20">
        <f t="shared" si="1"/>
        <v>-1.2055109070034287E-2</v>
      </c>
      <c r="M42" s="19">
        <f t="shared" si="2"/>
        <v>-6.0000000000000497E-2</v>
      </c>
      <c r="N42" s="20">
        <f t="shared" si="3"/>
        <v>-1.4778325123152834E-2</v>
      </c>
      <c r="O42" s="21">
        <f>IFERROR(I42/$I$99,0)</f>
        <v>0</v>
      </c>
    </row>
    <row r="43" spans="1:15" ht="12.75" customHeight="1" x14ac:dyDescent="0.2">
      <c r="A43" s="38" t="s">
        <v>183</v>
      </c>
      <c r="B43" s="39">
        <v>0.21299999999999999</v>
      </c>
      <c r="C43" s="41">
        <v>280.12</v>
      </c>
      <c r="D43" s="41">
        <v>59.68</v>
      </c>
      <c r="E43" s="40"/>
      <c r="F43" s="14" t="s">
        <v>76</v>
      </c>
      <c r="G43" s="18">
        <v>0.21299999999999999</v>
      </c>
      <c r="H43" s="42">
        <v>292.60000000000002</v>
      </c>
      <c r="I43" s="42">
        <v>62.32</v>
      </c>
      <c r="J43" s="9"/>
      <c r="K43" s="19">
        <f t="shared" si="0"/>
        <v>-12.480000000000018</v>
      </c>
      <c r="L43" s="20">
        <f t="shared" si="1"/>
        <v>-4.4552334713694193E-2</v>
      </c>
      <c r="M43" s="19">
        <f t="shared" si="2"/>
        <v>-2.6400000000000006</v>
      </c>
      <c r="N43" s="20">
        <f t="shared" si="3"/>
        <v>-4.423592493297588E-2</v>
      </c>
      <c r="O43" s="21">
        <f>IFERROR(I43/$I$99,0)</f>
        <v>0</v>
      </c>
    </row>
    <row r="44" spans="1:15" ht="12.75" customHeight="1" x14ac:dyDescent="0.2">
      <c r="A44" s="38"/>
      <c r="B44" s="39"/>
      <c r="C44" s="41"/>
      <c r="D44" s="41"/>
      <c r="E44" s="40"/>
      <c r="G44" s="18"/>
      <c r="H44" s="42"/>
      <c r="I44" s="42"/>
      <c r="J44" s="9"/>
      <c r="K44" s="19"/>
      <c r="L44" s="20"/>
      <c r="M44" s="19"/>
      <c r="N44" s="20"/>
      <c r="O44" s="21"/>
    </row>
    <row r="45" spans="1:15" ht="12.75" customHeight="1" x14ac:dyDescent="0.2">
      <c r="A45" s="38" t="s">
        <v>184</v>
      </c>
      <c r="B45" s="39">
        <v>2.1100000000000001E-2</v>
      </c>
      <c r="C45" s="41">
        <v>0.5</v>
      </c>
      <c r="D45" s="41">
        <v>0.01</v>
      </c>
      <c r="E45" s="40"/>
      <c r="F45" s="14" t="s">
        <v>75</v>
      </c>
      <c r="G45" s="18">
        <v>2.1100000000000001E-2</v>
      </c>
      <c r="H45" s="42">
        <v>0.68</v>
      </c>
      <c r="I45" s="42">
        <v>0.01</v>
      </c>
      <c r="J45" s="9"/>
      <c r="K45" s="19">
        <f t="shared" si="0"/>
        <v>-0.18000000000000005</v>
      </c>
      <c r="L45" s="20">
        <f t="shared" si="1"/>
        <v>-0.3600000000000001</v>
      </c>
      <c r="M45" s="19">
        <f t="shared" si="2"/>
        <v>0</v>
      </c>
      <c r="N45" s="20">
        <f t="shared" si="3"/>
        <v>0</v>
      </c>
      <c r="O45" s="21">
        <f>IFERROR(I45/$I$99,0)</f>
        <v>0</v>
      </c>
    </row>
    <row r="46" spans="1:15" ht="12.75" customHeight="1" x14ac:dyDescent="0.2">
      <c r="A46" s="38" t="s">
        <v>185</v>
      </c>
      <c r="B46" s="39">
        <v>2.1100000000000001E-2</v>
      </c>
      <c r="C46" s="41">
        <v>7.77</v>
      </c>
      <c r="D46" s="41">
        <v>0.16</v>
      </c>
      <c r="E46" s="40"/>
      <c r="F46" s="14" t="s">
        <v>75</v>
      </c>
      <c r="G46" s="18">
        <v>2.1100000000000001E-2</v>
      </c>
      <c r="H46" s="42">
        <v>7.82</v>
      </c>
      <c r="I46" s="42">
        <v>0.17</v>
      </c>
      <c r="J46" s="9"/>
      <c r="K46" s="19">
        <f t="shared" si="0"/>
        <v>-5.0000000000000711E-2</v>
      </c>
      <c r="L46" s="20">
        <f t="shared" si="1"/>
        <v>-6.4350064350065265E-3</v>
      </c>
      <c r="M46" s="19">
        <f t="shared" si="2"/>
        <v>-1.0000000000000009E-2</v>
      </c>
      <c r="N46" s="20">
        <f t="shared" si="3"/>
        <v>-6.2500000000000056E-2</v>
      </c>
      <c r="O46" s="21">
        <f>IFERROR(I46/$I$99,0)</f>
        <v>0</v>
      </c>
    </row>
    <row r="47" spans="1:15" ht="12.75" customHeight="1" x14ac:dyDescent="0.2">
      <c r="E47" s="40"/>
      <c r="G47" s="18"/>
      <c r="H47" s="42"/>
      <c r="I47" s="42"/>
      <c r="J47" s="9"/>
      <c r="K47" s="19"/>
      <c r="L47" s="20"/>
      <c r="M47" s="19"/>
      <c r="N47" s="20"/>
      <c r="O47" s="21"/>
    </row>
    <row r="48" spans="1:15" ht="12.75" customHeight="1" x14ac:dyDescent="0.2">
      <c r="A48" s="38" t="s">
        <v>103</v>
      </c>
      <c r="B48" s="39">
        <v>4.7999999999999996E-3</v>
      </c>
      <c r="C48" s="41">
        <v>1.92</v>
      </c>
      <c r="D48" s="41">
        <v>0.01</v>
      </c>
      <c r="E48" s="40"/>
      <c r="F48" s="14" t="s">
        <v>103</v>
      </c>
      <c r="G48" s="18">
        <v>4.7499999999999999E-3</v>
      </c>
      <c r="H48" s="42">
        <v>1.93</v>
      </c>
      <c r="I48" s="42">
        <v>0.01</v>
      </c>
      <c r="J48" s="9"/>
      <c r="K48" s="19">
        <f t="shared" si="0"/>
        <v>-1.0000000000000009E-2</v>
      </c>
      <c r="L48" s="20">
        <f t="shared" si="1"/>
        <v>-5.2083333333333382E-3</v>
      </c>
      <c r="M48" s="19">
        <f t="shared" si="2"/>
        <v>0</v>
      </c>
      <c r="N48" s="20">
        <f t="shared" si="3"/>
        <v>0</v>
      </c>
      <c r="O48" s="21">
        <f>IFERROR(I48/$I$99,0)</f>
        <v>0</v>
      </c>
    </row>
    <row r="49" spans="1:15" ht="12.75" customHeight="1" x14ac:dyDescent="0.2">
      <c r="A49" s="38"/>
      <c r="B49" s="39"/>
      <c r="C49" s="41"/>
      <c r="D49" s="41"/>
      <c r="E49" s="40"/>
      <c r="G49" s="18"/>
      <c r="H49" s="42"/>
      <c r="I49" s="42"/>
      <c r="J49" s="9"/>
      <c r="K49" s="19"/>
      <c r="L49" s="20"/>
      <c r="M49" s="19"/>
      <c r="N49" s="20"/>
      <c r="O49" s="21"/>
    </row>
    <row r="50" spans="1:15" ht="12.75" customHeight="1" x14ac:dyDescent="0.2">
      <c r="A50" s="38" t="s">
        <v>232</v>
      </c>
      <c r="B50" s="39">
        <v>1.7000000000000001E-2</v>
      </c>
      <c r="C50" s="41">
        <v>91.89</v>
      </c>
      <c r="D50" s="41">
        <v>1.56</v>
      </c>
      <c r="E50" s="40"/>
      <c r="F50" s="14" t="s">
        <v>238</v>
      </c>
      <c r="G50" s="18">
        <v>1.7000000000000001E-2</v>
      </c>
      <c r="H50" s="42">
        <v>92.65</v>
      </c>
      <c r="I50" s="42">
        <v>1.58</v>
      </c>
      <c r="J50" s="9"/>
      <c r="K50" s="19">
        <f t="shared" si="0"/>
        <v>-0.76000000000000512</v>
      </c>
      <c r="L50" s="20">
        <f t="shared" si="1"/>
        <v>-8.2707585156165542E-3</v>
      </c>
      <c r="M50" s="19">
        <f t="shared" si="2"/>
        <v>-2.0000000000000018E-2</v>
      </c>
      <c r="N50" s="20">
        <f t="shared" si="3"/>
        <v>-1.2820512820512832E-2</v>
      </c>
      <c r="O50" s="21">
        <f>IFERROR(I50/$I$99,0)</f>
        <v>0</v>
      </c>
    </row>
    <row r="51" spans="1:15" ht="12.75" customHeight="1" x14ac:dyDescent="0.2">
      <c r="A51" s="38" t="s">
        <v>233</v>
      </c>
      <c r="B51" s="39">
        <v>1.7000000000000001E-2</v>
      </c>
      <c r="C51" s="41">
        <v>110.08</v>
      </c>
      <c r="D51" s="41">
        <v>1.84</v>
      </c>
      <c r="E51" s="40"/>
      <c r="F51" s="14" t="s">
        <v>238</v>
      </c>
      <c r="G51" s="18">
        <v>1.7000000000000001E-2</v>
      </c>
      <c r="H51" s="42">
        <v>449.49</v>
      </c>
      <c r="I51" s="42">
        <v>7.64</v>
      </c>
      <c r="J51" s="9"/>
      <c r="K51" s="19">
        <f t="shared" si="0"/>
        <v>-339.41</v>
      </c>
      <c r="L51" s="20">
        <f t="shared" si="1"/>
        <v>-3.0833030523255816</v>
      </c>
      <c r="M51" s="19">
        <f t="shared" si="2"/>
        <v>-5.8</v>
      </c>
      <c r="N51" s="20">
        <f t="shared" si="3"/>
        <v>-3.152173913043478</v>
      </c>
      <c r="O51" s="21">
        <f>IFERROR(I51/$I$99,0)</f>
        <v>0</v>
      </c>
    </row>
    <row r="52" spans="1:15" ht="12.75" customHeight="1" x14ac:dyDescent="0.2">
      <c r="A52" s="38" t="s">
        <v>234</v>
      </c>
      <c r="B52" s="39">
        <v>1.7000000000000001E-2</v>
      </c>
      <c r="C52" s="41">
        <v>445.23</v>
      </c>
      <c r="D52" s="41">
        <v>7.56</v>
      </c>
      <c r="E52" s="40"/>
      <c r="F52" s="14" t="s">
        <v>238</v>
      </c>
      <c r="G52" s="18">
        <v>1.7000000000000001E-2</v>
      </c>
      <c r="H52" s="42">
        <v>949.44</v>
      </c>
      <c r="I52" s="42">
        <v>16.14</v>
      </c>
      <c r="J52" s="9"/>
      <c r="K52" s="19">
        <f t="shared" si="0"/>
        <v>-504.21000000000004</v>
      </c>
      <c r="L52" s="20">
        <f t="shared" si="1"/>
        <v>-1.1324708577589111</v>
      </c>
      <c r="M52" s="19">
        <f t="shared" si="2"/>
        <v>-8.5800000000000018</v>
      </c>
      <c r="N52" s="20">
        <f t="shared" si="3"/>
        <v>-1.1349206349206353</v>
      </c>
      <c r="O52" s="21">
        <f>IFERROR(I52/$I$99,0)</f>
        <v>0</v>
      </c>
    </row>
    <row r="53" spans="1:15" ht="12.75" customHeight="1" x14ac:dyDescent="0.2">
      <c r="A53" s="38" t="s">
        <v>235</v>
      </c>
      <c r="B53" s="39">
        <v>1.7000000000000001E-2</v>
      </c>
      <c r="C53" s="41">
        <v>943.54</v>
      </c>
      <c r="D53" s="41">
        <v>16.04</v>
      </c>
      <c r="E53" s="40"/>
      <c r="F53" s="14" t="s">
        <v>238</v>
      </c>
      <c r="G53" s="18">
        <v>1.7000000000000001E-2</v>
      </c>
      <c r="H53" s="42">
        <v>111.03</v>
      </c>
      <c r="I53" s="42">
        <v>1.89</v>
      </c>
      <c r="J53" s="9"/>
      <c r="K53" s="19">
        <f t="shared" si="0"/>
        <v>832.51</v>
      </c>
      <c r="L53" s="20">
        <f t="shared" si="1"/>
        <v>0.88232613349725508</v>
      </c>
      <c r="M53" s="19">
        <f t="shared" si="2"/>
        <v>14.149999999999999</v>
      </c>
      <c r="N53" s="20">
        <f t="shared" si="3"/>
        <v>0.88216957605985036</v>
      </c>
      <c r="O53" s="21">
        <f>IFERROR(I53/$I$99,0)</f>
        <v>0</v>
      </c>
    </row>
    <row r="54" spans="1:15" ht="12.75" customHeight="1" x14ac:dyDescent="0.2">
      <c r="A54" s="38"/>
      <c r="B54" s="39"/>
      <c r="C54" s="41"/>
      <c r="D54" s="41"/>
      <c r="E54" s="40"/>
      <c r="G54" s="18"/>
      <c r="H54" s="42"/>
      <c r="I54" s="42"/>
      <c r="J54" s="9"/>
      <c r="K54" s="19"/>
      <c r="L54" s="20"/>
      <c r="M54" s="19"/>
      <c r="N54" s="20"/>
      <c r="O54" s="21"/>
    </row>
    <row r="55" spans="1:15" ht="12.75" customHeight="1" x14ac:dyDescent="0.2">
      <c r="A55" s="38" t="s">
        <v>212</v>
      </c>
      <c r="B55" s="39">
        <v>6.6000000000000003E-2</v>
      </c>
      <c r="C55" s="41">
        <v>11.15</v>
      </c>
      <c r="D55" s="41">
        <v>0.74</v>
      </c>
      <c r="E55" s="40"/>
      <c r="F55" s="14" t="s">
        <v>212</v>
      </c>
      <c r="G55" s="18">
        <v>6.6000000000000003E-2</v>
      </c>
      <c r="H55" s="42">
        <v>11.23</v>
      </c>
      <c r="I55" s="42">
        <v>0.74</v>
      </c>
      <c r="J55" s="9"/>
      <c r="K55" s="19">
        <f t="shared" si="0"/>
        <v>-8.0000000000000071E-2</v>
      </c>
      <c r="L55" s="20">
        <f t="shared" si="1"/>
        <v>-7.1748878923766878E-3</v>
      </c>
      <c r="M55" s="19">
        <f t="shared" si="2"/>
        <v>0</v>
      </c>
      <c r="N55" s="20">
        <f t="shared" si="3"/>
        <v>0</v>
      </c>
      <c r="O55" s="21">
        <f>IFERROR(I55/$I$99,0)</f>
        <v>0</v>
      </c>
    </row>
    <row r="56" spans="1:15" ht="12.75" customHeight="1" x14ac:dyDescent="0.2">
      <c r="A56" s="38" t="s">
        <v>213</v>
      </c>
      <c r="B56" s="39">
        <v>6.6000000000000003E-2</v>
      </c>
      <c r="C56" s="41">
        <v>5.17</v>
      </c>
      <c r="D56" s="41">
        <v>0.33</v>
      </c>
      <c r="E56" s="40"/>
      <c r="F56" s="14" t="s">
        <v>212</v>
      </c>
      <c r="G56" s="18">
        <v>6.6000000000000003E-2</v>
      </c>
      <c r="H56" s="42">
        <v>5.22</v>
      </c>
      <c r="I56" s="42">
        <v>0.34</v>
      </c>
      <c r="J56" s="9"/>
      <c r="K56" s="19">
        <f t="shared" si="0"/>
        <v>-4.9999999999999822E-2</v>
      </c>
      <c r="L56" s="20">
        <f t="shared" si="1"/>
        <v>-9.6711798839458074E-3</v>
      </c>
      <c r="M56" s="19">
        <f t="shared" si="2"/>
        <v>-1.0000000000000009E-2</v>
      </c>
      <c r="N56" s="20">
        <f t="shared" si="3"/>
        <v>-3.0303030303030328E-2</v>
      </c>
      <c r="O56" s="21">
        <f>IFERROR(I56/$I$99,0)</f>
        <v>0</v>
      </c>
    </row>
    <row r="57" spans="1:15" ht="12.75" customHeight="1" x14ac:dyDescent="0.2">
      <c r="A57" s="38" t="s">
        <v>214</v>
      </c>
      <c r="B57" s="39">
        <v>6.6000000000000003E-2</v>
      </c>
      <c r="C57" s="41">
        <v>45.04</v>
      </c>
      <c r="D57" s="41">
        <v>3.01</v>
      </c>
      <c r="E57" s="40"/>
      <c r="F57" s="14" t="s">
        <v>212</v>
      </c>
      <c r="G57" s="45">
        <v>6.6000000000000003E-2</v>
      </c>
      <c r="H57" s="42">
        <v>45.6</v>
      </c>
      <c r="I57" s="42">
        <v>3.01</v>
      </c>
      <c r="J57" s="9"/>
      <c r="K57" s="19">
        <f t="shared" si="0"/>
        <v>-0.56000000000000227</v>
      </c>
      <c r="L57" s="20">
        <f t="shared" si="1"/>
        <v>-1.2433392539964526E-2</v>
      </c>
      <c r="M57" s="19">
        <f t="shared" si="2"/>
        <v>0</v>
      </c>
      <c r="N57" s="20">
        <f t="shared" si="3"/>
        <v>0</v>
      </c>
      <c r="O57" s="21">
        <f>IFERROR(I57/$I$99,0)</f>
        <v>0</v>
      </c>
    </row>
    <row r="58" spans="1:15" ht="12.75" customHeight="1" x14ac:dyDescent="0.2">
      <c r="A58" s="38"/>
      <c r="B58" s="39"/>
      <c r="C58" s="41"/>
      <c r="D58" s="41"/>
      <c r="E58" s="40"/>
      <c r="G58" s="45"/>
      <c r="H58" s="42"/>
      <c r="I58" s="42"/>
      <c r="J58" s="9"/>
      <c r="K58" s="19"/>
      <c r="L58" s="20"/>
      <c r="M58" s="19"/>
      <c r="N58" s="20"/>
      <c r="O58" s="21"/>
    </row>
    <row r="59" spans="1:15" ht="12.75" customHeight="1" x14ac:dyDescent="0.2">
      <c r="A59" s="38" t="s">
        <v>193</v>
      </c>
      <c r="B59" s="39">
        <v>0.222</v>
      </c>
      <c r="C59" s="41">
        <v>289.92</v>
      </c>
      <c r="D59" s="41">
        <v>64.37</v>
      </c>
      <c r="E59" s="40"/>
      <c r="F59" s="14" t="s">
        <v>70</v>
      </c>
      <c r="G59" s="18">
        <v>0.222</v>
      </c>
      <c r="H59" s="42">
        <v>292.98</v>
      </c>
      <c r="I59" s="42">
        <v>65.040000000000006</v>
      </c>
      <c r="J59" s="9"/>
      <c r="K59" s="19">
        <f t="shared" si="0"/>
        <v>-3.0600000000000023</v>
      </c>
      <c r="L59" s="20">
        <f t="shared" si="1"/>
        <v>-1.0554635761589411E-2</v>
      </c>
      <c r="M59" s="19">
        <f t="shared" si="2"/>
        <v>-0.67000000000000171</v>
      </c>
      <c r="N59" s="20">
        <f t="shared" si="3"/>
        <v>-1.0408575423333876E-2</v>
      </c>
      <c r="O59" s="21">
        <f>IFERROR(I59/$I$99,0)</f>
        <v>0</v>
      </c>
    </row>
    <row r="60" spans="1:15" ht="12.75" customHeight="1" x14ac:dyDescent="0.2">
      <c r="A60" s="38"/>
      <c r="B60" s="39"/>
      <c r="C60" s="41"/>
      <c r="D60" s="41"/>
      <c r="E60" s="40"/>
      <c r="G60" s="45"/>
      <c r="H60" s="42"/>
      <c r="I60" s="42"/>
      <c r="J60" s="9"/>
      <c r="K60" s="19"/>
      <c r="L60" s="20"/>
      <c r="M60" s="19"/>
      <c r="N60" s="20"/>
      <c r="O60" s="21"/>
    </row>
    <row r="61" spans="1:15" ht="12.75" customHeight="1" x14ac:dyDescent="0.2">
      <c r="A61" s="38" t="s">
        <v>194</v>
      </c>
      <c r="B61" s="39">
        <v>2.35</v>
      </c>
      <c r="C61" s="41">
        <v>227.09</v>
      </c>
      <c r="D61" s="41">
        <v>533.61</v>
      </c>
      <c r="E61" s="40"/>
      <c r="F61" s="14" t="s">
        <v>67</v>
      </c>
      <c r="G61" s="45">
        <v>2.35</v>
      </c>
      <c r="H61" s="42">
        <v>227.95</v>
      </c>
      <c r="I61" s="42">
        <v>535.67999999999995</v>
      </c>
      <c r="J61" s="9"/>
      <c r="K61" s="19">
        <f t="shared" si="0"/>
        <v>-0.85999999999998522</v>
      </c>
      <c r="L61" s="20">
        <f t="shared" si="1"/>
        <v>-3.787044784006276E-3</v>
      </c>
      <c r="M61" s="19">
        <f t="shared" si="2"/>
        <v>-2.0699999999999363</v>
      </c>
      <c r="N61" s="20">
        <f t="shared" si="3"/>
        <v>-3.8792376454712921E-3</v>
      </c>
      <c r="O61" s="21">
        <f>IFERROR(I61/$I$99,0)</f>
        <v>0</v>
      </c>
    </row>
    <row r="62" spans="1:15" ht="12.75" customHeight="1" x14ac:dyDescent="0.2">
      <c r="A62" s="38"/>
      <c r="B62" s="39"/>
      <c r="C62" s="41"/>
      <c r="D62" s="41"/>
      <c r="E62" s="40"/>
      <c r="G62" s="45"/>
      <c r="H62" s="42"/>
      <c r="I62" s="42"/>
      <c r="J62" s="9"/>
      <c r="K62" s="19"/>
      <c r="L62" s="20"/>
      <c r="M62" s="19"/>
      <c r="N62" s="20"/>
      <c r="O62" s="21"/>
    </row>
    <row r="63" spans="1:15" ht="12.75" customHeight="1" x14ac:dyDescent="0.2">
      <c r="A63" s="38" t="s">
        <v>216</v>
      </c>
      <c r="B63" s="39">
        <v>0.24299999999999999</v>
      </c>
      <c r="C63" s="41">
        <v>284.77999999999997</v>
      </c>
      <c r="D63" s="41">
        <v>69.2</v>
      </c>
      <c r="E63" s="40"/>
      <c r="F63" s="14" t="s">
        <v>225</v>
      </c>
      <c r="G63" s="45">
        <v>0.24299999999999999</v>
      </c>
      <c r="H63" s="42">
        <v>285.42</v>
      </c>
      <c r="I63" s="42">
        <v>69.36</v>
      </c>
      <c r="J63" s="9"/>
      <c r="K63" s="19">
        <f t="shared" si="0"/>
        <v>-0.6400000000000432</v>
      </c>
      <c r="L63" s="20">
        <f t="shared" si="1"/>
        <v>-2.2473488306764635E-3</v>
      </c>
      <c r="M63" s="19">
        <f t="shared" si="2"/>
        <v>-0.15999999999999659</v>
      </c>
      <c r="N63" s="20">
        <f t="shared" si="3"/>
        <v>-2.3121387283236501E-3</v>
      </c>
      <c r="O63" s="21">
        <f>IFERROR(I63/$I$99,0)</f>
        <v>0</v>
      </c>
    </row>
    <row r="64" spans="1:15" ht="12.75" customHeight="1" x14ac:dyDescent="0.2">
      <c r="A64" s="38" t="s">
        <v>217</v>
      </c>
      <c r="B64" s="39">
        <v>0.24299999999999999</v>
      </c>
      <c r="C64" s="41">
        <v>130879.03</v>
      </c>
      <c r="D64" s="41">
        <v>31805.59</v>
      </c>
      <c r="E64" s="40"/>
      <c r="F64" s="14" t="s">
        <v>225</v>
      </c>
      <c r="G64" s="45">
        <v>0.24299999999999999</v>
      </c>
      <c r="H64" s="42">
        <v>131627.38</v>
      </c>
      <c r="I64" s="42">
        <v>31985.45</v>
      </c>
      <c r="J64" s="9"/>
      <c r="K64" s="19">
        <f t="shared" si="0"/>
        <v>-748.35000000000582</v>
      </c>
      <c r="L64" s="20">
        <f t="shared" si="1"/>
        <v>-5.7178755068707787E-3</v>
      </c>
      <c r="M64" s="19">
        <f t="shared" si="2"/>
        <v>-179.86000000000058</v>
      </c>
      <c r="N64" s="20">
        <f t="shared" si="3"/>
        <v>-5.6549807753920166E-3</v>
      </c>
      <c r="O64" s="21">
        <f>IFERROR(I64/$I$99,0)</f>
        <v>0</v>
      </c>
    </row>
    <row r="65" spans="1:15" ht="12.75" customHeight="1" x14ac:dyDescent="0.2">
      <c r="E65" s="40"/>
      <c r="G65" s="45"/>
      <c r="H65" s="42"/>
      <c r="I65" s="42"/>
      <c r="J65" s="9"/>
      <c r="K65" s="19"/>
      <c r="L65" s="20"/>
      <c r="M65" s="19"/>
      <c r="N65" s="20"/>
      <c r="O65" s="21"/>
    </row>
    <row r="66" spans="1:15" ht="12.75" customHeight="1" x14ac:dyDescent="0.2">
      <c r="A66" s="38" t="s">
        <v>219</v>
      </c>
      <c r="B66" s="39">
        <v>0.11749999999999999</v>
      </c>
      <c r="C66" s="41">
        <v>29931.919999999998</v>
      </c>
      <c r="D66" s="41">
        <v>3517.03</v>
      </c>
      <c r="E66" s="40"/>
      <c r="F66" s="14" t="s">
        <v>227</v>
      </c>
      <c r="G66" s="45">
        <v>0.11749999999999999</v>
      </c>
      <c r="H66" s="42">
        <v>30135.53</v>
      </c>
      <c r="I66" s="42">
        <v>3540.92</v>
      </c>
      <c r="J66" s="9"/>
      <c r="K66" s="19">
        <f t="shared" si="0"/>
        <v>-203.61000000000058</v>
      </c>
      <c r="L66" s="20">
        <f t="shared" si="1"/>
        <v>-6.802436997025269E-3</v>
      </c>
      <c r="M66" s="19">
        <f t="shared" si="2"/>
        <v>-23.889999999999873</v>
      </c>
      <c r="N66" s="20">
        <f t="shared" si="3"/>
        <v>-6.792663127695775E-3</v>
      </c>
      <c r="O66" s="21">
        <f>IFERROR(I66/$I$99,0)</f>
        <v>0</v>
      </c>
    </row>
    <row r="67" spans="1:15" ht="12.75" customHeight="1" x14ac:dyDescent="0.2">
      <c r="E67" s="40"/>
      <c r="G67" s="45"/>
      <c r="H67" s="42"/>
      <c r="I67" s="42"/>
      <c r="J67" s="9"/>
      <c r="K67" s="19"/>
      <c r="L67" s="20"/>
      <c r="M67" s="19"/>
      <c r="N67" s="20"/>
      <c r="O67" s="21"/>
    </row>
    <row r="68" spans="1:15" ht="12.75" customHeight="1" x14ac:dyDescent="0.2">
      <c r="A68" s="38" t="s">
        <v>171</v>
      </c>
      <c r="B68" s="39">
        <v>9.2999999999999992E-3</v>
      </c>
      <c r="C68" s="41">
        <v>752.54</v>
      </c>
      <c r="D68" s="41">
        <v>6.99</v>
      </c>
      <c r="E68" s="40"/>
      <c r="F68" s="14" t="s">
        <v>171</v>
      </c>
      <c r="G68" s="45">
        <v>9.2800000000000001E-3</v>
      </c>
      <c r="H68" s="42">
        <v>1356.7</v>
      </c>
      <c r="I68" s="42">
        <v>12.59</v>
      </c>
      <c r="J68" s="9"/>
      <c r="K68" s="19">
        <f t="shared" si="0"/>
        <v>-604.16000000000008</v>
      </c>
      <c r="L68" s="20">
        <f t="shared" si="1"/>
        <v>-0.80282775666409778</v>
      </c>
      <c r="M68" s="19">
        <f t="shared" si="2"/>
        <v>-5.6</v>
      </c>
      <c r="N68" s="20">
        <f t="shared" si="3"/>
        <v>-0.80114449213161654</v>
      </c>
      <c r="O68" s="21">
        <f t="shared" ref="O68:O74" si="5">IFERROR(I68/$I$99,0)</f>
        <v>0</v>
      </c>
    </row>
    <row r="69" spans="1:15" ht="12.75" customHeight="1" x14ac:dyDescent="0.2">
      <c r="A69" s="38" t="s">
        <v>171</v>
      </c>
      <c r="B69" s="39">
        <v>1.67E-2</v>
      </c>
      <c r="C69" s="41">
        <v>3690.6</v>
      </c>
      <c r="D69" s="41">
        <v>61.59</v>
      </c>
      <c r="E69" s="40"/>
      <c r="F69" s="14" t="s">
        <v>171</v>
      </c>
      <c r="G69" s="45">
        <v>1.6660000000000001E-2</v>
      </c>
      <c r="H69" s="42">
        <v>3106.32</v>
      </c>
      <c r="I69" s="42">
        <v>51.76</v>
      </c>
      <c r="J69" s="9"/>
      <c r="K69" s="19">
        <f t="shared" si="0"/>
        <v>584.27999999999975</v>
      </c>
      <c r="L69" s="20">
        <f t="shared" si="1"/>
        <v>0.15831572102097213</v>
      </c>
      <c r="M69" s="19">
        <f t="shared" si="2"/>
        <v>9.8300000000000054</v>
      </c>
      <c r="N69" s="20">
        <f t="shared" si="3"/>
        <v>0.15960383179087523</v>
      </c>
      <c r="O69" s="21">
        <f t="shared" si="5"/>
        <v>0</v>
      </c>
    </row>
    <row r="70" spans="1:15" ht="12.75" customHeight="1" x14ac:dyDescent="0.2">
      <c r="E70" s="40"/>
      <c r="F70" s="14" t="s">
        <v>171</v>
      </c>
      <c r="G70" s="18">
        <v>0.30529000000000001</v>
      </c>
      <c r="H70" s="42">
        <v>1.48</v>
      </c>
      <c r="I70" s="42">
        <v>0.45</v>
      </c>
      <c r="J70" s="9"/>
      <c r="K70" s="19">
        <f t="shared" si="0"/>
        <v>-1.48</v>
      </c>
      <c r="L70" s="20">
        <f t="shared" si="1"/>
        <v>0</v>
      </c>
      <c r="M70" s="19">
        <f t="shared" si="2"/>
        <v>-0.45</v>
      </c>
      <c r="N70" s="20">
        <f t="shared" si="3"/>
        <v>0</v>
      </c>
      <c r="O70" s="21">
        <f t="shared" si="5"/>
        <v>0</v>
      </c>
    </row>
    <row r="71" spans="1:15" ht="12.75" customHeight="1" x14ac:dyDescent="0.2">
      <c r="A71" s="38" t="s">
        <v>170</v>
      </c>
      <c r="B71" s="39">
        <v>0.30530000000000002</v>
      </c>
      <c r="C71" s="41">
        <v>2958.19</v>
      </c>
      <c r="D71" s="41">
        <v>903.14</v>
      </c>
      <c r="E71" s="40"/>
      <c r="F71" s="14" t="s">
        <v>171</v>
      </c>
      <c r="G71" s="45">
        <v>0.30529000000000001</v>
      </c>
      <c r="H71" s="42">
        <v>2777.87</v>
      </c>
      <c r="I71" s="42">
        <v>848.06</v>
      </c>
      <c r="J71" s="9"/>
      <c r="K71" s="19">
        <f t="shared" si="0"/>
        <v>180.32000000000016</v>
      </c>
      <c r="L71" s="20">
        <f t="shared" si="1"/>
        <v>6.0956192807088173E-2</v>
      </c>
      <c r="M71" s="19">
        <f t="shared" si="2"/>
        <v>55.080000000000041</v>
      </c>
      <c r="N71" s="20">
        <f t="shared" si="3"/>
        <v>6.0987222357552585E-2</v>
      </c>
      <c r="O71" s="21">
        <f t="shared" si="5"/>
        <v>0</v>
      </c>
    </row>
    <row r="72" spans="1:15" ht="12.75" customHeight="1" x14ac:dyDescent="0.2">
      <c r="A72" s="38"/>
      <c r="B72" s="39"/>
      <c r="C72" s="41"/>
      <c r="D72" s="41"/>
      <c r="E72" s="40"/>
      <c r="F72" s="14" t="s">
        <v>171</v>
      </c>
      <c r="G72" s="45">
        <v>0.32685999999999998</v>
      </c>
      <c r="H72" s="42">
        <v>108.18</v>
      </c>
      <c r="I72" s="42">
        <v>35.36</v>
      </c>
      <c r="J72" s="9"/>
      <c r="K72" s="19">
        <f t="shared" si="0"/>
        <v>-108.18</v>
      </c>
      <c r="L72" s="20">
        <f t="shared" si="1"/>
        <v>0</v>
      </c>
      <c r="M72" s="19">
        <f t="shared" si="2"/>
        <v>-35.36</v>
      </c>
      <c r="N72" s="20">
        <f t="shared" si="3"/>
        <v>0</v>
      </c>
      <c r="O72" s="21">
        <f t="shared" si="5"/>
        <v>0</v>
      </c>
    </row>
    <row r="73" spans="1:15" ht="12.75" customHeight="1" x14ac:dyDescent="0.2">
      <c r="E73" s="40"/>
      <c r="F73" s="14" t="s">
        <v>171</v>
      </c>
      <c r="G73" s="45">
        <v>0.35705999999999999</v>
      </c>
      <c r="H73" s="42">
        <v>0.15</v>
      </c>
      <c r="I73" s="42">
        <v>0.05</v>
      </c>
      <c r="J73" s="9"/>
      <c r="K73" s="19">
        <f t="shared" si="0"/>
        <v>-0.15</v>
      </c>
      <c r="L73" s="20">
        <f t="shared" si="1"/>
        <v>0</v>
      </c>
      <c r="M73" s="19">
        <f t="shared" si="2"/>
        <v>-0.05</v>
      </c>
      <c r="N73" s="20">
        <f t="shared" si="3"/>
        <v>0</v>
      </c>
      <c r="O73" s="21">
        <f t="shared" si="5"/>
        <v>0</v>
      </c>
    </row>
    <row r="74" spans="1:15" ht="12.75" customHeight="1" x14ac:dyDescent="0.2">
      <c r="A74" s="38" t="s">
        <v>236</v>
      </c>
      <c r="B74" s="39">
        <v>0.74460000000000004</v>
      </c>
      <c r="C74" s="41">
        <v>153.55000000000001</v>
      </c>
      <c r="D74" s="41">
        <v>114.33</v>
      </c>
      <c r="E74" s="40"/>
      <c r="F74" s="14" t="s">
        <v>171</v>
      </c>
      <c r="G74" s="45">
        <v>0.74460000000000004</v>
      </c>
      <c r="H74" s="42">
        <v>252.35</v>
      </c>
      <c r="I74" s="42">
        <v>187.9</v>
      </c>
      <c r="J74" s="9"/>
      <c r="K74" s="19">
        <f t="shared" ref="K74:K86" si="6">+C74-H74</f>
        <v>-98.799999999999983</v>
      </c>
      <c r="L74" s="20">
        <f t="shared" ref="L74:L86" si="7">IFERROR(K74/C74,0)</f>
        <v>-0.64343861934223368</v>
      </c>
      <c r="M74" s="19">
        <f t="shared" ref="M74:M86" si="8">+D74-I74</f>
        <v>-73.570000000000007</v>
      </c>
      <c r="N74" s="20">
        <f t="shared" ref="N74:N86" si="9">IFERROR(M74/D74,0)</f>
        <v>-0.64348814834251733</v>
      </c>
      <c r="O74" s="21">
        <f t="shared" si="5"/>
        <v>0</v>
      </c>
    </row>
    <row r="75" spans="1:15" ht="12.75" customHeight="1" x14ac:dyDescent="0.2">
      <c r="E75" s="40"/>
      <c r="G75" s="45"/>
      <c r="H75" s="42"/>
      <c r="I75" s="42"/>
      <c r="J75" s="9"/>
      <c r="K75" s="19"/>
      <c r="L75" s="20"/>
      <c r="M75" s="19"/>
      <c r="N75" s="20"/>
      <c r="O75" s="21"/>
    </row>
    <row r="76" spans="1:15" ht="12.75" customHeight="1" x14ac:dyDescent="0.2">
      <c r="A76" s="38" t="s">
        <v>63</v>
      </c>
      <c r="B76" s="39">
        <v>0.26500000000000001</v>
      </c>
      <c r="C76" s="41">
        <v>4.88</v>
      </c>
      <c r="D76" s="41">
        <v>1.29</v>
      </c>
      <c r="E76" s="40"/>
      <c r="F76" s="14" t="s">
        <v>63</v>
      </c>
      <c r="G76" s="45">
        <v>0.26500000000000001</v>
      </c>
      <c r="H76" s="42">
        <v>4.9000000000000004</v>
      </c>
      <c r="I76" s="42">
        <v>1.3</v>
      </c>
      <c r="J76" s="9"/>
      <c r="K76" s="19">
        <f t="shared" si="6"/>
        <v>-2.0000000000000462E-2</v>
      </c>
      <c r="L76" s="20">
        <f t="shared" si="7"/>
        <v>-4.0983606557377997E-3</v>
      </c>
      <c r="M76" s="19">
        <f t="shared" si="8"/>
        <v>-1.0000000000000009E-2</v>
      </c>
      <c r="N76" s="20">
        <f t="shared" si="9"/>
        <v>-7.7519379844961309E-3</v>
      </c>
      <c r="O76" s="21">
        <f>IFERROR(I76/$I$99,0)</f>
        <v>0</v>
      </c>
    </row>
    <row r="77" spans="1:15" ht="12.75" customHeight="1" x14ac:dyDescent="0.2">
      <c r="A77" s="38" t="s">
        <v>237</v>
      </c>
      <c r="B77" s="39">
        <v>0.249</v>
      </c>
      <c r="C77" s="41">
        <v>7.99</v>
      </c>
      <c r="D77" s="41">
        <v>1.99</v>
      </c>
      <c r="E77" s="40"/>
      <c r="F77" s="14" t="s">
        <v>63</v>
      </c>
      <c r="G77" s="45">
        <v>0.249</v>
      </c>
      <c r="H77" s="42">
        <v>8.07</v>
      </c>
      <c r="I77" s="42">
        <v>2.0099999999999998</v>
      </c>
      <c r="J77" s="9"/>
      <c r="K77" s="19">
        <f t="shared" si="6"/>
        <v>-8.0000000000000071E-2</v>
      </c>
      <c r="L77" s="20">
        <f t="shared" si="7"/>
        <v>-1.0012515644555704E-2</v>
      </c>
      <c r="M77" s="19">
        <f t="shared" si="8"/>
        <v>-1.9999999999999796E-2</v>
      </c>
      <c r="N77" s="20">
        <f t="shared" si="9"/>
        <v>-1.0050251256281305E-2</v>
      </c>
      <c r="O77" s="21">
        <f>IFERROR(I77/$I$99,0)</f>
        <v>0</v>
      </c>
    </row>
    <row r="78" spans="1:15" ht="12.75" customHeight="1" x14ac:dyDescent="0.2">
      <c r="A78" s="38" t="s">
        <v>196</v>
      </c>
      <c r="B78" s="39">
        <v>0.27</v>
      </c>
      <c r="C78" s="41">
        <v>0.4</v>
      </c>
      <c r="D78" s="41">
        <v>0.1</v>
      </c>
      <c r="E78" s="40"/>
      <c r="F78" s="14" t="s">
        <v>63</v>
      </c>
      <c r="G78" s="18">
        <v>0.27</v>
      </c>
      <c r="H78" s="42">
        <v>0.43</v>
      </c>
      <c r="I78" s="42">
        <v>0.12</v>
      </c>
      <c r="J78" s="9"/>
      <c r="K78" s="19">
        <f t="shared" si="6"/>
        <v>-2.9999999999999971E-2</v>
      </c>
      <c r="L78" s="20">
        <f t="shared" si="7"/>
        <v>-7.4999999999999928E-2</v>
      </c>
      <c r="M78" s="19">
        <f t="shared" si="8"/>
        <v>-1.999999999999999E-2</v>
      </c>
      <c r="N78" s="20">
        <f t="shared" si="9"/>
        <v>-0.1999999999999999</v>
      </c>
      <c r="O78" s="21">
        <f>IFERROR(I78/$I$99,0)</f>
        <v>0</v>
      </c>
    </row>
    <row r="79" spans="1:15" ht="12.75" customHeight="1" x14ac:dyDescent="0.2">
      <c r="A79" s="38" t="s">
        <v>221</v>
      </c>
      <c r="B79" s="39">
        <v>0.27500000000000002</v>
      </c>
      <c r="C79" s="41">
        <v>7224.68</v>
      </c>
      <c r="D79" s="41">
        <v>1986.86</v>
      </c>
      <c r="E79" s="40"/>
      <c r="F79" s="14" t="s">
        <v>63</v>
      </c>
      <c r="G79" s="45">
        <v>0.27500000000000002</v>
      </c>
      <c r="H79" s="42">
        <v>7292.63</v>
      </c>
      <c r="I79" s="42">
        <v>2005.47</v>
      </c>
      <c r="J79" s="9"/>
      <c r="K79" s="19">
        <f t="shared" si="6"/>
        <v>-67.949999999999818</v>
      </c>
      <c r="L79" s="20">
        <f t="shared" si="7"/>
        <v>-9.4052608558441095E-3</v>
      </c>
      <c r="M79" s="19">
        <f t="shared" si="8"/>
        <v>-18.610000000000127</v>
      </c>
      <c r="N79" s="20">
        <f t="shared" si="9"/>
        <v>-9.3665381556829012E-3</v>
      </c>
      <c r="O79" s="21">
        <f>IFERROR(I79/$I$99,0)</f>
        <v>0</v>
      </c>
    </row>
    <row r="80" spans="1:15" ht="12.75" customHeight="1" x14ac:dyDescent="0.2">
      <c r="A80" s="38" t="s">
        <v>222</v>
      </c>
      <c r="B80" s="39">
        <v>0.24299999999999999</v>
      </c>
      <c r="C80" s="41">
        <v>1.72</v>
      </c>
      <c r="D80" s="41">
        <v>0.41</v>
      </c>
      <c r="E80" s="40"/>
      <c r="F80" s="14" t="s">
        <v>63</v>
      </c>
      <c r="G80" s="18">
        <v>0.24299999999999999</v>
      </c>
      <c r="H80" s="42">
        <v>1.85</v>
      </c>
      <c r="I80" s="42">
        <v>0.45</v>
      </c>
      <c r="J80" s="9"/>
      <c r="K80" s="19">
        <f t="shared" si="6"/>
        <v>-0.13000000000000012</v>
      </c>
      <c r="L80" s="20">
        <f t="shared" si="7"/>
        <v>-7.5581395348837274E-2</v>
      </c>
      <c r="M80" s="19">
        <f t="shared" si="8"/>
        <v>-4.0000000000000036E-2</v>
      </c>
      <c r="N80" s="20">
        <f t="shared" si="9"/>
        <v>-9.7560975609756184E-2</v>
      </c>
      <c r="O80" s="21">
        <f>IFERROR(I80/$I$99,0)</f>
        <v>0</v>
      </c>
    </row>
    <row r="81" spans="1:15" ht="12.75" customHeight="1" x14ac:dyDescent="0.2">
      <c r="A81" s="38"/>
      <c r="B81" s="39"/>
      <c r="C81" s="41"/>
      <c r="D81" s="41"/>
      <c r="E81" s="40"/>
      <c r="G81" s="18"/>
      <c r="H81" s="42"/>
      <c r="I81" s="42"/>
      <c r="J81" s="9"/>
      <c r="K81" s="19"/>
      <c r="L81" s="20"/>
      <c r="M81" s="19"/>
      <c r="N81" s="20"/>
      <c r="O81" s="21"/>
    </row>
    <row r="82" spans="1:15" ht="12.75" customHeight="1" x14ac:dyDescent="0.2">
      <c r="A82" s="38" t="s">
        <v>198</v>
      </c>
      <c r="B82" s="39">
        <v>0.25700000000000001</v>
      </c>
      <c r="C82" s="41">
        <v>133856.95000000001</v>
      </c>
      <c r="D82" s="41">
        <v>34401.74</v>
      </c>
      <c r="E82" s="40"/>
      <c r="F82" s="14" t="s">
        <v>61</v>
      </c>
      <c r="G82" s="18">
        <v>0.25700000000000001</v>
      </c>
      <c r="H82" s="42">
        <v>129125.79</v>
      </c>
      <c r="I82" s="42">
        <v>33185.33</v>
      </c>
      <c r="J82" s="9"/>
      <c r="K82" s="19">
        <f t="shared" si="6"/>
        <v>4731.160000000018</v>
      </c>
      <c r="L82" s="20">
        <f t="shared" si="7"/>
        <v>3.5344896174610417E-2</v>
      </c>
      <c r="M82" s="19">
        <f t="shared" si="8"/>
        <v>1216.4099999999962</v>
      </c>
      <c r="N82" s="20">
        <f t="shared" si="9"/>
        <v>3.5358967308048848E-2</v>
      </c>
      <c r="O82" s="21">
        <f>IFERROR(I82/$I$99,0)</f>
        <v>0</v>
      </c>
    </row>
    <row r="83" spans="1:15" ht="12.75" customHeight="1" x14ac:dyDescent="0.2">
      <c r="A83" s="38" t="s">
        <v>198</v>
      </c>
      <c r="B83" s="39">
        <v>0.36749999999999999</v>
      </c>
      <c r="C83" s="41">
        <v>203749.04</v>
      </c>
      <c r="D83" s="41">
        <v>74878.53</v>
      </c>
      <c r="E83" s="40"/>
      <c r="F83" s="14" t="s">
        <v>61</v>
      </c>
      <c r="G83" s="18">
        <v>0.36749999999999999</v>
      </c>
      <c r="H83" s="42">
        <v>210601.24</v>
      </c>
      <c r="I83" s="42">
        <v>77395.960000000006</v>
      </c>
      <c r="J83" s="9"/>
      <c r="K83" s="19">
        <f t="shared" si="6"/>
        <v>-6852.1999999999825</v>
      </c>
      <c r="L83" s="20">
        <f t="shared" si="7"/>
        <v>-3.3630587903628807E-2</v>
      </c>
      <c r="M83" s="19">
        <f t="shared" si="8"/>
        <v>-2517.4300000000076</v>
      </c>
      <c r="N83" s="20">
        <f t="shared" si="9"/>
        <v>-3.3620184584286145E-2</v>
      </c>
      <c r="O83" s="21">
        <f>IFERROR(I83/$I$99,0)</f>
        <v>0</v>
      </c>
    </row>
    <row r="84" spans="1:15" ht="12.75" customHeight="1" x14ac:dyDescent="0.2">
      <c r="A84" s="38" t="s">
        <v>198</v>
      </c>
      <c r="B84" s="39">
        <v>0.38</v>
      </c>
      <c r="C84" s="41">
        <v>16.32</v>
      </c>
      <c r="D84" s="41">
        <v>6.21</v>
      </c>
      <c r="E84" s="40"/>
      <c r="F84" s="14" t="s">
        <v>61</v>
      </c>
      <c r="G84" s="18">
        <v>0.38</v>
      </c>
      <c r="H84" s="42">
        <v>15.83</v>
      </c>
      <c r="I84" s="42">
        <v>6.02</v>
      </c>
      <c r="J84" s="9"/>
      <c r="K84" s="19">
        <f t="shared" si="6"/>
        <v>0.49000000000000021</v>
      </c>
      <c r="L84" s="20">
        <f t="shared" si="7"/>
        <v>3.002450980392158E-2</v>
      </c>
      <c r="M84" s="19">
        <f t="shared" si="8"/>
        <v>0.19000000000000039</v>
      </c>
      <c r="N84" s="20">
        <f t="shared" si="9"/>
        <v>3.059581320450892E-2</v>
      </c>
      <c r="O84" s="21">
        <f>IFERROR(I84/$I$99,0)</f>
        <v>0</v>
      </c>
    </row>
    <row r="85" spans="1:15" ht="12.75" customHeight="1" x14ac:dyDescent="0.2">
      <c r="E85" s="9"/>
      <c r="G85" s="18"/>
      <c r="H85" s="42"/>
      <c r="I85" s="42"/>
      <c r="J85" s="9"/>
      <c r="K85" s="19"/>
      <c r="L85" s="20"/>
      <c r="M85" s="19"/>
      <c r="N85" s="20"/>
      <c r="O85" s="21"/>
    </row>
    <row r="86" spans="1:15" ht="12.75" customHeight="1" x14ac:dyDescent="0.2">
      <c r="A86" s="38" t="s">
        <v>199</v>
      </c>
      <c r="B86" s="39">
        <v>0.38500000000000001</v>
      </c>
      <c r="C86" s="41">
        <v>49.51</v>
      </c>
      <c r="D86" s="41">
        <v>19.059999999999999</v>
      </c>
      <c r="E86" s="9"/>
      <c r="F86" s="14" t="s">
        <v>60</v>
      </c>
      <c r="G86" s="18">
        <v>0.38500000000000001</v>
      </c>
      <c r="H86" s="42">
        <v>50.68</v>
      </c>
      <c r="I86" s="42">
        <v>19.510000000000002</v>
      </c>
      <c r="J86" s="9"/>
      <c r="K86" s="19">
        <f t="shared" si="6"/>
        <v>-1.1700000000000017</v>
      </c>
      <c r="L86" s="20">
        <f t="shared" si="7"/>
        <v>-2.3631589577863092E-2</v>
      </c>
      <c r="M86" s="19">
        <f t="shared" si="8"/>
        <v>-0.45000000000000284</v>
      </c>
      <c r="N86" s="20">
        <f t="shared" si="9"/>
        <v>-2.3609653725078849E-2</v>
      </c>
      <c r="O86" s="21">
        <f>IFERROR(I86/$I$99,0)</f>
        <v>0</v>
      </c>
    </row>
    <row r="87" spans="1:15" ht="12.75" customHeight="1" x14ac:dyDescent="0.2">
      <c r="E87" s="9"/>
      <c r="J87" s="9"/>
      <c r="K87" s="19"/>
      <c r="L87" s="20"/>
      <c r="M87" s="19"/>
      <c r="N87" s="20"/>
      <c r="O87" s="21"/>
    </row>
    <row r="88" spans="1:15" ht="12.75" customHeight="1" x14ac:dyDescent="0.2">
      <c r="E88" s="9"/>
      <c r="J88" s="9"/>
      <c r="K88" s="19"/>
      <c r="L88" s="20"/>
      <c r="M88" s="19"/>
      <c r="N88" s="20"/>
      <c r="O88" s="21"/>
    </row>
    <row r="89" spans="1:15" x14ac:dyDescent="0.2">
      <c r="B89" s="18"/>
      <c r="C89" s="17"/>
      <c r="D89" s="17"/>
      <c r="E89" s="9"/>
      <c r="J89" s="9"/>
      <c r="K89" s="19"/>
      <c r="L89" s="20"/>
      <c r="M89" s="19"/>
      <c r="N89" s="20"/>
      <c r="O89" s="21"/>
    </row>
    <row r="90" spans="1:15" x14ac:dyDescent="0.2">
      <c r="A90" s="22"/>
      <c r="B90" s="23"/>
      <c r="C90" s="24"/>
      <c r="D90" s="25"/>
      <c r="E90" s="9"/>
      <c r="J90" s="9"/>
      <c r="K90" s="19"/>
      <c r="L90" s="20"/>
      <c r="M90" s="19"/>
      <c r="N90" s="20"/>
      <c r="O90" s="21"/>
    </row>
    <row r="91" spans="1:15" x14ac:dyDescent="0.2">
      <c r="A91" s="26" t="s">
        <v>19</v>
      </c>
      <c r="B91" s="27"/>
      <c r="C91" s="28">
        <f>SUM(C9:C84)</f>
        <v>557173.55999999994</v>
      </c>
      <c r="D91" s="28">
        <f>SUM(D9:D84)</f>
        <v>157064.43</v>
      </c>
      <c r="E91" s="29"/>
      <c r="F91" s="29"/>
      <c r="G91" s="29"/>
      <c r="H91" s="28">
        <f>SUM(H10:H90)</f>
        <v>560763.3600000001</v>
      </c>
      <c r="I91" s="28">
        <f>SUM(I10:I90)</f>
        <v>158726.81000000003</v>
      </c>
      <c r="J91" s="44"/>
      <c r="K91" s="43">
        <f>SUM(K9:K90)</f>
        <v>-3540.2899999999718</v>
      </c>
      <c r="L91" s="30">
        <f>IFERROR(K91/C91,0)</f>
        <v>-6.3540165114797844E-3</v>
      </c>
      <c r="M91" s="31">
        <f>SUM(M9:M90)</f>
        <v>-1643.3200000000122</v>
      </c>
      <c r="N91" s="30">
        <f>IFERROR(M91/D91,0)</f>
        <v>-1.046271265874783E-2</v>
      </c>
      <c r="O91" s="32">
        <f>SUM(O9:O90)</f>
        <v>0</v>
      </c>
    </row>
    <row r="92" spans="1:15" x14ac:dyDescent="0.2">
      <c r="L92" s="33"/>
    </row>
    <row r="93" spans="1:15" x14ac:dyDescent="0.2">
      <c r="K93" s="4"/>
      <c r="L93" s="34"/>
    </row>
    <row r="95" spans="1:15" x14ac:dyDescent="0.2">
      <c r="A95" s="4"/>
    </row>
    <row r="99" spans="6:11" x14ac:dyDescent="0.2">
      <c r="K99" s="4"/>
    </row>
    <row r="105" spans="6:11" x14ac:dyDescent="0.2">
      <c r="K105" s="4"/>
    </row>
    <row r="109" spans="6:11" x14ac:dyDescent="0.2">
      <c r="F109" s="4"/>
    </row>
    <row r="111" spans="6:11" x14ac:dyDescent="0.2">
      <c r="K111" s="4"/>
    </row>
    <row r="117" spans="11:11" x14ac:dyDescent="0.2">
      <c r="K117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30"/>
  <sheetViews>
    <sheetView workbookViewId="0">
      <selection activeCell="G3" sqref="G3"/>
    </sheetView>
  </sheetViews>
  <sheetFormatPr defaultRowHeight="11.25" x14ac:dyDescent="0.2"/>
  <cols>
    <col min="1" max="1" width="34.28515625" style="14" bestFit="1" customWidth="1"/>
    <col min="2" max="2" width="14.7109375" style="14" bestFit="1" customWidth="1"/>
    <col min="3" max="3" width="10.28515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140625" style="14" bestFit="1" customWidth="1"/>
    <col min="9" max="9" width="11.570312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 x14ac:dyDescent="0.2">
      <c r="A1" s="1" t="s">
        <v>0</v>
      </c>
      <c r="B1" s="1" t="s">
        <v>20</v>
      </c>
      <c r="E1" s="15"/>
      <c r="J1" s="15"/>
    </row>
    <row r="2" spans="1:15" x14ac:dyDescent="0.2">
      <c r="A2" s="2" t="s">
        <v>1</v>
      </c>
      <c r="B2" s="35">
        <v>42097</v>
      </c>
      <c r="E2" s="15"/>
      <c r="J2" s="15"/>
    </row>
    <row r="3" spans="1:15" x14ac:dyDescent="0.2">
      <c r="A3" s="2" t="s">
        <v>2</v>
      </c>
      <c r="B3" s="36">
        <v>320057</v>
      </c>
      <c r="E3" s="15"/>
      <c r="J3" s="15"/>
    </row>
    <row r="4" spans="1:15" x14ac:dyDescent="0.2">
      <c r="A4" s="2" t="s">
        <v>3</v>
      </c>
      <c r="B4" s="37">
        <v>42064</v>
      </c>
      <c r="E4" s="15"/>
      <c r="J4" s="15"/>
    </row>
    <row r="5" spans="1:15" x14ac:dyDescent="0.2">
      <c r="A5" s="2" t="s">
        <v>4</v>
      </c>
      <c r="B5" s="2" t="s">
        <v>5</v>
      </c>
      <c r="E5" s="15"/>
      <c r="J5" s="15"/>
    </row>
    <row r="6" spans="1:15" x14ac:dyDescent="0.2">
      <c r="A6" s="3"/>
      <c r="B6" s="4"/>
      <c r="E6" s="15"/>
      <c r="J6" s="15"/>
    </row>
    <row r="7" spans="1:15" x14ac:dyDescent="0.2">
      <c r="A7" s="5" t="s">
        <v>6</v>
      </c>
      <c r="B7" s="6"/>
      <c r="E7" s="15"/>
      <c r="F7" s="7" t="str">
        <f>B1</f>
        <v>Belgacom</v>
      </c>
      <c r="J7" s="15"/>
    </row>
    <row r="8" spans="1:15" ht="22.5" x14ac:dyDescent="0.2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 ht="12.75" customHeight="1" x14ac:dyDescent="0.2">
      <c r="B9" s="16"/>
      <c r="C9" s="17"/>
      <c r="D9" s="17"/>
      <c r="E9" s="9"/>
      <c r="J9" s="9"/>
      <c r="K9" s="19"/>
      <c r="L9" s="20"/>
      <c r="M9" s="19"/>
      <c r="N9" s="20"/>
      <c r="O9" s="21"/>
    </row>
    <row r="10" spans="1:15" ht="12.75" customHeight="1" x14ac:dyDescent="0.2">
      <c r="A10" s="38" t="s">
        <v>88</v>
      </c>
      <c r="B10" s="39">
        <v>0.26790000000000003</v>
      </c>
      <c r="C10" s="41">
        <v>4.3899999999999997</v>
      </c>
      <c r="D10" s="41">
        <v>1.1599999999999999</v>
      </c>
      <c r="E10" s="40"/>
      <c r="F10" s="14" t="s">
        <v>95</v>
      </c>
      <c r="G10" s="45">
        <v>0.26785999999999999</v>
      </c>
      <c r="H10" s="42">
        <v>4.5</v>
      </c>
      <c r="I10" s="42">
        <v>1.21</v>
      </c>
      <c r="J10" s="9"/>
      <c r="K10" s="19">
        <f>+C10-H10</f>
        <v>-0.11000000000000032</v>
      </c>
      <c r="L10" s="20">
        <f>IFERROR(K10/C10,0)</f>
        <v>-2.5056947608200531E-2</v>
      </c>
      <c r="M10" s="19">
        <f>+D10-I10</f>
        <v>-5.0000000000000044E-2</v>
      </c>
      <c r="N10" s="20">
        <f>IFERROR(M10/D10,0)</f>
        <v>-4.3103448275862113E-2</v>
      </c>
      <c r="O10" s="21">
        <f>IFERROR(I10/$I$104,0)</f>
        <v>1.4108204095576664E-4</v>
      </c>
    </row>
    <row r="11" spans="1:15" ht="12.75" customHeight="1" x14ac:dyDescent="0.2">
      <c r="A11" s="38"/>
      <c r="B11" s="39"/>
      <c r="C11" s="41"/>
      <c r="D11" s="41"/>
      <c r="E11" s="40"/>
      <c r="G11" s="45"/>
      <c r="H11" s="42"/>
      <c r="I11" s="42"/>
      <c r="J11" s="9"/>
      <c r="K11" s="19"/>
      <c r="L11" s="20"/>
      <c r="M11" s="19"/>
      <c r="N11" s="20"/>
      <c r="O11" s="21"/>
    </row>
    <row r="12" spans="1:15" ht="12.75" customHeight="1" x14ac:dyDescent="0.2">
      <c r="A12" s="38" t="s">
        <v>96</v>
      </c>
      <c r="B12" s="39">
        <v>2.35E-2</v>
      </c>
      <c r="C12" s="41">
        <v>3.56</v>
      </c>
      <c r="D12" s="41">
        <v>0.08</v>
      </c>
      <c r="E12" s="40"/>
      <c r="F12" s="14" t="s">
        <v>96</v>
      </c>
      <c r="G12" s="45">
        <v>2.35E-2</v>
      </c>
      <c r="H12" s="42">
        <v>3.58</v>
      </c>
      <c r="I12" s="42">
        <v>0.08</v>
      </c>
      <c r="J12" s="9"/>
      <c r="K12" s="19">
        <f t="shared" ref="K12:K74" si="0">+C12-H12</f>
        <v>-2.0000000000000018E-2</v>
      </c>
      <c r="L12" s="20">
        <f t="shared" ref="L12:L74" si="1">IFERROR(K12/C12,0)</f>
        <v>-5.6179775280898927E-3</v>
      </c>
      <c r="M12" s="19">
        <f t="shared" ref="M12:M74" si="2">+D12-I12</f>
        <v>0</v>
      </c>
      <c r="N12" s="20">
        <f t="shared" ref="N12:N74" si="3">IFERROR(M12/D12,0)</f>
        <v>0</v>
      </c>
      <c r="O12" s="21">
        <f t="shared" ref="O12:O74" si="4">IFERROR(I12/$I$104,0)</f>
        <v>9.327738245009365E-6</v>
      </c>
    </row>
    <row r="13" spans="1:15" ht="12.75" customHeight="1" x14ac:dyDescent="0.2">
      <c r="E13" s="40"/>
      <c r="G13" s="45"/>
      <c r="H13" s="42"/>
      <c r="I13" s="42"/>
      <c r="J13" s="9"/>
      <c r="K13" s="19"/>
      <c r="L13" s="20"/>
      <c r="M13" s="19"/>
      <c r="N13" s="20"/>
      <c r="O13" s="21"/>
    </row>
    <row r="14" spans="1:15" ht="12.75" customHeight="1" x14ac:dyDescent="0.2">
      <c r="A14" s="38" t="s">
        <v>21</v>
      </c>
      <c r="B14" s="39">
        <v>0.16350000000000001</v>
      </c>
      <c r="C14" s="41">
        <v>4.01</v>
      </c>
      <c r="D14" s="41">
        <v>0.66</v>
      </c>
      <c r="E14" s="40"/>
      <c r="F14" s="14" t="s">
        <v>87</v>
      </c>
      <c r="G14" s="18">
        <v>0.16350000000000001</v>
      </c>
      <c r="H14" s="42">
        <v>4.13</v>
      </c>
      <c r="I14" s="42">
        <v>0.67</v>
      </c>
      <c r="J14" s="9"/>
      <c r="K14" s="19">
        <f t="shared" si="0"/>
        <v>-0.12000000000000011</v>
      </c>
      <c r="L14" s="20">
        <f t="shared" si="1"/>
        <v>-2.992518703241898E-2</v>
      </c>
      <c r="M14" s="19">
        <f t="shared" si="2"/>
        <v>-1.0000000000000009E-2</v>
      </c>
      <c r="N14" s="20">
        <f t="shared" si="3"/>
        <v>-1.5151515151515164E-2</v>
      </c>
      <c r="O14" s="21">
        <f t="shared" si="4"/>
        <v>7.8119807801953437E-5</v>
      </c>
    </row>
    <row r="15" spans="1:15" ht="12.75" customHeight="1" x14ac:dyDescent="0.2">
      <c r="A15" s="38" t="s">
        <v>22</v>
      </c>
      <c r="B15" s="39">
        <v>0.17499999999999999</v>
      </c>
      <c r="C15" s="41">
        <v>29.21</v>
      </c>
      <c r="D15" s="41">
        <v>5.09</v>
      </c>
      <c r="E15" s="40"/>
      <c r="F15" s="14" t="s">
        <v>87</v>
      </c>
      <c r="G15" s="45">
        <v>0.17499999999999999</v>
      </c>
      <c r="H15" s="42">
        <v>29.54</v>
      </c>
      <c r="I15" s="42">
        <v>5.17</v>
      </c>
      <c r="J15" s="9"/>
      <c r="K15" s="19">
        <f t="shared" si="0"/>
        <v>-0.32999999999999829</v>
      </c>
      <c r="L15" s="20">
        <f t="shared" si="1"/>
        <v>-1.1297500855871218E-2</v>
      </c>
      <c r="M15" s="19">
        <f t="shared" si="2"/>
        <v>-8.0000000000000071E-2</v>
      </c>
      <c r="N15" s="20">
        <f t="shared" si="3"/>
        <v>-1.5717092337917498E-2</v>
      </c>
      <c r="O15" s="21">
        <f t="shared" si="4"/>
        <v>6.028050840837302E-4</v>
      </c>
    </row>
    <row r="16" spans="1:15" ht="12.75" customHeight="1" x14ac:dyDescent="0.2">
      <c r="A16" s="38"/>
      <c r="B16" s="39"/>
      <c r="C16" s="41"/>
      <c r="D16" s="41"/>
      <c r="E16" s="40"/>
      <c r="G16" s="45"/>
      <c r="H16" s="42"/>
      <c r="I16" s="42"/>
      <c r="J16" s="9"/>
      <c r="K16" s="19"/>
      <c r="L16" s="20"/>
      <c r="M16" s="19"/>
      <c r="N16" s="20"/>
      <c r="O16" s="21"/>
    </row>
    <row r="17" spans="1:15" ht="12.75" customHeight="1" x14ac:dyDescent="0.2">
      <c r="A17" s="38" t="s">
        <v>100</v>
      </c>
      <c r="B17" s="39">
        <v>1.15E-2</v>
      </c>
      <c r="C17" s="41">
        <v>36.04</v>
      </c>
      <c r="D17" s="41">
        <v>0.41</v>
      </c>
      <c r="E17" s="40"/>
      <c r="F17" s="14" t="s">
        <v>86</v>
      </c>
      <c r="G17" s="45">
        <v>1.15E-2</v>
      </c>
      <c r="H17" s="42">
        <v>45.46</v>
      </c>
      <c r="I17" s="42">
        <v>0.52</v>
      </c>
      <c r="J17" s="9"/>
      <c r="K17" s="19">
        <f t="shared" si="0"/>
        <v>-9.4200000000000017</v>
      </c>
      <c r="L17" s="20">
        <f t="shared" si="1"/>
        <v>-0.26137624861265268</v>
      </c>
      <c r="M17" s="19">
        <f t="shared" si="2"/>
        <v>-0.11000000000000004</v>
      </c>
      <c r="N17" s="20">
        <f t="shared" si="3"/>
        <v>-0.2682926829268294</v>
      </c>
      <c r="O17" s="21">
        <f t="shared" si="4"/>
        <v>6.0630298592560874E-5</v>
      </c>
    </row>
    <row r="18" spans="1:15" ht="12.75" customHeight="1" x14ac:dyDescent="0.2">
      <c r="A18" s="38" t="s">
        <v>107</v>
      </c>
      <c r="B18" s="39">
        <v>3.1199999999999999E-2</v>
      </c>
      <c r="C18" s="41">
        <v>197.01</v>
      </c>
      <c r="D18" s="41">
        <v>6.16</v>
      </c>
      <c r="E18" s="40"/>
      <c r="F18" s="14" t="s">
        <v>86</v>
      </c>
      <c r="G18" s="45">
        <v>3.1199999999999999E-2</v>
      </c>
      <c r="H18" s="42">
        <v>197.38</v>
      </c>
      <c r="I18" s="42">
        <v>6.16</v>
      </c>
      <c r="J18" s="9"/>
      <c r="K18" s="19">
        <f t="shared" si="0"/>
        <v>-0.37000000000000455</v>
      </c>
      <c r="L18" s="20">
        <f t="shared" si="1"/>
        <v>-1.8780772549617003E-3</v>
      </c>
      <c r="M18" s="19">
        <f t="shared" si="2"/>
        <v>0</v>
      </c>
      <c r="N18" s="20">
        <f t="shared" si="3"/>
        <v>0</v>
      </c>
      <c r="O18" s="21">
        <f t="shared" si="4"/>
        <v>7.1823584486572112E-4</v>
      </c>
    </row>
    <row r="19" spans="1:15" ht="12.75" customHeight="1" x14ac:dyDescent="0.2">
      <c r="A19" s="38" t="s">
        <v>106</v>
      </c>
      <c r="B19" s="39">
        <v>4.3799999999999999E-2</v>
      </c>
      <c r="C19" s="41">
        <v>25317.200000000001</v>
      </c>
      <c r="D19" s="41">
        <v>1109.0899999999999</v>
      </c>
      <c r="E19" s="40"/>
      <c r="F19" s="14" t="s">
        <v>86</v>
      </c>
      <c r="G19" s="45">
        <v>4.3799999999999999E-2</v>
      </c>
      <c r="H19" s="42">
        <v>25494.93</v>
      </c>
      <c r="I19" s="42">
        <v>1116.69</v>
      </c>
      <c r="J19" s="9"/>
      <c r="K19" s="19">
        <f t="shared" si="0"/>
        <v>-177.72999999999956</v>
      </c>
      <c r="L19" s="20">
        <f t="shared" si="1"/>
        <v>-7.0201286082189011E-3</v>
      </c>
      <c r="M19" s="19">
        <f t="shared" si="2"/>
        <v>-7.6000000000001364</v>
      </c>
      <c r="N19" s="20">
        <f t="shared" si="3"/>
        <v>-6.8524646331678558E-3</v>
      </c>
      <c r="O19" s="21">
        <f t="shared" si="4"/>
        <v>0.13020240026024385</v>
      </c>
    </row>
    <row r="20" spans="1:15" ht="12.75" customHeight="1" x14ac:dyDescent="0.2">
      <c r="A20" s="38"/>
      <c r="B20" s="39"/>
      <c r="C20" s="41"/>
      <c r="D20" s="41"/>
      <c r="E20" s="40"/>
      <c r="G20" s="45"/>
      <c r="H20" s="42"/>
      <c r="I20" s="42"/>
      <c r="J20" s="9"/>
      <c r="K20" s="19"/>
      <c r="L20" s="20"/>
      <c r="M20" s="19"/>
      <c r="N20" s="20"/>
      <c r="O20" s="21"/>
    </row>
    <row r="21" spans="1:15" ht="12.75" customHeight="1" x14ac:dyDescent="0.2">
      <c r="A21" s="38" t="s">
        <v>23</v>
      </c>
      <c r="B21" s="39">
        <v>5.74E-2</v>
      </c>
      <c r="C21" s="41">
        <v>219.64</v>
      </c>
      <c r="D21" s="41">
        <v>12.6</v>
      </c>
      <c r="E21" s="40"/>
      <c r="F21" s="14" t="s">
        <v>85</v>
      </c>
      <c r="G21" s="45">
        <v>5.74E-2</v>
      </c>
      <c r="H21" s="42">
        <v>220.37</v>
      </c>
      <c r="I21" s="42">
        <v>12.65</v>
      </c>
      <c r="J21" s="9"/>
      <c r="K21" s="19">
        <f t="shared" si="0"/>
        <v>-0.73000000000001819</v>
      </c>
      <c r="L21" s="20">
        <f t="shared" si="1"/>
        <v>-3.3236204698598535E-3</v>
      </c>
      <c r="M21" s="19">
        <f t="shared" si="2"/>
        <v>-5.0000000000000711E-2</v>
      </c>
      <c r="N21" s="20">
        <f t="shared" si="3"/>
        <v>-3.9682539682540244E-3</v>
      </c>
      <c r="O21" s="21">
        <f t="shared" si="4"/>
        <v>1.4749486099921059E-3</v>
      </c>
    </row>
    <row r="22" spans="1:15" ht="12.75" customHeight="1" x14ac:dyDescent="0.2">
      <c r="A22" s="38" t="s">
        <v>23</v>
      </c>
      <c r="B22" s="39">
        <v>5.7500000000000002E-2</v>
      </c>
      <c r="C22" s="41">
        <v>643.25</v>
      </c>
      <c r="D22" s="41">
        <v>36.97</v>
      </c>
      <c r="E22" s="40"/>
      <c r="F22" s="14" t="s">
        <v>85</v>
      </c>
      <c r="G22" s="45">
        <v>5.7500000000000002E-2</v>
      </c>
      <c r="H22" s="42">
        <v>645.62</v>
      </c>
      <c r="I22" s="42">
        <v>37.130000000000003</v>
      </c>
      <c r="J22" s="9"/>
      <c r="K22" s="19">
        <f t="shared" si="0"/>
        <v>-2.3700000000000045</v>
      </c>
      <c r="L22" s="20">
        <f t="shared" si="1"/>
        <v>-3.6844150796735398E-3</v>
      </c>
      <c r="M22" s="19">
        <f t="shared" si="2"/>
        <v>-0.16000000000000369</v>
      </c>
      <c r="N22" s="20">
        <f t="shared" si="3"/>
        <v>-4.3278333784150308E-3</v>
      </c>
      <c r="O22" s="21">
        <f t="shared" si="4"/>
        <v>4.3292365129649719E-3</v>
      </c>
    </row>
    <row r="23" spans="1:15" ht="12.75" customHeight="1" x14ac:dyDescent="0.2">
      <c r="A23" s="38"/>
      <c r="B23" s="39"/>
      <c r="C23" s="41"/>
      <c r="D23" s="41"/>
      <c r="E23" s="40"/>
      <c r="G23" s="45"/>
      <c r="H23" s="42"/>
      <c r="I23" s="42"/>
      <c r="J23" s="9"/>
      <c r="K23" s="19"/>
      <c r="L23" s="20"/>
      <c r="M23" s="19"/>
      <c r="N23" s="20"/>
      <c r="O23" s="21"/>
    </row>
    <row r="24" spans="1:15" ht="12.75" customHeight="1" x14ac:dyDescent="0.2">
      <c r="A24" s="38" t="s">
        <v>101</v>
      </c>
      <c r="B24" s="39">
        <v>1.11E-2</v>
      </c>
      <c r="C24" s="41">
        <v>2590.63</v>
      </c>
      <c r="D24" s="41">
        <v>28.73</v>
      </c>
      <c r="E24" s="40"/>
      <c r="F24" s="14" t="s">
        <v>84</v>
      </c>
      <c r="G24" s="45">
        <v>1.11E-2</v>
      </c>
      <c r="H24" s="42">
        <v>2597.4699999999998</v>
      </c>
      <c r="I24" s="42">
        <v>28.81</v>
      </c>
      <c r="J24" s="9"/>
      <c r="K24" s="19">
        <f t="shared" si="0"/>
        <v>-6.8399999999996908</v>
      </c>
      <c r="L24" s="20">
        <f t="shared" si="1"/>
        <v>-2.6402844095836497E-3</v>
      </c>
      <c r="M24" s="19">
        <f t="shared" si="2"/>
        <v>-7.9999999999998295E-2</v>
      </c>
      <c r="N24" s="20">
        <f t="shared" si="3"/>
        <v>-2.7845457709710511E-3</v>
      </c>
      <c r="O24" s="21">
        <f t="shared" si="4"/>
        <v>3.3591517354839974E-3</v>
      </c>
    </row>
    <row r="25" spans="1:15" ht="12.75" customHeight="1" x14ac:dyDescent="0.2">
      <c r="A25" s="38" t="s">
        <v>26</v>
      </c>
      <c r="B25" s="39">
        <v>2.0500000000000001E-2</v>
      </c>
      <c r="C25" s="41">
        <v>13.37</v>
      </c>
      <c r="D25" s="41">
        <v>0.26</v>
      </c>
      <c r="E25" s="40"/>
      <c r="F25" s="14" t="s">
        <v>84</v>
      </c>
      <c r="G25" s="45">
        <v>2.0500000000000001E-2</v>
      </c>
      <c r="H25" s="42">
        <v>13.45</v>
      </c>
      <c r="I25" s="42">
        <v>0.28000000000000003</v>
      </c>
      <c r="J25" s="9"/>
      <c r="K25" s="19">
        <f t="shared" si="0"/>
        <v>-8.0000000000000071E-2</v>
      </c>
      <c r="L25" s="20">
        <f t="shared" si="1"/>
        <v>-5.9835452505609633E-3</v>
      </c>
      <c r="M25" s="19">
        <f t="shared" si="2"/>
        <v>-2.0000000000000018E-2</v>
      </c>
      <c r="N25" s="20">
        <f t="shared" si="3"/>
        <v>-7.6923076923076983E-2</v>
      </c>
      <c r="O25" s="21">
        <f t="shared" si="4"/>
        <v>3.2647083857532783E-5</v>
      </c>
    </row>
    <row r="26" spans="1:15" ht="12.75" customHeight="1" x14ac:dyDescent="0.2">
      <c r="A26" s="38" t="s">
        <v>25</v>
      </c>
      <c r="B26" s="39">
        <v>0.29039999999999999</v>
      </c>
      <c r="C26" s="41">
        <v>1321.56</v>
      </c>
      <c r="D26" s="41">
        <v>383.78</v>
      </c>
      <c r="E26" s="40"/>
      <c r="F26" s="14" t="s">
        <v>84</v>
      </c>
      <c r="G26" s="45">
        <v>0.29039999999999999</v>
      </c>
      <c r="H26" s="42">
        <v>1325.13</v>
      </c>
      <c r="I26" s="42">
        <v>384.82</v>
      </c>
      <c r="J26" s="9"/>
      <c r="K26" s="19">
        <f t="shared" si="0"/>
        <v>-3.5700000000001637</v>
      </c>
      <c r="L26" s="20">
        <f t="shared" si="1"/>
        <v>-2.7013529465178755E-3</v>
      </c>
      <c r="M26" s="19">
        <f t="shared" si="2"/>
        <v>-1.0400000000000205</v>
      </c>
      <c r="N26" s="20">
        <f t="shared" si="3"/>
        <v>-2.7098858721142857E-3</v>
      </c>
      <c r="O26" s="21">
        <f t="shared" si="4"/>
        <v>4.4868752893056293E-2</v>
      </c>
    </row>
    <row r="27" spans="1:15" ht="12.75" customHeight="1" x14ac:dyDescent="0.2">
      <c r="A27" s="38"/>
      <c r="B27" s="39"/>
      <c r="C27" s="41"/>
      <c r="D27" s="41"/>
      <c r="E27" s="40"/>
      <c r="J27" s="9"/>
      <c r="K27" s="19"/>
      <c r="L27" s="20"/>
      <c r="M27" s="19"/>
      <c r="N27" s="20"/>
      <c r="O27" s="21"/>
    </row>
    <row r="28" spans="1:15" ht="12.75" customHeight="1" x14ac:dyDescent="0.2">
      <c r="A28" s="38" t="s">
        <v>27</v>
      </c>
      <c r="B28" s="39">
        <v>5.3499999999999999E-2</v>
      </c>
      <c r="C28" s="41">
        <v>0.02</v>
      </c>
      <c r="D28" s="41">
        <v>0</v>
      </c>
      <c r="E28" s="40"/>
      <c r="F28" s="14" t="s">
        <v>83</v>
      </c>
      <c r="G28" s="45">
        <v>5.3499999999999999E-2</v>
      </c>
      <c r="H28" s="42">
        <v>0.02</v>
      </c>
      <c r="I28" s="42">
        <v>0</v>
      </c>
      <c r="J28" s="9"/>
      <c r="K28" s="19">
        <f t="shared" si="0"/>
        <v>0</v>
      </c>
      <c r="L28" s="20">
        <f t="shared" si="1"/>
        <v>0</v>
      </c>
      <c r="M28" s="19">
        <f t="shared" si="2"/>
        <v>0</v>
      </c>
      <c r="N28" s="20">
        <f t="shared" si="3"/>
        <v>0</v>
      </c>
      <c r="O28" s="21">
        <f t="shared" si="4"/>
        <v>0</v>
      </c>
    </row>
    <row r="29" spans="1:15" ht="12.75" customHeight="1" x14ac:dyDescent="0.2">
      <c r="A29" s="38" t="s">
        <v>90</v>
      </c>
      <c r="B29" s="39">
        <v>0.06</v>
      </c>
      <c r="C29" s="41">
        <v>2.5299999999999998</v>
      </c>
      <c r="D29" s="41">
        <v>0.16</v>
      </c>
      <c r="E29" s="40"/>
      <c r="F29" s="14" t="s">
        <v>83</v>
      </c>
      <c r="G29" s="14">
        <v>0.06</v>
      </c>
      <c r="H29" s="14">
        <v>2.5499999999999998</v>
      </c>
      <c r="I29" s="14">
        <v>0.15</v>
      </c>
      <c r="J29" s="9"/>
      <c r="K29" s="19">
        <f t="shared" si="0"/>
        <v>-2.0000000000000018E-2</v>
      </c>
      <c r="L29" s="20">
        <f t="shared" si="1"/>
        <v>-7.9051383399209568E-3</v>
      </c>
      <c r="M29" s="19">
        <f t="shared" si="2"/>
        <v>1.0000000000000009E-2</v>
      </c>
      <c r="N29" s="20">
        <f t="shared" si="3"/>
        <v>6.2500000000000056E-2</v>
      </c>
      <c r="O29" s="21">
        <f t="shared" si="4"/>
        <v>1.7489509209392559E-5</v>
      </c>
    </row>
    <row r="30" spans="1:15" ht="12.75" customHeight="1" x14ac:dyDescent="0.2">
      <c r="A30" s="38"/>
      <c r="B30" s="39"/>
      <c r="C30" s="41"/>
      <c r="D30" s="41"/>
      <c r="E30" s="40"/>
      <c r="G30" s="45"/>
      <c r="H30" s="42"/>
      <c r="I30" s="42"/>
      <c r="J30" s="9"/>
      <c r="K30" s="19"/>
      <c r="L30" s="20"/>
      <c r="M30" s="19"/>
      <c r="N30" s="20"/>
      <c r="O30" s="21"/>
    </row>
    <row r="31" spans="1:15" ht="12.75" customHeight="1" x14ac:dyDescent="0.2">
      <c r="A31" s="38" t="s">
        <v>28</v>
      </c>
      <c r="B31" s="39">
        <v>0.1119</v>
      </c>
      <c r="C31" s="41">
        <v>49.86</v>
      </c>
      <c r="D31" s="41">
        <v>5.57</v>
      </c>
      <c r="E31" s="40"/>
      <c r="F31" s="14" t="s">
        <v>82</v>
      </c>
      <c r="G31" s="45">
        <v>0.1119</v>
      </c>
      <c r="H31" s="42">
        <v>51.23</v>
      </c>
      <c r="I31" s="42">
        <v>5.73</v>
      </c>
      <c r="J31" s="9"/>
      <c r="K31" s="19">
        <f t="shared" si="0"/>
        <v>-1.3699999999999974</v>
      </c>
      <c r="L31" s="20">
        <f t="shared" si="1"/>
        <v>-2.7476935419173634E-2</v>
      </c>
      <c r="M31" s="19">
        <f t="shared" si="2"/>
        <v>-0.16000000000000014</v>
      </c>
      <c r="N31" s="20">
        <f t="shared" si="3"/>
        <v>-2.8725314183123903E-2</v>
      </c>
      <c r="O31" s="21">
        <f t="shared" si="4"/>
        <v>6.680992517987958E-4</v>
      </c>
    </row>
    <row r="32" spans="1:15" ht="12.75" customHeight="1" x14ac:dyDescent="0.2">
      <c r="A32" s="38" t="s">
        <v>28</v>
      </c>
      <c r="B32" s="39">
        <v>0.112</v>
      </c>
      <c r="C32" s="41">
        <v>53.48</v>
      </c>
      <c r="D32" s="41">
        <v>5.98</v>
      </c>
      <c r="E32" s="40"/>
      <c r="F32" s="14" t="s">
        <v>82</v>
      </c>
      <c r="G32" s="45">
        <v>0.112</v>
      </c>
      <c r="H32" s="42">
        <v>55.43</v>
      </c>
      <c r="I32" s="42">
        <v>6.21</v>
      </c>
      <c r="J32" s="9"/>
      <c r="K32" s="19">
        <f t="shared" si="0"/>
        <v>-1.9500000000000028</v>
      </c>
      <c r="L32" s="20">
        <f t="shared" si="1"/>
        <v>-3.6462228870605892E-2</v>
      </c>
      <c r="M32" s="19">
        <f t="shared" si="2"/>
        <v>-0.22999999999999954</v>
      </c>
      <c r="N32" s="20">
        <f t="shared" si="3"/>
        <v>-3.846153846153838E-2</v>
      </c>
      <c r="O32" s="21">
        <f t="shared" si="4"/>
        <v>7.2406568126885196E-4</v>
      </c>
    </row>
    <row r="33" spans="1:15" ht="12.75" customHeight="1" x14ac:dyDescent="0.2">
      <c r="A33" s="38"/>
      <c r="B33" s="39"/>
      <c r="C33" s="41"/>
      <c r="D33" s="41"/>
      <c r="E33" s="40"/>
      <c r="G33" s="45"/>
      <c r="H33" s="42"/>
      <c r="I33" s="42"/>
      <c r="J33" s="9"/>
      <c r="K33" s="19"/>
      <c r="L33" s="20"/>
      <c r="M33" s="19"/>
      <c r="N33" s="20"/>
      <c r="O33" s="21"/>
    </row>
    <row r="34" spans="1:15" ht="12.75" customHeight="1" x14ac:dyDescent="0.2">
      <c r="A34" s="38" t="s">
        <v>119</v>
      </c>
      <c r="B34" s="39">
        <v>7.0000000000000001E-3</v>
      </c>
      <c r="C34" s="41">
        <v>53.55</v>
      </c>
      <c r="D34" s="41">
        <v>0.37</v>
      </c>
      <c r="E34" s="40"/>
      <c r="F34" s="14" t="s">
        <v>113</v>
      </c>
      <c r="G34" s="45">
        <v>7.0000000000000001E-3</v>
      </c>
      <c r="H34" s="42">
        <v>53.75</v>
      </c>
      <c r="I34" s="42">
        <v>0.39</v>
      </c>
      <c r="J34" s="9"/>
      <c r="K34" s="19">
        <f t="shared" si="0"/>
        <v>-0.20000000000000284</v>
      </c>
      <c r="L34" s="20">
        <f t="shared" si="1"/>
        <v>-3.734827264239082E-3</v>
      </c>
      <c r="M34" s="19">
        <f t="shared" si="2"/>
        <v>-2.0000000000000018E-2</v>
      </c>
      <c r="N34" s="20">
        <f t="shared" si="3"/>
        <v>-5.4054054054054106E-2</v>
      </c>
      <c r="O34" s="21">
        <f t="shared" si="4"/>
        <v>4.5472723944420654E-5</v>
      </c>
    </row>
    <row r="35" spans="1:15" ht="12.75" customHeight="1" x14ac:dyDescent="0.2">
      <c r="A35" s="38"/>
      <c r="B35" s="39"/>
      <c r="C35" s="41"/>
      <c r="D35" s="41"/>
      <c r="E35" s="40"/>
      <c r="G35" s="45"/>
      <c r="H35" s="42"/>
      <c r="I35" s="42"/>
      <c r="J35" s="9"/>
      <c r="K35" s="19"/>
      <c r="L35" s="20"/>
      <c r="M35" s="19"/>
      <c r="N35" s="20"/>
      <c r="O35" s="21"/>
    </row>
    <row r="36" spans="1:15" ht="12.75" customHeight="1" x14ac:dyDescent="0.2">
      <c r="A36" s="38" t="s">
        <v>124</v>
      </c>
      <c r="B36" s="39">
        <v>0.27850000000000003</v>
      </c>
      <c r="C36" s="41">
        <v>12.7</v>
      </c>
      <c r="D36" s="41">
        <v>3.52</v>
      </c>
      <c r="E36" s="40"/>
      <c r="F36" s="14" t="s">
        <v>129</v>
      </c>
      <c r="G36" s="45">
        <v>0.27848000000000001</v>
      </c>
      <c r="H36" s="42">
        <v>12.88</v>
      </c>
      <c r="I36" s="42">
        <v>3.59</v>
      </c>
      <c r="J36" s="9"/>
      <c r="K36" s="19">
        <f t="shared" si="0"/>
        <v>-0.18000000000000149</v>
      </c>
      <c r="L36" s="20">
        <f t="shared" si="1"/>
        <v>-1.4173228346456811E-2</v>
      </c>
      <c r="M36" s="19">
        <f t="shared" si="2"/>
        <v>-6.999999999999984E-2</v>
      </c>
      <c r="N36" s="20">
        <f t="shared" si="3"/>
        <v>-1.9886363636363591E-2</v>
      </c>
      <c r="O36" s="21">
        <f t="shared" si="4"/>
        <v>4.1858225374479522E-4</v>
      </c>
    </row>
    <row r="37" spans="1:15" ht="12.75" customHeight="1" x14ac:dyDescent="0.2">
      <c r="A37" s="38" t="s">
        <v>123</v>
      </c>
      <c r="B37" s="39">
        <v>0.31879999999999997</v>
      </c>
      <c r="C37" s="41">
        <v>511.01</v>
      </c>
      <c r="D37" s="41">
        <v>162.88</v>
      </c>
      <c r="E37" s="40"/>
      <c r="F37" s="14" t="s">
        <v>129</v>
      </c>
      <c r="G37" s="18">
        <v>0.31874999999999998</v>
      </c>
      <c r="H37" s="14">
        <v>512.98</v>
      </c>
      <c r="I37" s="14">
        <v>163.51</v>
      </c>
      <c r="J37" s="9"/>
      <c r="K37" s="19">
        <f t="shared" si="0"/>
        <v>-1.9700000000000273</v>
      </c>
      <c r="L37" s="20">
        <f t="shared" si="1"/>
        <v>-3.8551104675055817E-3</v>
      </c>
      <c r="M37" s="19">
        <f t="shared" si="2"/>
        <v>-0.62999999999999545</v>
      </c>
      <c r="N37" s="20">
        <f t="shared" si="3"/>
        <v>-3.8678781925343534E-3</v>
      </c>
      <c r="O37" s="21">
        <f t="shared" si="4"/>
        <v>1.9064731005518514E-2</v>
      </c>
    </row>
    <row r="38" spans="1:15" ht="12.75" customHeight="1" x14ac:dyDescent="0.2">
      <c r="A38" s="38" t="s">
        <v>125</v>
      </c>
      <c r="B38" s="39">
        <v>0.34970000000000001</v>
      </c>
      <c r="C38" s="41">
        <v>164.16</v>
      </c>
      <c r="D38" s="41">
        <v>57.41</v>
      </c>
      <c r="E38" s="40"/>
      <c r="F38" s="14" t="s">
        <v>129</v>
      </c>
      <c r="G38" s="45">
        <v>0.34966000000000003</v>
      </c>
      <c r="H38" s="42">
        <v>164.94</v>
      </c>
      <c r="I38" s="42">
        <v>57.67</v>
      </c>
      <c r="J38" s="9"/>
      <c r="K38" s="19">
        <f t="shared" si="0"/>
        <v>-0.78000000000000114</v>
      </c>
      <c r="L38" s="20">
        <f t="shared" si="1"/>
        <v>-4.7514619883041002E-3</v>
      </c>
      <c r="M38" s="19">
        <f t="shared" si="2"/>
        <v>-0.26000000000000512</v>
      </c>
      <c r="N38" s="20">
        <f t="shared" si="3"/>
        <v>-4.5288277303606539E-3</v>
      </c>
      <c r="O38" s="21">
        <f t="shared" si="4"/>
        <v>6.7241333073711261E-3</v>
      </c>
    </row>
    <row r="39" spans="1:15" ht="12.75" customHeight="1" x14ac:dyDescent="0.2">
      <c r="A39" s="38" t="s">
        <v>122</v>
      </c>
      <c r="B39" s="39">
        <v>0.3765</v>
      </c>
      <c r="C39" s="41">
        <v>768.98</v>
      </c>
      <c r="D39" s="41">
        <v>289.52</v>
      </c>
      <c r="E39" s="40"/>
      <c r="F39" s="14" t="s">
        <v>129</v>
      </c>
      <c r="G39" s="45">
        <v>0.37652000000000002</v>
      </c>
      <c r="H39" s="42">
        <v>771.79</v>
      </c>
      <c r="I39" s="42">
        <v>290.58999999999997</v>
      </c>
      <c r="J39" s="9"/>
      <c r="K39" s="19">
        <f t="shared" si="0"/>
        <v>-2.8099999999999454</v>
      </c>
      <c r="L39" s="20">
        <f t="shared" si="1"/>
        <v>-3.6541912663527599E-3</v>
      </c>
      <c r="M39" s="19">
        <f t="shared" si="2"/>
        <v>-1.0699999999999932</v>
      </c>
      <c r="N39" s="20">
        <f t="shared" si="3"/>
        <v>-3.6957723127935662E-3</v>
      </c>
      <c r="O39" s="21">
        <f t="shared" si="4"/>
        <v>3.3881843207715888E-2</v>
      </c>
    </row>
    <row r="40" spans="1:15" ht="12.75" customHeight="1" x14ac:dyDescent="0.2">
      <c r="A40" s="38"/>
      <c r="B40" s="39"/>
      <c r="C40" s="41"/>
      <c r="D40" s="41"/>
      <c r="E40" s="40"/>
      <c r="G40" s="45"/>
      <c r="H40" s="42"/>
      <c r="I40" s="42"/>
      <c r="J40" s="9"/>
      <c r="K40" s="19"/>
      <c r="L40" s="20"/>
      <c r="M40" s="19"/>
      <c r="N40" s="20"/>
      <c r="O40" s="21"/>
    </row>
    <row r="41" spans="1:15" ht="12.75" customHeight="1" x14ac:dyDescent="0.2">
      <c r="A41" s="38" t="s">
        <v>97</v>
      </c>
      <c r="B41" s="39">
        <v>0.62990000000000002</v>
      </c>
      <c r="C41" s="41">
        <v>1.46</v>
      </c>
      <c r="D41" s="41">
        <v>0.92</v>
      </c>
      <c r="E41" s="40"/>
      <c r="F41" s="14" t="s">
        <v>99</v>
      </c>
      <c r="G41" s="45">
        <v>0.62990000000000002</v>
      </c>
      <c r="H41" s="42">
        <v>1.5</v>
      </c>
      <c r="I41" s="42">
        <v>0.94</v>
      </c>
      <c r="J41" s="9"/>
      <c r="K41" s="19">
        <f t="shared" si="0"/>
        <v>-4.0000000000000036E-2</v>
      </c>
      <c r="L41" s="20">
        <f t="shared" si="1"/>
        <v>-2.7397260273972629E-2</v>
      </c>
      <c r="M41" s="19">
        <f t="shared" si="2"/>
        <v>-1.9999999999999907E-2</v>
      </c>
      <c r="N41" s="20">
        <f t="shared" si="3"/>
        <v>-2.1739130434782507E-2</v>
      </c>
      <c r="O41" s="21">
        <f t="shared" si="4"/>
        <v>1.0960092437886003E-4</v>
      </c>
    </row>
    <row r="42" spans="1:15" ht="12.75" customHeight="1" x14ac:dyDescent="0.2">
      <c r="A42" s="38"/>
      <c r="B42" s="39"/>
      <c r="C42" s="41"/>
      <c r="D42" s="41"/>
      <c r="E42" s="40"/>
      <c r="G42" s="45"/>
      <c r="H42" s="42"/>
      <c r="I42" s="42"/>
      <c r="J42" s="9"/>
      <c r="K42" s="19"/>
      <c r="L42" s="20"/>
      <c r="M42" s="19"/>
      <c r="N42" s="20"/>
      <c r="O42" s="21"/>
    </row>
    <row r="43" spans="1:15" ht="12.75" customHeight="1" x14ac:dyDescent="0.2">
      <c r="A43" s="38" t="s">
        <v>29</v>
      </c>
      <c r="B43" s="39">
        <v>0.193</v>
      </c>
      <c r="C43" s="41">
        <v>0.4</v>
      </c>
      <c r="D43" s="41">
        <v>7.0000000000000007E-2</v>
      </c>
      <c r="E43" s="40"/>
      <c r="F43" s="14" t="s">
        <v>81</v>
      </c>
      <c r="G43" s="45">
        <v>0.193</v>
      </c>
      <c r="H43" s="42">
        <v>0.42</v>
      </c>
      <c r="I43" s="42">
        <v>0.08</v>
      </c>
      <c r="J43" s="9"/>
      <c r="K43" s="19">
        <f t="shared" si="0"/>
        <v>-1.9999999999999962E-2</v>
      </c>
      <c r="L43" s="20">
        <f t="shared" si="1"/>
        <v>-4.9999999999999906E-2</v>
      </c>
      <c r="M43" s="19">
        <f t="shared" si="2"/>
        <v>-9.999999999999995E-3</v>
      </c>
      <c r="N43" s="20">
        <f t="shared" si="3"/>
        <v>-0.14285714285714277</v>
      </c>
      <c r="O43" s="21">
        <f t="shared" si="4"/>
        <v>9.327738245009365E-6</v>
      </c>
    </row>
    <row r="44" spans="1:15" ht="12.75" customHeight="1" x14ac:dyDescent="0.2">
      <c r="A44" s="38"/>
      <c r="B44" s="39"/>
      <c r="C44" s="41"/>
      <c r="D44" s="41"/>
      <c r="E44" s="40"/>
      <c r="G44" s="45"/>
      <c r="H44" s="42"/>
      <c r="I44" s="42"/>
      <c r="J44" s="9"/>
      <c r="K44" s="19"/>
      <c r="L44" s="20"/>
      <c r="M44" s="19"/>
      <c r="N44" s="20"/>
      <c r="O44" s="21"/>
    </row>
    <row r="45" spans="1:15" ht="12.75" customHeight="1" x14ac:dyDescent="0.2">
      <c r="A45" s="38" t="s">
        <v>127</v>
      </c>
      <c r="B45" s="39">
        <v>2.6402999999999999</v>
      </c>
      <c r="C45" s="41">
        <v>6.51</v>
      </c>
      <c r="D45" s="41">
        <v>17.2</v>
      </c>
      <c r="E45" s="40"/>
      <c r="J45" s="9"/>
      <c r="K45" s="19">
        <f t="shared" si="0"/>
        <v>6.51</v>
      </c>
      <c r="L45" s="20">
        <f t="shared" si="1"/>
        <v>1</v>
      </c>
      <c r="M45" s="19">
        <f t="shared" si="2"/>
        <v>17.2</v>
      </c>
      <c r="N45" s="20">
        <f t="shared" si="3"/>
        <v>1</v>
      </c>
      <c r="O45" s="21">
        <f t="shared" si="4"/>
        <v>0</v>
      </c>
    </row>
    <row r="46" spans="1:15" ht="12.75" customHeight="1" x14ac:dyDescent="0.2">
      <c r="A46" s="38"/>
      <c r="B46" s="39"/>
      <c r="C46" s="41"/>
      <c r="D46" s="41"/>
      <c r="E46" s="40"/>
      <c r="J46" s="9"/>
      <c r="K46" s="19"/>
      <c r="L46" s="20"/>
      <c r="M46" s="19"/>
      <c r="N46" s="20"/>
      <c r="O46" s="21"/>
    </row>
    <row r="47" spans="1:15" ht="12.75" customHeight="1" x14ac:dyDescent="0.2">
      <c r="A47" s="38" t="s">
        <v>31</v>
      </c>
      <c r="B47" s="39">
        <v>0.35110000000000002</v>
      </c>
      <c r="C47" s="41">
        <v>387.94</v>
      </c>
      <c r="D47" s="41">
        <v>136.22999999999999</v>
      </c>
      <c r="E47" s="40"/>
      <c r="F47" s="14" t="s">
        <v>80</v>
      </c>
      <c r="G47" s="14">
        <v>0.35110000000000002</v>
      </c>
      <c r="H47" s="14">
        <v>389.18</v>
      </c>
      <c r="I47" s="14">
        <v>136.63999999999999</v>
      </c>
      <c r="J47" s="9"/>
      <c r="K47" s="19">
        <f t="shared" si="0"/>
        <v>-1.2400000000000091</v>
      </c>
      <c r="L47" s="20">
        <f t="shared" si="1"/>
        <v>-3.1963705727690085E-3</v>
      </c>
      <c r="M47" s="19">
        <f t="shared" si="2"/>
        <v>-0.40999999999999659</v>
      </c>
      <c r="N47" s="20">
        <f t="shared" si="3"/>
        <v>-3.0096160904352683E-3</v>
      </c>
      <c r="O47" s="21">
        <f t="shared" si="4"/>
        <v>1.5931776922475993E-2</v>
      </c>
    </row>
    <row r="48" spans="1:15" ht="12.75" customHeight="1" x14ac:dyDescent="0.2">
      <c r="A48" s="38" t="s">
        <v>33</v>
      </c>
      <c r="B48" s="39">
        <v>0.35630000000000001</v>
      </c>
      <c r="C48" s="41">
        <v>16.29</v>
      </c>
      <c r="D48" s="41">
        <v>5.8</v>
      </c>
      <c r="E48" s="40"/>
      <c r="F48" s="14" t="s">
        <v>80</v>
      </c>
      <c r="G48" s="18">
        <v>0.35625000000000001</v>
      </c>
      <c r="H48" s="42">
        <v>16.38</v>
      </c>
      <c r="I48" s="42">
        <v>5.84</v>
      </c>
      <c r="J48" s="9"/>
      <c r="K48" s="19">
        <f t="shared" si="0"/>
        <v>-8.9999999999999858E-2</v>
      </c>
      <c r="L48" s="20">
        <f t="shared" si="1"/>
        <v>-5.5248618784530306E-3</v>
      </c>
      <c r="M48" s="19">
        <f t="shared" si="2"/>
        <v>-4.0000000000000036E-2</v>
      </c>
      <c r="N48" s="20">
        <f t="shared" si="3"/>
        <v>-6.896551724137937E-3</v>
      </c>
      <c r="O48" s="21">
        <f t="shared" si="4"/>
        <v>6.8092489188568365E-4</v>
      </c>
    </row>
    <row r="49" spans="1:15" ht="12.75" customHeight="1" x14ac:dyDescent="0.2">
      <c r="A49" s="38" t="s">
        <v>30</v>
      </c>
      <c r="B49" s="39">
        <v>0.39300000000000002</v>
      </c>
      <c r="C49" s="41">
        <v>53.47</v>
      </c>
      <c r="D49" s="41">
        <v>21.01</v>
      </c>
      <c r="E49" s="40"/>
      <c r="F49" s="14" t="s">
        <v>80</v>
      </c>
      <c r="G49" s="14">
        <v>0.39300000000000002</v>
      </c>
      <c r="H49" s="14">
        <v>53.88</v>
      </c>
      <c r="I49" s="14">
        <v>21.17</v>
      </c>
      <c r="J49" s="9"/>
      <c r="K49" s="19">
        <f t="shared" si="0"/>
        <v>-0.41000000000000369</v>
      </c>
      <c r="L49" s="20">
        <f t="shared" si="1"/>
        <v>-7.6678511314756627E-3</v>
      </c>
      <c r="M49" s="19">
        <f t="shared" si="2"/>
        <v>-0.16000000000000014</v>
      </c>
      <c r="N49" s="20">
        <f t="shared" si="3"/>
        <v>-7.6154212279866788E-3</v>
      </c>
      <c r="O49" s="21">
        <f t="shared" si="4"/>
        <v>2.4683527330856036E-3</v>
      </c>
    </row>
    <row r="50" spans="1:15" ht="12.75" customHeight="1" x14ac:dyDescent="0.2">
      <c r="A50" s="38" t="s">
        <v>32</v>
      </c>
      <c r="B50" s="39">
        <v>0.44919999999999999</v>
      </c>
      <c r="C50" s="41">
        <v>108.32</v>
      </c>
      <c r="D50" s="41">
        <v>48.65</v>
      </c>
      <c r="E50" s="40"/>
      <c r="F50" s="14" t="s">
        <v>80</v>
      </c>
      <c r="G50" s="14">
        <v>0.44919999999999999</v>
      </c>
      <c r="H50" s="14">
        <v>108.6</v>
      </c>
      <c r="I50" s="14">
        <v>48.78</v>
      </c>
      <c r="J50" s="9"/>
      <c r="K50" s="19">
        <f t="shared" si="0"/>
        <v>-0.28000000000000114</v>
      </c>
      <c r="L50" s="20">
        <f t="shared" si="1"/>
        <v>-2.5849335302806607E-3</v>
      </c>
      <c r="M50" s="19">
        <f t="shared" si="2"/>
        <v>-0.13000000000000256</v>
      </c>
      <c r="N50" s="20">
        <f t="shared" si="3"/>
        <v>-2.6721479958890558E-3</v>
      </c>
      <c r="O50" s="21">
        <f t="shared" si="4"/>
        <v>5.6875883948944604E-3</v>
      </c>
    </row>
    <row r="51" spans="1:15" ht="12.75" customHeight="1" x14ac:dyDescent="0.2">
      <c r="A51" s="38"/>
      <c r="B51" s="39"/>
      <c r="C51" s="41"/>
      <c r="D51" s="41"/>
      <c r="E51" s="40"/>
      <c r="G51" s="45"/>
      <c r="H51" s="42"/>
      <c r="I51" s="42"/>
      <c r="J51" s="9"/>
      <c r="K51" s="19"/>
      <c r="L51" s="20"/>
      <c r="M51" s="19"/>
      <c r="N51" s="20"/>
      <c r="O51" s="21"/>
    </row>
    <row r="52" spans="1:15" ht="12.75" customHeight="1" x14ac:dyDescent="0.2">
      <c r="A52" s="38" t="s">
        <v>34</v>
      </c>
      <c r="B52" s="39">
        <v>0.19</v>
      </c>
      <c r="C52" s="41">
        <v>14279.96</v>
      </c>
      <c r="D52" s="41">
        <v>2713.23</v>
      </c>
      <c r="E52" s="40"/>
      <c r="F52" s="14" t="s">
        <v>79</v>
      </c>
      <c r="G52" s="18">
        <v>0.19</v>
      </c>
      <c r="H52" s="14">
        <v>14323.18</v>
      </c>
      <c r="I52" s="14">
        <v>2721.4</v>
      </c>
      <c r="J52" s="9"/>
      <c r="K52" s="19">
        <f t="shared" si="0"/>
        <v>-43.220000000001164</v>
      </c>
      <c r="L52" s="20">
        <f t="shared" si="1"/>
        <v>-3.0266191221824967E-3</v>
      </c>
      <c r="M52" s="19">
        <f t="shared" si="2"/>
        <v>-8.1700000000000728</v>
      </c>
      <c r="N52" s="20">
        <f t="shared" si="3"/>
        <v>-3.0111711871091181E-3</v>
      </c>
      <c r="O52" s="21">
        <f t="shared" si="4"/>
        <v>0.31730633574960609</v>
      </c>
    </row>
    <row r="53" spans="1:15" ht="12.75" customHeight="1" x14ac:dyDescent="0.2">
      <c r="A53" s="38" t="s">
        <v>98</v>
      </c>
      <c r="B53" s="39">
        <v>0.19009999999999999</v>
      </c>
      <c r="C53" s="41">
        <v>299.68</v>
      </c>
      <c r="D53" s="41">
        <v>57.01</v>
      </c>
      <c r="E53" s="40"/>
      <c r="F53" s="14" t="s">
        <v>79</v>
      </c>
      <c r="G53" s="45">
        <v>0.19009999999999999</v>
      </c>
      <c r="H53" s="42">
        <v>300.60000000000002</v>
      </c>
      <c r="I53" s="42">
        <v>57.14</v>
      </c>
      <c r="J53" s="9"/>
      <c r="K53" s="19">
        <f t="shared" si="0"/>
        <v>-0.92000000000001592</v>
      </c>
      <c r="L53" s="20">
        <f t="shared" si="1"/>
        <v>-3.0699412706887879E-3</v>
      </c>
      <c r="M53" s="19">
        <f t="shared" si="2"/>
        <v>-0.13000000000000256</v>
      </c>
      <c r="N53" s="20">
        <f t="shared" si="3"/>
        <v>-2.28030170145593E-3</v>
      </c>
      <c r="O53" s="21">
        <f t="shared" si="4"/>
        <v>6.6623370414979387E-3</v>
      </c>
    </row>
    <row r="54" spans="1:15" ht="12.75" customHeight="1" x14ac:dyDescent="0.2">
      <c r="E54" s="40"/>
      <c r="G54" s="18"/>
      <c r="J54" s="9"/>
      <c r="K54" s="19"/>
      <c r="L54" s="20"/>
      <c r="M54" s="19"/>
      <c r="N54" s="20"/>
      <c r="O54" s="21"/>
    </row>
    <row r="55" spans="1:15" ht="12.75" customHeight="1" x14ac:dyDescent="0.2">
      <c r="A55" s="38" t="s">
        <v>35</v>
      </c>
      <c r="B55" s="39">
        <v>0.14860000000000001</v>
      </c>
      <c r="C55" s="41">
        <v>10.33</v>
      </c>
      <c r="D55" s="41">
        <v>1.53</v>
      </c>
      <c r="E55" s="40"/>
      <c r="F55" s="14" t="s">
        <v>78</v>
      </c>
      <c r="G55" s="14">
        <v>0.14860000000000001</v>
      </c>
      <c r="H55" s="14">
        <v>10.37</v>
      </c>
      <c r="I55" s="14">
        <v>1.54</v>
      </c>
      <c r="J55" s="9"/>
      <c r="K55" s="19">
        <f t="shared" si="0"/>
        <v>-3.9999999999999147E-2</v>
      </c>
      <c r="L55" s="20">
        <f t="shared" si="1"/>
        <v>-3.8722168441431893E-3</v>
      </c>
      <c r="M55" s="19">
        <f t="shared" si="2"/>
        <v>-1.0000000000000009E-2</v>
      </c>
      <c r="N55" s="20">
        <f t="shared" si="3"/>
        <v>-6.5359477124183061E-3</v>
      </c>
      <c r="O55" s="21">
        <f t="shared" si="4"/>
        <v>1.7955896121643028E-4</v>
      </c>
    </row>
    <row r="56" spans="1:15" ht="12.75" customHeight="1" x14ac:dyDescent="0.2">
      <c r="A56" s="38"/>
      <c r="B56" s="39"/>
      <c r="C56" s="41"/>
      <c r="D56" s="41"/>
      <c r="E56" s="40"/>
      <c r="J56" s="9"/>
      <c r="K56" s="19"/>
      <c r="L56" s="20"/>
      <c r="M56" s="19"/>
      <c r="N56" s="20"/>
      <c r="O56" s="21"/>
    </row>
    <row r="57" spans="1:15" ht="12.75" customHeight="1" x14ac:dyDescent="0.2">
      <c r="A57" s="38" t="s">
        <v>36</v>
      </c>
      <c r="B57" s="39">
        <v>9.35E-2</v>
      </c>
      <c r="C57" s="41">
        <v>1.44</v>
      </c>
      <c r="D57" s="41">
        <v>0.13</v>
      </c>
      <c r="E57" s="40"/>
      <c r="F57" s="14" t="s">
        <v>77</v>
      </c>
      <c r="G57" s="14">
        <v>9.35E-2</v>
      </c>
      <c r="H57" s="14">
        <v>1.45</v>
      </c>
      <c r="I57" s="14">
        <v>0.14000000000000001</v>
      </c>
      <c r="J57" s="9"/>
      <c r="K57" s="19">
        <f t="shared" si="0"/>
        <v>-1.0000000000000009E-2</v>
      </c>
      <c r="L57" s="20">
        <f t="shared" si="1"/>
        <v>-6.944444444444451E-3</v>
      </c>
      <c r="M57" s="19">
        <f t="shared" si="2"/>
        <v>-1.0000000000000009E-2</v>
      </c>
      <c r="N57" s="20">
        <f t="shared" si="3"/>
        <v>-7.6923076923076983E-2</v>
      </c>
      <c r="O57" s="21">
        <f t="shared" si="4"/>
        <v>1.6323541928766391E-5</v>
      </c>
    </row>
    <row r="58" spans="1:15" ht="12.75" customHeight="1" x14ac:dyDescent="0.2">
      <c r="A58" s="38" t="s">
        <v>92</v>
      </c>
      <c r="B58" s="39">
        <v>0.106</v>
      </c>
      <c r="C58" s="41">
        <v>0.66</v>
      </c>
      <c r="D58" s="41">
        <v>0.06</v>
      </c>
      <c r="E58" s="40"/>
      <c r="F58" s="14" t="s">
        <v>77</v>
      </c>
      <c r="G58" s="45">
        <v>0.106</v>
      </c>
      <c r="H58" s="42">
        <v>0.68</v>
      </c>
      <c r="I58" s="42">
        <v>7.0000000000000007E-2</v>
      </c>
      <c r="J58" s="9"/>
      <c r="K58" s="19">
        <f t="shared" si="0"/>
        <v>-2.0000000000000018E-2</v>
      </c>
      <c r="L58" s="20">
        <f t="shared" si="1"/>
        <v>-3.0303030303030328E-2</v>
      </c>
      <c r="M58" s="19">
        <f t="shared" si="2"/>
        <v>-1.0000000000000009E-2</v>
      </c>
      <c r="N58" s="20">
        <f t="shared" si="3"/>
        <v>-0.16666666666666682</v>
      </c>
      <c r="O58" s="21">
        <f t="shared" si="4"/>
        <v>8.1617709643831957E-6</v>
      </c>
    </row>
    <row r="59" spans="1:15" ht="12.75" customHeight="1" x14ac:dyDescent="0.2">
      <c r="A59" s="38"/>
      <c r="B59" s="39"/>
      <c r="C59" s="41"/>
      <c r="D59" s="41"/>
      <c r="E59" s="40"/>
      <c r="G59" s="45"/>
      <c r="H59" s="42"/>
      <c r="I59" s="42"/>
      <c r="J59" s="9"/>
      <c r="K59" s="19"/>
      <c r="L59" s="20"/>
      <c r="M59" s="19"/>
      <c r="N59" s="20"/>
      <c r="O59" s="21"/>
    </row>
    <row r="60" spans="1:15" ht="12.75" customHeight="1" x14ac:dyDescent="0.2">
      <c r="A60" s="38" t="s">
        <v>38</v>
      </c>
      <c r="B60" s="39">
        <v>0.21299999999999999</v>
      </c>
      <c r="C60" s="41">
        <v>89.31</v>
      </c>
      <c r="D60" s="41">
        <v>19.010000000000002</v>
      </c>
      <c r="E60" s="40"/>
      <c r="F60" s="14" t="s">
        <v>76</v>
      </c>
      <c r="G60" s="45">
        <v>0.21299999999999999</v>
      </c>
      <c r="H60" s="42">
        <v>89.74</v>
      </c>
      <c r="I60" s="42">
        <v>19.12</v>
      </c>
      <c r="J60" s="9"/>
      <c r="K60" s="19">
        <f t="shared" si="0"/>
        <v>-0.42999999999999261</v>
      </c>
      <c r="L60" s="20">
        <f t="shared" si="1"/>
        <v>-4.8146904042099719E-3</v>
      </c>
      <c r="M60" s="19">
        <f t="shared" si="2"/>
        <v>-0.10999999999999943</v>
      </c>
      <c r="N60" s="20">
        <f t="shared" si="3"/>
        <v>-5.7864281956864503E-3</v>
      </c>
      <c r="O60" s="21">
        <f t="shared" si="4"/>
        <v>2.2293294405572382E-3</v>
      </c>
    </row>
    <row r="61" spans="1:15" ht="12.75" customHeight="1" x14ac:dyDescent="0.2">
      <c r="A61" s="38" t="s">
        <v>39</v>
      </c>
      <c r="B61" s="39">
        <v>0.23380000000000001</v>
      </c>
      <c r="C61" s="41">
        <v>0.42</v>
      </c>
      <c r="D61" s="41">
        <v>0.1</v>
      </c>
      <c r="E61" s="40"/>
      <c r="F61" s="14" t="s">
        <v>76</v>
      </c>
      <c r="G61" s="14">
        <v>0.23380000000000001</v>
      </c>
      <c r="H61" s="14">
        <v>0.42</v>
      </c>
      <c r="I61" s="14">
        <v>0.1</v>
      </c>
      <c r="J61" s="9"/>
      <c r="K61" s="19">
        <f t="shared" si="0"/>
        <v>0</v>
      </c>
      <c r="L61" s="20">
        <f t="shared" si="1"/>
        <v>0</v>
      </c>
      <c r="M61" s="19">
        <f t="shared" si="2"/>
        <v>0</v>
      </c>
      <c r="N61" s="20">
        <f t="shared" si="3"/>
        <v>0</v>
      </c>
      <c r="O61" s="21">
        <f t="shared" si="4"/>
        <v>1.1659672806261707E-5</v>
      </c>
    </row>
    <row r="62" spans="1:15" ht="12.75" customHeight="1" x14ac:dyDescent="0.2">
      <c r="A62" s="38"/>
      <c r="B62" s="39"/>
      <c r="C62" s="41"/>
      <c r="D62" s="41"/>
      <c r="E62" s="40"/>
      <c r="G62" s="45"/>
      <c r="H62" s="42"/>
      <c r="I62" s="42"/>
      <c r="J62" s="9"/>
      <c r="K62" s="19"/>
      <c r="L62" s="20"/>
      <c r="M62" s="19"/>
      <c r="N62" s="20"/>
      <c r="O62" s="21"/>
    </row>
    <row r="63" spans="1:15" ht="12.75" customHeight="1" x14ac:dyDescent="0.2">
      <c r="A63" s="38" t="s">
        <v>93</v>
      </c>
      <c r="B63" s="39">
        <v>2.1100000000000001E-2</v>
      </c>
      <c r="C63" s="41">
        <v>0.72</v>
      </c>
      <c r="D63" s="41">
        <v>0.01</v>
      </c>
      <c r="E63" s="40"/>
      <c r="F63" s="14" t="s">
        <v>75</v>
      </c>
      <c r="G63" s="45">
        <v>2.1100000000000001E-2</v>
      </c>
      <c r="H63" s="42">
        <v>0.73</v>
      </c>
      <c r="I63" s="42">
        <v>0.02</v>
      </c>
      <c r="J63" s="9"/>
      <c r="K63" s="19">
        <f t="shared" si="0"/>
        <v>-1.0000000000000009E-2</v>
      </c>
      <c r="L63" s="20">
        <f t="shared" si="1"/>
        <v>-1.3888888888888902E-2</v>
      </c>
      <c r="M63" s="19">
        <f t="shared" si="2"/>
        <v>-0.01</v>
      </c>
      <c r="N63" s="20">
        <f t="shared" si="3"/>
        <v>-1</v>
      </c>
      <c r="O63" s="21">
        <f t="shared" si="4"/>
        <v>2.3319345612523413E-6</v>
      </c>
    </row>
    <row r="64" spans="1:15" ht="12.75" customHeight="1" x14ac:dyDescent="0.2">
      <c r="A64" s="38"/>
      <c r="B64" s="39"/>
      <c r="C64" s="41"/>
      <c r="D64" s="41"/>
      <c r="E64" s="40"/>
      <c r="G64" s="45"/>
      <c r="H64" s="42"/>
      <c r="I64" s="42"/>
      <c r="J64" s="9"/>
      <c r="K64" s="19"/>
      <c r="L64" s="20"/>
      <c r="M64" s="19"/>
      <c r="N64" s="20"/>
      <c r="O64" s="21"/>
    </row>
    <row r="65" spans="1:15" ht="12.75" customHeight="1" x14ac:dyDescent="0.2">
      <c r="A65" s="38"/>
      <c r="B65" s="39"/>
      <c r="C65" s="41"/>
      <c r="D65" s="41"/>
      <c r="E65" s="40"/>
      <c r="F65" s="14" t="s">
        <v>130</v>
      </c>
      <c r="G65" s="45">
        <v>2.6402999999999999</v>
      </c>
      <c r="H65" s="42">
        <v>7.8</v>
      </c>
      <c r="I65" s="42">
        <v>20.59</v>
      </c>
      <c r="J65" s="9"/>
      <c r="K65" s="19">
        <f t="shared" si="0"/>
        <v>-7.8</v>
      </c>
      <c r="L65" s="20">
        <f t="shared" si="1"/>
        <v>0</v>
      </c>
      <c r="M65" s="19">
        <f t="shared" si="2"/>
        <v>-20.59</v>
      </c>
      <c r="N65" s="20">
        <f t="shared" si="3"/>
        <v>0</v>
      </c>
      <c r="O65" s="21">
        <f t="shared" si="4"/>
        <v>2.4007266308092852E-3</v>
      </c>
    </row>
    <row r="66" spans="1:15" ht="12.75" customHeight="1" x14ac:dyDescent="0.2">
      <c r="E66" s="40"/>
      <c r="G66" s="45"/>
      <c r="H66" s="42"/>
      <c r="I66" s="42"/>
      <c r="J66" s="9"/>
      <c r="K66" s="19"/>
      <c r="L66" s="20"/>
      <c r="M66" s="19"/>
      <c r="N66" s="20"/>
      <c r="O66" s="21"/>
    </row>
    <row r="67" spans="1:15" ht="12.75" customHeight="1" x14ac:dyDescent="0.2">
      <c r="A67" s="38" t="s">
        <v>108</v>
      </c>
      <c r="B67" s="39">
        <v>4.7999999999999996E-3</v>
      </c>
      <c r="C67" s="41">
        <v>0.27</v>
      </c>
      <c r="D67" s="41">
        <v>0</v>
      </c>
      <c r="E67" s="40"/>
      <c r="F67" s="14" t="s">
        <v>103</v>
      </c>
      <c r="G67" s="18">
        <v>4.7499999999999999E-3</v>
      </c>
      <c r="H67" s="14">
        <v>0.28000000000000003</v>
      </c>
      <c r="I67" s="14">
        <v>0</v>
      </c>
      <c r="J67" s="9"/>
      <c r="K67" s="19">
        <f t="shared" si="0"/>
        <v>-1.0000000000000009E-2</v>
      </c>
      <c r="L67" s="20">
        <f t="shared" si="1"/>
        <v>-3.703703703703707E-2</v>
      </c>
      <c r="M67" s="19">
        <f t="shared" si="2"/>
        <v>0</v>
      </c>
      <c r="N67" s="20">
        <f t="shared" si="3"/>
        <v>0</v>
      </c>
      <c r="O67" s="21">
        <f t="shared" si="4"/>
        <v>0</v>
      </c>
    </row>
    <row r="68" spans="1:15" ht="12.75" customHeight="1" x14ac:dyDescent="0.2">
      <c r="A68" s="38"/>
      <c r="B68" s="39"/>
      <c r="C68" s="41"/>
      <c r="D68" s="41"/>
      <c r="E68" s="40"/>
      <c r="G68" s="18"/>
      <c r="J68" s="9"/>
      <c r="K68" s="19"/>
      <c r="L68" s="20"/>
      <c r="M68" s="19"/>
      <c r="N68" s="20"/>
      <c r="O68" s="21"/>
    </row>
    <row r="69" spans="1:15" ht="12.75" customHeight="1" x14ac:dyDescent="0.2">
      <c r="A69" s="38" t="s">
        <v>43</v>
      </c>
      <c r="B69" s="39">
        <v>0.183</v>
      </c>
      <c r="C69" s="41">
        <v>731.09</v>
      </c>
      <c r="D69" s="41">
        <v>133.81</v>
      </c>
      <c r="E69" s="40"/>
      <c r="F69" s="14" t="s">
        <v>74</v>
      </c>
      <c r="G69" s="18">
        <v>0.183</v>
      </c>
      <c r="H69" s="14">
        <v>734.46</v>
      </c>
      <c r="I69" s="14">
        <v>134.41</v>
      </c>
      <c r="J69" s="9"/>
      <c r="K69" s="19">
        <f t="shared" si="0"/>
        <v>-3.3700000000000045</v>
      </c>
      <c r="L69" s="20">
        <f t="shared" si="1"/>
        <v>-4.6095555950703805E-3</v>
      </c>
      <c r="M69" s="19">
        <f t="shared" si="2"/>
        <v>-0.59999999999999432</v>
      </c>
      <c r="N69" s="20">
        <f t="shared" si="3"/>
        <v>-4.4839698079365839E-3</v>
      </c>
      <c r="O69" s="21">
        <f t="shared" si="4"/>
        <v>1.567176621889636E-2</v>
      </c>
    </row>
    <row r="70" spans="1:15" ht="12.75" customHeight="1" x14ac:dyDescent="0.2">
      <c r="A70" s="38" t="s">
        <v>42</v>
      </c>
      <c r="B70" s="39">
        <v>0.185</v>
      </c>
      <c r="C70" s="41">
        <v>69.23</v>
      </c>
      <c r="D70" s="41">
        <v>12.83</v>
      </c>
      <c r="E70" s="40"/>
      <c r="F70" s="14" t="s">
        <v>74</v>
      </c>
      <c r="G70" s="18">
        <v>0.185</v>
      </c>
      <c r="H70" s="14">
        <v>69.650000000000006</v>
      </c>
      <c r="I70" s="14">
        <v>12.89</v>
      </c>
      <c r="J70" s="9"/>
      <c r="K70" s="19">
        <f t="shared" si="0"/>
        <v>-0.42000000000000171</v>
      </c>
      <c r="L70" s="20">
        <f t="shared" si="1"/>
        <v>-6.0667340748230781E-3</v>
      </c>
      <c r="M70" s="19">
        <f t="shared" si="2"/>
        <v>-6.0000000000000497E-2</v>
      </c>
      <c r="N70" s="20">
        <f t="shared" si="3"/>
        <v>-4.6765393608729925E-3</v>
      </c>
      <c r="O70" s="21">
        <f t="shared" si="4"/>
        <v>1.5029318247271339E-3</v>
      </c>
    </row>
    <row r="71" spans="1:15" ht="12.75" customHeight="1" x14ac:dyDescent="0.2">
      <c r="A71" s="38"/>
      <c r="B71" s="39"/>
      <c r="C71" s="41"/>
      <c r="D71" s="41"/>
      <c r="E71" s="40"/>
      <c r="G71" s="18"/>
      <c r="J71" s="9"/>
      <c r="K71" s="19"/>
      <c r="L71" s="20"/>
      <c r="M71" s="19"/>
      <c r="N71" s="20"/>
      <c r="O71" s="21"/>
    </row>
    <row r="72" spans="1:15" ht="12.75" customHeight="1" x14ac:dyDescent="0.2">
      <c r="A72" s="38" t="s">
        <v>126</v>
      </c>
      <c r="B72" s="39">
        <v>0.31</v>
      </c>
      <c r="C72" s="41">
        <v>0.05</v>
      </c>
      <c r="D72" s="41">
        <v>0.02</v>
      </c>
      <c r="E72" s="40"/>
      <c r="F72" s="14" t="s">
        <v>104</v>
      </c>
      <c r="G72" s="14">
        <v>0.31</v>
      </c>
      <c r="H72" s="14">
        <v>0.05</v>
      </c>
      <c r="I72" s="14">
        <v>0.02</v>
      </c>
      <c r="J72" s="9"/>
      <c r="K72" s="19">
        <f t="shared" si="0"/>
        <v>0</v>
      </c>
      <c r="L72" s="20">
        <f t="shared" si="1"/>
        <v>0</v>
      </c>
      <c r="M72" s="19">
        <f t="shared" si="2"/>
        <v>0</v>
      </c>
      <c r="N72" s="20">
        <f t="shared" si="3"/>
        <v>0</v>
      </c>
      <c r="O72" s="21">
        <f t="shared" si="4"/>
        <v>2.3319345612523413E-6</v>
      </c>
    </row>
    <row r="73" spans="1:15" ht="12.75" customHeight="1" x14ac:dyDescent="0.2">
      <c r="A73" s="38"/>
      <c r="B73" s="39"/>
      <c r="C73" s="41"/>
      <c r="D73" s="41"/>
      <c r="E73" s="40"/>
      <c r="J73" s="9"/>
      <c r="K73" s="19"/>
      <c r="L73" s="20"/>
      <c r="M73" s="19"/>
      <c r="N73" s="20"/>
      <c r="O73" s="21"/>
    </row>
    <row r="74" spans="1:15" ht="12.75" customHeight="1" x14ac:dyDescent="0.2">
      <c r="A74" s="38" t="s">
        <v>115</v>
      </c>
      <c r="B74" s="39">
        <v>8.8999999999999996E-2</v>
      </c>
      <c r="C74" s="41">
        <v>1.68</v>
      </c>
      <c r="D74" s="41">
        <v>0.15</v>
      </c>
      <c r="E74" s="40"/>
      <c r="F74" s="14" t="s">
        <v>71</v>
      </c>
      <c r="G74" s="45">
        <v>8.8999999999999996E-2</v>
      </c>
      <c r="H74" s="42">
        <v>1.72</v>
      </c>
      <c r="I74" s="42">
        <v>0.15</v>
      </c>
      <c r="J74" s="9"/>
      <c r="K74" s="19">
        <f t="shared" si="0"/>
        <v>-4.0000000000000036E-2</v>
      </c>
      <c r="L74" s="20">
        <f t="shared" si="1"/>
        <v>-2.3809523809523832E-2</v>
      </c>
      <c r="M74" s="19">
        <f t="shared" si="2"/>
        <v>0</v>
      </c>
      <c r="N74" s="20">
        <f t="shared" si="3"/>
        <v>0</v>
      </c>
      <c r="O74" s="21">
        <f t="shared" si="4"/>
        <v>1.7489509209392559E-5</v>
      </c>
    </row>
    <row r="75" spans="1:15" ht="12.75" customHeight="1" x14ac:dyDescent="0.2">
      <c r="A75" s="38" t="s">
        <v>46</v>
      </c>
      <c r="B75" s="39">
        <v>8.9099999999999999E-2</v>
      </c>
      <c r="C75" s="41">
        <v>103.83</v>
      </c>
      <c r="D75" s="41">
        <v>9.26</v>
      </c>
      <c r="E75" s="40"/>
      <c r="F75" s="14" t="s">
        <v>71</v>
      </c>
      <c r="G75" s="18">
        <v>8.9099999999999999E-2</v>
      </c>
      <c r="H75" s="14">
        <v>104.1</v>
      </c>
      <c r="I75" s="14">
        <v>9.2799999999999994</v>
      </c>
      <c r="J75" s="9"/>
      <c r="K75" s="19">
        <f t="shared" ref="K75:K99" si="5">+C75-H75</f>
        <v>-0.26999999999999602</v>
      </c>
      <c r="L75" s="20">
        <f t="shared" ref="L75:L99" si="6">IFERROR(K75/C75,0)</f>
        <v>-2.6004045073677747E-3</v>
      </c>
      <c r="M75" s="19">
        <f t="shared" ref="M75:M99" si="7">+D75-I75</f>
        <v>-1.9999999999999574E-2</v>
      </c>
      <c r="N75" s="20">
        <f t="shared" ref="N75:N99" si="8">IFERROR(M75/D75,0)</f>
        <v>-2.1598272138228483E-3</v>
      </c>
      <c r="O75" s="21">
        <f t="shared" ref="O75:O99" si="9">IFERROR(I75/$I$104,0)</f>
        <v>1.0820176364210862E-3</v>
      </c>
    </row>
    <row r="76" spans="1:15" ht="12.75" customHeight="1" x14ac:dyDescent="0.2">
      <c r="A76" s="38"/>
      <c r="B76" s="39"/>
      <c r="C76" s="41"/>
      <c r="D76" s="41"/>
      <c r="E76" s="40"/>
      <c r="G76" s="45"/>
      <c r="H76" s="42"/>
      <c r="I76" s="42"/>
      <c r="J76" s="9"/>
      <c r="K76" s="19"/>
      <c r="L76" s="20"/>
      <c r="M76" s="19"/>
      <c r="N76" s="20"/>
      <c r="O76" s="21"/>
    </row>
    <row r="77" spans="1:15" ht="12.75" customHeight="1" x14ac:dyDescent="0.2">
      <c r="A77" s="38" t="s">
        <v>47</v>
      </c>
      <c r="B77" s="39">
        <v>0.22209999999999999</v>
      </c>
      <c r="C77" s="41">
        <v>8219.27</v>
      </c>
      <c r="D77" s="41">
        <v>1825.5</v>
      </c>
      <c r="E77" s="40"/>
      <c r="F77" s="14" t="s">
        <v>70</v>
      </c>
      <c r="G77" s="18">
        <v>0.22209999999999999</v>
      </c>
      <c r="H77" s="14">
        <v>8257.9500000000007</v>
      </c>
      <c r="I77" s="14">
        <v>1834.09</v>
      </c>
      <c r="J77" s="9"/>
      <c r="K77" s="19">
        <f t="shared" si="5"/>
        <v>-38.680000000000291</v>
      </c>
      <c r="L77" s="20">
        <f t="shared" si="6"/>
        <v>-4.7060140377430462E-3</v>
      </c>
      <c r="M77" s="19">
        <f t="shared" si="7"/>
        <v>-8.5899999999999181</v>
      </c>
      <c r="N77" s="20">
        <f t="shared" si="8"/>
        <v>-4.7055601205148829E-3</v>
      </c>
      <c r="O77" s="21">
        <f t="shared" si="9"/>
        <v>0.21384889297236531</v>
      </c>
    </row>
    <row r="78" spans="1:15" ht="12.75" customHeight="1" x14ac:dyDescent="0.2">
      <c r="A78" s="38"/>
      <c r="B78" s="39"/>
      <c r="C78" s="41"/>
      <c r="D78" s="41"/>
      <c r="E78" s="40"/>
      <c r="G78" s="45"/>
      <c r="H78" s="42"/>
      <c r="I78" s="42"/>
      <c r="J78" s="9"/>
      <c r="K78" s="19"/>
      <c r="L78" s="20"/>
      <c r="M78" s="19"/>
      <c r="N78" s="20"/>
      <c r="O78" s="21"/>
    </row>
    <row r="79" spans="1:15" ht="12.75" customHeight="1" x14ac:dyDescent="0.2">
      <c r="A79" s="38" t="s">
        <v>109</v>
      </c>
      <c r="B79" s="39">
        <v>0.32469999999999999</v>
      </c>
      <c r="C79" s="41">
        <v>2.15</v>
      </c>
      <c r="D79" s="41">
        <v>0.7</v>
      </c>
      <c r="E79" s="40"/>
      <c r="F79" s="14" t="s">
        <v>69</v>
      </c>
      <c r="G79" s="45">
        <v>0.32468000000000002</v>
      </c>
      <c r="H79" s="42">
        <v>1.92</v>
      </c>
      <c r="I79" s="42">
        <v>0.62</v>
      </c>
      <c r="J79" s="9"/>
      <c r="K79" s="19">
        <f t="shared" si="5"/>
        <v>0.22999999999999998</v>
      </c>
      <c r="L79" s="20">
        <f t="shared" si="6"/>
        <v>0.10697674418604651</v>
      </c>
      <c r="M79" s="19">
        <f t="shared" si="7"/>
        <v>7.999999999999996E-2</v>
      </c>
      <c r="N79" s="20">
        <f t="shared" si="8"/>
        <v>0.11428571428571424</v>
      </c>
      <c r="O79" s="21">
        <f t="shared" si="9"/>
        <v>7.2289971398822571E-5</v>
      </c>
    </row>
    <row r="80" spans="1:15" ht="12.75" customHeight="1" x14ac:dyDescent="0.2">
      <c r="A80" s="38"/>
      <c r="B80" s="39"/>
      <c r="C80" s="41"/>
      <c r="D80" s="41"/>
      <c r="E80" s="40"/>
      <c r="G80" s="45"/>
      <c r="H80" s="42"/>
      <c r="I80" s="42"/>
      <c r="J80" s="9"/>
      <c r="K80" s="19"/>
      <c r="L80" s="20"/>
      <c r="M80" s="19"/>
      <c r="N80" s="20"/>
      <c r="O80" s="21"/>
    </row>
    <row r="81" spans="1:15" ht="12.75" customHeight="1" x14ac:dyDescent="0.2">
      <c r="A81" s="14" t="s">
        <v>49</v>
      </c>
      <c r="B81" s="14">
        <v>7.6600000000000001E-2</v>
      </c>
      <c r="C81" s="14">
        <v>34.92</v>
      </c>
      <c r="D81" s="14">
        <v>2.71</v>
      </c>
      <c r="E81" s="40"/>
      <c r="F81" s="14" t="s">
        <v>68</v>
      </c>
      <c r="G81" s="45">
        <v>7.6550000000000007E-2</v>
      </c>
      <c r="H81" s="42">
        <v>35.17</v>
      </c>
      <c r="I81" s="42">
        <v>2.69</v>
      </c>
      <c r="J81" s="9"/>
      <c r="K81" s="19">
        <f t="shared" si="5"/>
        <v>-0.25</v>
      </c>
      <c r="L81" s="20">
        <f t="shared" si="6"/>
        <v>-7.1592210767468497E-3</v>
      </c>
      <c r="M81" s="19">
        <f t="shared" si="7"/>
        <v>2.0000000000000018E-2</v>
      </c>
      <c r="N81" s="20">
        <f t="shared" si="8"/>
        <v>7.3800738007380141E-3</v>
      </c>
      <c r="O81" s="21">
        <f t="shared" si="9"/>
        <v>3.1364519848843991E-4</v>
      </c>
    </row>
    <row r="82" spans="1:15" ht="12.75" customHeight="1" x14ac:dyDescent="0.2">
      <c r="A82" s="38" t="s">
        <v>51</v>
      </c>
      <c r="B82" s="39">
        <v>9.6000000000000002E-2</v>
      </c>
      <c r="C82" s="41">
        <v>14.21</v>
      </c>
      <c r="D82" s="41">
        <v>1.35</v>
      </c>
      <c r="E82" s="40"/>
      <c r="F82" s="14" t="s">
        <v>68</v>
      </c>
      <c r="G82" s="45">
        <v>9.6000000000000002E-2</v>
      </c>
      <c r="H82" s="42">
        <v>14.33</v>
      </c>
      <c r="I82" s="42">
        <v>1.38</v>
      </c>
      <c r="J82" s="9"/>
      <c r="K82" s="19">
        <f t="shared" si="5"/>
        <v>-0.11999999999999922</v>
      </c>
      <c r="L82" s="20">
        <f t="shared" si="6"/>
        <v>-8.4447572132300645E-3</v>
      </c>
      <c r="M82" s="19">
        <f t="shared" si="7"/>
        <v>-2.9999999999999805E-2</v>
      </c>
      <c r="N82" s="20">
        <f t="shared" si="8"/>
        <v>-2.2222222222222077E-2</v>
      </c>
      <c r="O82" s="21">
        <f t="shared" si="9"/>
        <v>1.6090348472641154E-4</v>
      </c>
    </row>
    <row r="83" spans="1:15" ht="12.75" customHeight="1" x14ac:dyDescent="0.2">
      <c r="A83" s="38" t="s">
        <v>50</v>
      </c>
      <c r="B83" s="39">
        <v>0.1089</v>
      </c>
      <c r="C83" s="41">
        <v>1.55</v>
      </c>
      <c r="D83" s="41">
        <v>0.16</v>
      </c>
      <c r="E83" s="40"/>
      <c r="F83" s="14" t="s">
        <v>68</v>
      </c>
      <c r="G83" s="45">
        <v>0.1089</v>
      </c>
      <c r="H83" s="42">
        <v>1.57</v>
      </c>
      <c r="I83" s="42">
        <v>0.17</v>
      </c>
      <c r="J83" s="9"/>
      <c r="K83" s="19">
        <f t="shared" si="5"/>
        <v>-2.0000000000000018E-2</v>
      </c>
      <c r="L83" s="20">
        <f t="shared" si="6"/>
        <v>-1.2903225806451623E-2</v>
      </c>
      <c r="M83" s="19">
        <f t="shared" si="7"/>
        <v>-1.0000000000000009E-2</v>
      </c>
      <c r="N83" s="20">
        <f t="shared" si="8"/>
        <v>-6.2500000000000056E-2</v>
      </c>
      <c r="O83" s="21">
        <f t="shared" si="9"/>
        <v>1.9821443770644901E-5</v>
      </c>
    </row>
    <row r="84" spans="1:15" ht="12.75" customHeight="1" x14ac:dyDescent="0.2">
      <c r="A84" s="38"/>
      <c r="B84" s="39"/>
      <c r="C84" s="41"/>
      <c r="D84" s="41"/>
      <c r="E84" s="40"/>
      <c r="J84" s="9"/>
      <c r="K84" s="19"/>
      <c r="L84" s="20"/>
      <c r="M84" s="19"/>
      <c r="N84" s="20"/>
      <c r="O84" s="21"/>
    </row>
    <row r="85" spans="1:15" ht="12.75" customHeight="1" x14ac:dyDescent="0.2">
      <c r="A85" s="38" t="s">
        <v>141</v>
      </c>
      <c r="B85" s="39">
        <v>1.4833000000000001</v>
      </c>
      <c r="C85" s="41">
        <v>187.77</v>
      </c>
      <c r="D85" s="41">
        <v>278.52</v>
      </c>
      <c r="E85" s="40"/>
      <c r="F85" s="14" t="s">
        <v>67</v>
      </c>
      <c r="G85" s="14">
        <v>1.48326</v>
      </c>
      <c r="H85" s="14">
        <v>188.43</v>
      </c>
      <c r="I85" s="14">
        <v>279.49</v>
      </c>
      <c r="J85" s="9"/>
      <c r="K85" s="19">
        <f t="shared" si="5"/>
        <v>-0.65999999999999659</v>
      </c>
      <c r="L85" s="20">
        <f t="shared" si="6"/>
        <v>-3.5149384885764315E-3</v>
      </c>
      <c r="M85" s="19">
        <f t="shared" si="7"/>
        <v>-0.97000000000002728</v>
      </c>
      <c r="N85" s="20">
        <f t="shared" si="8"/>
        <v>-3.4826942409881779E-3</v>
      </c>
      <c r="O85" s="21">
        <f t="shared" si="9"/>
        <v>3.2587619526220843E-2</v>
      </c>
    </row>
    <row r="86" spans="1:15" ht="12.75" customHeight="1" x14ac:dyDescent="0.2">
      <c r="A86" s="38"/>
      <c r="B86" s="39"/>
      <c r="C86" s="41"/>
      <c r="D86" s="41"/>
      <c r="E86" s="40"/>
      <c r="J86" s="9"/>
      <c r="K86" s="19"/>
      <c r="L86" s="20"/>
      <c r="M86" s="19"/>
      <c r="N86" s="20"/>
      <c r="O86" s="21"/>
    </row>
    <row r="87" spans="1:15" ht="12.75" customHeight="1" x14ac:dyDescent="0.2">
      <c r="A87" s="38" t="s">
        <v>128</v>
      </c>
      <c r="B87" s="39">
        <v>1.3299999999999999E-2</v>
      </c>
      <c r="C87" s="41">
        <v>321.33</v>
      </c>
      <c r="D87" s="41">
        <v>4.26</v>
      </c>
      <c r="E87" s="40"/>
      <c r="F87" s="14" t="s">
        <v>66</v>
      </c>
      <c r="G87" s="18">
        <v>1.3339999999999999E-2</v>
      </c>
      <c r="H87" s="14">
        <v>323.05</v>
      </c>
      <c r="I87" s="14">
        <v>4.3099999999999996</v>
      </c>
      <c r="J87" s="9"/>
      <c r="K87" s="19">
        <f t="shared" si="5"/>
        <v>-1.7200000000000273</v>
      </c>
      <c r="L87" s="20">
        <f t="shared" si="6"/>
        <v>-5.3527526219152499E-3</v>
      </c>
      <c r="M87" s="19">
        <f t="shared" si="7"/>
        <v>-4.9999999999999822E-2</v>
      </c>
      <c r="N87" s="20">
        <f t="shared" si="8"/>
        <v>-1.1737089201877894E-2</v>
      </c>
      <c r="O87" s="21">
        <f t="shared" si="9"/>
        <v>5.0253189794987945E-4</v>
      </c>
    </row>
    <row r="88" spans="1:15" ht="12.75" customHeight="1" x14ac:dyDescent="0.2">
      <c r="A88" s="38"/>
      <c r="B88" s="39"/>
      <c r="C88" s="41"/>
      <c r="D88" s="41"/>
      <c r="E88" s="40"/>
      <c r="G88" s="18"/>
      <c r="J88" s="9"/>
      <c r="K88" s="19"/>
      <c r="L88" s="20"/>
      <c r="M88" s="19"/>
      <c r="N88" s="20"/>
      <c r="O88" s="21"/>
    </row>
    <row r="89" spans="1:15" ht="12.75" customHeight="1" x14ac:dyDescent="0.2">
      <c r="A89" s="38" t="s">
        <v>52</v>
      </c>
      <c r="B89" s="39">
        <v>4.5999999999999999E-2</v>
      </c>
      <c r="C89" s="41">
        <v>68.53</v>
      </c>
      <c r="D89" s="41">
        <v>3.16</v>
      </c>
      <c r="E89" s="40"/>
      <c r="F89" s="14" t="s">
        <v>65</v>
      </c>
      <c r="G89" s="14">
        <v>4.5999999999999999E-2</v>
      </c>
      <c r="H89" s="14">
        <v>68.67</v>
      </c>
      <c r="I89" s="14">
        <v>3.16</v>
      </c>
      <c r="J89" s="9"/>
      <c r="K89" s="19">
        <f t="shared" si="5"/>
        <v>-0.14000000000000057</v>
      </c>
      <c r="L89" s="20">
        <f t="shared" si="6"/>
        <v>-2.042900919305422E-3</v>
      </c>
      <c r="M89" s="19">
        <f t="shared" si="7"/>
        <v>0</v>
      </c>
      <c r="N89" s="20">
        <f t="shared" si="8"/>
        <v>0</v>
      </c>
      <c r="O89" s="21">
        <f t="shared" si="9"/>
        <v>3.6844566067786996E-4</v>
      </c>
    </row>
    <row r="90" spans="1:15" ht="12.75" customHeight="1" x14ac:dyDescent="0.2">
      <c r="A90" s="38" t="s">
        <v>53</v>
      </c>
      <c r="B90" s="39">
        <v>0.157</v>
      </c>
      <c r="C90" s="41">
        <v>1877.88</v>
      </c>
      <c r="D90" s="41">
        <v>294.87</v>
      </c>
      <c r="E90" s="40"/>
      <c r="F90" s="14" t="s">
        <v>65</v>
      </c>
      <c r="G90" s="14">
        <v>0.157</v>
      </c>
      <c r="H90" s="14">
        <v>1881.18</v>
      </c>
      <c r="I90" s="14">
        <v>295.35000000000002</v>
      </c>
      <c r="J90" s="9"/>
      <c r="K90" s="19">
        <f t="shared" si="5"/>
        <v>-3.2999999999999545</v>
      </c>
      <c r="L90" s="20">
        <f t="shared" si="6"/>
        <v>-1.7573007859926909E-3</v>
      </c>
      <c r="M90" s="19">
        <f t="shared" si="7"/>
        <v>-0.48000000000001819</v>
      </c>
      <c r="N90" s="20">
        <f t="shared" si="8"/>
        <v>-1.6278359955235126E-3</v>
      </c>
      <c r="O90" s="21">
        <f t="shared" si="9"/>
        <v>3.4436843633293954E-2</v>
      </c>
    </row>
    <row r="91" spans="1:15" ht="12.75" customHeight="1" x14ac:dyDescent="0.2">
      <c r="E91" s="40"/>
      <c r="G91" s="45"/>
      <c r="H91" s="42"/>
      <c r="I91" s="42"/>
      <c r="J91" s="9"/>
      <c r="K91" s="19"/>
      <c r="L91" s="20"/>
      <c r="M91" s="19"/>
      <c r="N91" s="20"/>
      <c r="O91" s="21"/>
    </row>
    <row r="92" spans="1:15" ht="12.75" customHeight="1" x14ac:dyDescent="0.2">
      <c r="A92" s="38" t="s">
        <v>54</v>
      </c>
      <c r="B92" s="39">
        <v>0.183</v>
      </c>
      <c r="C92" s="41">
        <v>9.77</v>
      </c>
      <c r="D92" s="41">
        <v>1.79</v>
      </c>
      <c r="E92" s="40"/>
      <c r="F92" s="14" t="s">
        <v>64</v>
      </c>
      <c r="G92" s="45">
        <v>0.183</v>
      </c>
      <c r="H92" s="42">
        <v>9.85</v>
      </c>
      <c r="I92" s="42">
        <v>1.81</v>
      </c>
      <c r="J92" s="9"/>
      <c r="K92" s="19">
        <f t="shared" si="5"/>
        <v>-8.0000000000000071E-2</v>
      </c>
      <c r="L92" s="20">
        <f t="shared" si="6"/>
        <v>-8.1883316274309181E-3</v>
      </c>
      <c r="M92" s="19">
        <f t="shared" si="7"/>
        <v>-2.0000000000000018E-2</v>
      </c>
      <c r="N92" s="20">
        <f t="shared" si="8"/>
        <v>-1.1173184357541908E-2</v>
      </c>
      <c r="O92" s="21">
        <f t="shared" si="9"/>
        <v>2.1104007779333689E-4</v>
      </c>
    </row>
    <row r="93" spans="1:15" ht="12.75" customHeight="1" x14ac:dyDescent="0.2">
      <c r="A93" s="38"/>
      <c r="B93" s="39"/>
      <c r="C93" s="41"/>
      <c r="D93" s="41"/>
      <c r="E93" s="40"/>
      <c r="J93" s="9"/>
      <c r="K93" s="19"/>
      <c r="L93" s="20"/>
      <c r="M93" s="19"/>
      <c r="N93" s="20"/>
      <c r="O93" s="21"/>
    </row>
    <row r="94" spans="1:15" ht="12.75" customHeight="1" x14ac:dyDescent="0.2">
      <c r="A94" s="38" t="s">
        <v>57</v>
      </c>
      <c r="B94" s="39">
        <v>0.24260000000000001</v>
      </c>
      <c r="C94" s="41">
        <v>1328.31</v>
      </c>
      <c r="D94" s="41">
        <v>322.26</v>
      </c>
      <c r="E94" s="40"/>
      <c r="F94" s="14" t="s">
        <v>63</v>
      </c>
      <c r="G94" s="18">
        <v>0.24260000000000001</v>
      </c>
      <c r="H94" s="14">
        <v>1331.76</v>
      </c>
      <c r="I94" s="14">
        <v>323.08999999999997</v>
      </c>
      <c r="J94" s="9"/>
      <c r="K94" s="19">
        <f t="shared" si="5"/>
        <v>-3.4500000000000455</v>
      </c>
      <c r="L94" s="20">
        <f t="shared" si="6"/>
        <v>-2.5972852722632861E-3</v>
      </c>
      <c r="M94" s="19">
        <f t="shared" si="7"/>
        <v>-0.82999999999998408</v>
      </c>
      <c r="N94" s="20">
        <f t="shared" si="8"/>
        <v>-2.5755601067460562E-3</v>
      </c>
      <c r="O94" s="21">
        <f t="shared" si="9"/>
        <v>3.7671236869750942E-2</v>
      </c>
    </row>
    <row r="95" spans="1:15" ht="12.75" customHeight="1" x14ac:dyDescent="0.2">
      <c r="A95" s="38" t="s">
        <v>56</v>
      </c>
      <c r="B95" s="39">
        <v>0.24299999999999999</v>
      </c>
      <c r="C95" s="41">
        <v>539.69000000000005</v>
      </c>
      <c r="D95" s="41">
        <v>131.16</v>
      </c>
      <c r="E95" s="40"/>
      <c r="F95" s="14" t="s">
        <v>63</v>
      </c>
      <c r="G95" s="18">
        <v>0.24299999999999999</v>
      </c>
      <c r="H95" s="42">
        <v>541.65</v>
      </c>
      <c r="I95" s="42">
        <v>131.62</v>
      </c>
      <c r="J95" s="9"/>
      <c r="K95" s="19">
        <f t="shared" si="5"/>
        <v>-1.9599999999999227</v>
      </c>
      <c r="L95" s="20">
        <f t="shared" si="6"/>
        <v>-3.6317145027699653E-3</v>
      </c>
      <c r="M95" s="19">
        <f t="shared" si="7"/>
        <v>-0.46000000000000796</v>
      </c>
      <c r="N95" s="20">
        <f t="shared" si="8"/>
        <v>-3.5071668191522412E-3</v>
      </c>
      <c r="O95" s="21">
        <f t="shared" si="9"/>
        <v>1.5346461347601658E-2</v>
      </c>
    </row>
    <row r="96" spans="1:15" ht="12.75" customHeight="1" x14ac:dyDescent="0.2">
      <c r="A96" s="14" t="s">
        <v>94</v>
      </c>
      <c r="B96" s="14">
        <v>0.249</v>
      </c>
      <c r="C96" s="14">
        <v>646.49</v>
      </c>
      <c r="D96" s="14">
        <v>160.93</v>
      </c>
      <c r="E96" s="40"/>
      <c r="F96" s="14" t="s">
        <v>63</v>
      </c>
      <c r="G96" s="18">
        <v>0.249</v>
      </c>
      <c r="H96" s="14">
        <v>653.02</v>
      </c>
      <c r="I96" s="14">
        <v>162.6</v>
      </c>
      <c r="J96" s="9"/>
      <c r="K96" s="19">
        <f t="shared" si="5"/>
        <v>-6.5299999999999727</v>
      </c>
      <c r="L96" s="20">
        <f t="shared" si="6"/>
        <v>-1.0100697613265437E-2</v>
      </c>
      <c r="M96" s="19">
        <f t="shared" si="7"/>
        <v>-1.6699999999999875</v>
      </c>
      <c r="N96" s="20">
        <f t="shared" si="8"/>
        <v>-1.0377182625986376E-2</v>
      </c>
      <c r="O96" s="21">
        <f t="shared" si="9"/>
        <v>1.8958627982981535E-2</v>
      </c>
    </row>
    <row r="97" spans="1:15" ht="12.75" customHeight="1" x14ac:dyDescent="0.2">
      <c r="A97" s="38"/>
      <c r="B97" s="39"/>
      <c r="C97" s="41"/>
      <c r="D97" s="41"/>
      <c r="E97" s="40"/>
      <c r="J97" s="9"/>
      <c r="K97" s="19"/>
      <c r="L97" s="20"/>
      <c r="M97" s="19"/>
      <c r="N97" s="20"/>
      <c r="O97" s="21"/>
    </row>
    <row r="98" spans="1:15" ht="12.75" customHeight="1" x14ac:dyDescent="0.2">
      <c r="A98" s="38" t="s">
        <v>59</v>
      </c>
      <c r="B98" s="39">
        <v>0.25700000000000001</v>
      </c>
      <c r="C98" s="41">
        <v>864.65</v>
      </c>
      <c r="D98" s="41">
        <v>222.2</v>
      </c>
      <c r="E98" s="40"/>
      <c r="F98" s="14" t="s">
        <v>60</v>
      </c>
      <c r="G98" s="18">
        <v>0.25700000000000001</v>
      </c>
      <c r="H98" s="14">
        <v>870.52</v>
      </c>
      <c r="I98" s="14">
        <v>223.72</v>
      </c>
      <c r="J98" s="9"/>
      <c r="K98" s="19">
        <f t="shared" si="5"/>
        <v>-5.8700000000000045</v>
      </c>
      <c r="L98" s="20">
        <f t="shared" si="6"/>
        <v>-6.7888741109119353E-3</v>
      </c>
      <c r="M98" s="19">
        <f t="shared" si="7"/>
        <v>-1.5200000000000102</v>
      </c>
      <c r="N98" s="20">
        <f t="shared" si="8"/>
        <v>-6.8406840684068874E-3</v>
      </c>
      <c r="O98" s="21">
        <f t="shared" si="9"/>
        <v>2.6085020002168689E-2</v>
      </c>
    </row>
    <row r="99" spans="1:15" ht="12.75" customHeight="1" x14ac:dyDescent="0.2">
      <c r="A99" s="14" t="s">
        <v>111</v>
      </c>
      <c r="B99" s="18">
        <v>0.38500000000000001</v>
      </c>
      <c r="C99" s="14">
        <v>0.24</v>
      </c>
      <c r="D99" s="14">
        <v>0.1</v>
      </c>
      <c r="E99" s="40"/>
      <c r="F99" s="14" t="s">
        <v>60</v>
      </c>
      <c r="G99" s="18">
        <v>0.38500000000000001</v>
      </c>
      <c r="H99" s="14">
        <v>0.3</v>
      </c>
      <c r="I99" s="14">
        <v>0.12</v>
      </c>
      <c r="J99" s="9"/>
      <c r="K99" s="19">
        <f t="shared" si="5"/>
        <v>-0.06</v>
      </c>
      <c r="L99" s="20">
        <f t="shared" si="6"/>
        <v>-0.25</v>
      </c>
      <c r="M99" s="19">
        <f t="shared" si="7"/>
        <v>-1.999999999999999E-2</v>
      </c>
      <c r="N99" s="20">
        <f t="shared" si="8"/>
        <v>-0.1999999999999999</v>
      </c>
      <c r="O99" s="21">
        <f t="shared" si="9"/>
        <v>1.3991607367514048E-5</v>
      </c>
    </row>
    <row r="100" spans="1:15" ht="12.75" customHeight="1" x14ac:dyDescent="0.2">
      <c r="E100" s="9"/>
      <c r="J100" s="9"/>
      <c r="K100" s="19"/>
      <c r="L100" s="20"/>
      <c r="M100" s="19"/>
      <c r="N100" s="20"/>
      <c r="O100" s="21"/>
    </row>
    <row r="101" spans="1:15" ht="12.75" customHeight="1" x14ac:dyDescent="0.2">
      <c r="E101" s="9"/>
      <c r="J101" s="9"/>
      <c r="K101" s="19"/>
      <c r="L101" s="20"/>
      <c r="M101" s="19"/>
      <c r="N101" s="20"/>
      <c r="O101" s="21"/>
    </row>
    <row r="102" spans="1:15" x14ac:dyDescent="0.2">
      <c r="B102" s="18"/>
      <c r="C102" s="17"/>
      <c r="D102" s="17"/>
      <c r="E102" s="9"/>
      <c r="J102" s="9"/>
      <c r="K102" s="19"/>
      <c r="L102" s="20"/>
      <c r="M102" s="19"/>
      <c r="N102" s="20"/>
      <c r="O102" s="21"/>
    </row>
    <row r="103" spans="1:15" x14ac:dyDescent="0.2">
      <c r="A103" s="22"/>
      <c r="B103" s="23"/>
      <c r="C103" s="24"/>
      <c r="D103" s="25"/>
      <c r="E103" s="9"/>
      <c r="J103" s="9"/>
      <c r="K103" s="19"/>
      <c r="L103" s="20"/>
      <c r="M103" s="19"/>
      <c r="N103" s="20"/>
      <c r="O103" s="21"/>
    </row>
    <row r="104" spans="1:15" x14ac:dyDescent="0.2">
      <c r="A104" s="26" t="s">
        <v>19</v>
      </c>
      <c r="B104" s="27"/>
      <c r="C104" s="28">
        <f>SUM(C9:C99)</f>
        <v>62275.979999999996</v>
      </c>
      <c r="D104" s="28">
        <f>SUM(D9:D99)</f>
        <v>8537.100000000004</v>
      </c>
      <c r="E104" s="29"/>
      <c r="F104" s="29"/>
      <c r="G104" s="29"/>
      <c r="H104" s="28">
        <f>SUM(H10:H103)</f>
        <v>62601.69</v>
      </c>
      <c r="I104" s="28">
        <f>SUM(I10:I103)</f>
        <v>8576.5700000000033</v>
      </c>
      <c r="J104" s="44"/>
      <c r="K104" s="43">
        <f>SUM(K9:K103)</f>
        <v>-325.71000000000083</v>
      </c>
      <c r="L104" s="30">
        <f>IFERROR(K104/C104,0)</f>
        <v>-5.2301063748816292E-3</v>
      </c>
      <c r="M104" s="31">
        <f>SUM(M9:M103)</f>
        <v>-39.470000000000169</v>
      </c>
      <c r="N104" s="30">
        <f>IFERROR(M104/D104,0)</f>
        <v>-4.6233498494805203E-3</v>
      </c>
      <c r="O104" s="32">
        <f>SUM(O9:O103)</f>
        <v>0.99999999999999978</v>
      </c>
    </row>
    <row r="105" spans="1:15" x14ac:dyDescent="0.2">
      <c r="L105" s="33"/>
    </row>
    <row r="106" spans="1:15" x14ac:dyDescent="0.2">
      <c r="K106" s="4"/>
      <c r="L106" s="34"/>
    </row>
    <row r="108" spans="1:15" x14ac:dyDescent="0.2">
      <c r="A108" s="4"/>
    </row>
    <row r="112" spans="1:15" x14ac:dyDescent="0.2">
      <c r="K112" s="4"/>
    </row>
    <row r="118" spans="6:11" x14ac:dyDescent="0.2">
      <c r="K118" s="4"/>
    </row>
    <row r="122" spans="6:11" x14ac:dyDescent="0.2">
      <c r="F122" s="4"/>
    </row>
    <row r="124" spans="6:11" x14ac:dyDescent="0.2">
      <c r="K124" s="4"/>
    </row>
    <row r="130" spans="11:11" x14ac:dyDescent="0.2">
      <c r="K130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49"/>
  <sheetViews>
    <sheetView workbookViewId="0">
      <selection activeCell="G5" sqref="G5"/>
    </sheetView>
  </sheetViews>
  <sheetFormatPr defaultRowHeight="11.25" x14ac:dyDescent="0.2"/>
  <cols>
    <col min="1" max="1" width="34.28515625" style="14" bestFit="1" customWidth="1"/>
    <col min="2" max="2" width="14.7109375" style="14" bestFit="1" customWidth="1"/>
    <col min="3" max="3" width="10.28515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140625" style="14" bestFit="1" customWidth="1"/>
    <col min="9" max="9" width="11.570312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 x14ac:dyDescent="0.2">
      <c r="A1" s="1" t="s">
        <v>0</v>
      </c>
      <c r="B1" s="1" t="s">
        <v>20</v>
      </c>
      <c r="E1" s="15"/>
      <c r="J1" s="15"/>
    </row>
    <row r="2" spans="1:15" x14ac:dyDescent="0.2">
      <c r="A2" s="2" t="s">
        <v>1</v>
      </c>
      <c r="B2" s="35">
        <v>42129</v>
      </c>
      <c r="E2" s="15"/>
      <c r="J2" s="15"/>
    </row>
    <row r="3" spans="1:15" x14ac:dyDescent="0.2">
      <c r="A3" s="2" t="s">
        <v>2</v>
      </c>
      <c r="B3" s="36">
        <v>323332</v>
      </c>
      <c r="E3" s="15"/>
      <c r="J3" s="15"/>
    </row>
    <row r="4" spans="1:15" x14ac:dyDescent="0.2">
      <c r="A4" s="2" t="s">
        <v>3</v>
      </c>
      <c r="B4" s="37">
        <v>42095</v>
      </c>
      <c r="E4" s="15"/>
      <c r="J4" s="15"/>
    </row>
    <row r="5" spans="1:15" x14ac:dyDescent="0.2">
      <c r="A5" s="2" t="s">
        <v>4</v>
      </c>
      <c r="B5" s="2" t="s">
        <v>5</v>
      </c>
      <c r="E5" s="15"/>
      <c r="J5" s="15"/>
    </row>
    <row r="6" spans="1:15" x14ac:dyDescent="0.2">
      <c r="A6" s="3"/>
      <c r="B6" s="4"/>
      <c r="E6" s="15"/>
      <c r="J6" s="15"/>
    </row>
    <row r="7" spans="1:15" x14ac:dyDescent="0.2">
      <c r="A7" s="5" t="s">
        <v>6</v>
      </c>
      <c r="B7" s="6"/>
      <c r="E7" s="15"/>
      <c r="F7" s="7" t="str">
        <f>B1</f>
        <v>Belgacom</v>
      </c>
      <c r="J7" s="15"/>
    </row>
    <row r="8" spans="1:15" ht="22.5" x14ac:dyDescent="0.2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 ht="12.75" customHeight="1" x14ac:dyDescent="0.2">
      <c r="B9" s="16"/>
      <c r="C9" s="17"/>
      <c r="D9" s="17"/>
      <c r="E9" s="9"/>
      <c r="J9" s="9"/>
      <c r="K9" s="19"/>
      <c r="L9" s="20"/>
      <c r="M9" s="19"/>
      <c r="N9" s="20"/>
      <c r="O9" s="21"/>
    </row>
    <row r="10" spans="1:15" ht="12.75" customHeight="1" x14ac:dyDescent="0.2">
      <c r="A10" s="38" t="s">
        <v>112</v>
      </c>
      <c r="B10" s="39">
        <v>0.26500000000000001</v>
      </c>
      <c r="C10" s="41">
        <v>7.0000000000000007E-2</v>
      </c>
      <c r="D10" s="41">
        <v>0.02</v>
      </c>
      <c r="E10" s="40"/>
      <c r="F10" s="14" t="s">
        <v>95</v>
      </c>
      <c r="G10" s="45">
        <v>0.26499</v>
      </c>
      <c r="H10" s="42">
        <v>0.08</v>
      </c>
      <c r="I10" s="42">
        <v>0.02</v>
      </c>
      <c r="J10" s="9"/>
      <c r="K10" s="19">
        <f>+C10-H10</f>
        <v>-9.999999999999995E-3</v>
      </c>
      <c r="L10" s="20">
        <f>IFERROR(K10/C10,0)</f>
        <v>-0.14285714285714277</v>
      </c>
      <c r="M10" s="19">
        <f>+D10-I10</f>
        <v>0</v>
      </c>
      <c r="N10" s="20">
        <f>IFERROR(M10/D10,0)</f>
        <v>0</v>
      </c>
      <c r="O10" s="21">
        <f>IFERROR(I10/$I$123,0)</f>
        <v>3.8143815152020266E-7</v>
      </c>
    </row>
    <row r="11" spans="1:15" ht="12.75" customHeight="1" x14ac:dyDescent="0.2">
      <c r="A11" s="38" t="s">
        <v>88</v>
      </c>
      <c r="B11" s="39">
        <v>0.26790000000000003</v>
      </c>
      <c r="C11" s="41">
        <v>7.53</v>
      </c>
      <c r="D11" s="41">
        <v>2.0299999999999998</v>
      </c>
      <c r="E11" s="40"/>
      <c r="F11" s="14" t="s">
        <v>95</v>
      </c>
      <c r="G11" s="45">
        <v>0.26785999999999999</v>
      </c>
      <c r="H11" s="42">
        <v>7.65</v>
      </c>
      <c r="I11" s="42">
        <v>2.0499999999999998</v>
      </c>
      <c r="J11" s="9"/>
      <c r="K11" s="19">
        <f t="shared" ref="K11:K73" si="0">+C11-H11</f>
        <v>-0.12000000000000011</v>
      </c>
      <c r="L11" s="20">
        <f t="shared" ref="L11:L73" si="1">IFERROR(K11/C11,0)</f>
        <v>-1.5936254980079695E-2</v>
      </c>
      <c r="M11" s="19">
        <f t="shared" ref="M11:M73" si="2">+D11-I11</f>
        <v>-2.0000000000000018E-2</v>
      </c>
      <c r="N11" s="20">
        <f t="shared" ref="N11:N73" si="3">IFERROR(M11/D11,0)</f>
        <v>-9.8522167487684834E-3</v>
      </c>
      <c r="O11" s="21">
        <f t="shared" ref="O11:O73" si="4">IFERROR(I11/$I$123,0)</f>
        <v>3.9097410530820766E-5</v>
      </c>
    </row>
    <row r="12" spans="1:15" ht="12.75" customHeight="1" x14ac:dyDescent="0.2">
      <c r="A12" s="38"/>
      <c r="B12" s="39"/>
      <c r="C12" s="41"/>
      <c r="D12" s="41"/>
      <c r="E12" s="40"/>
      <c r="G12" s="45"/>
      <c r="H12" s="42"/>
      <c r="I12" s="42"/>
      <c r="J12" s="9"/>
      <c r="K12" s="19"/>
      <c r="L12" s="20"/>
      <c r="M12" s="19"/>
      <c r="N12" s="20"/>
      <c r="O12" s="21"/>
    </row>
    <row r="13" spans="1:15" ht="12.75" customHeight="1" x14ac:dyDescent="0.2">
      <c r="A13" s="14" t="s">
        <v>21</v>
      </c>
      <c r="B13" s="14">
        <v>0.16350000000000001</v>
      </c>
      <c r="C13" s="14">
        <v>3.45</v>
      </c>
      <c r="D13" s="14">
        <v>0.56000000000000005</v>
      </c>
      <c r="E13" s="40"/>
      <c r="F13" s="14" t="s">
        <v>87</v>
      </c>
      <c r="G13" s="45">
        <v>0.16350000000000001</v>
      </c>
      <c r="H13" s="42">
        <v>3.1</v>
      </c>
      <c r="I13" s="42">
        <v>0.51</v>
      </c>
      <c r="J13" s="9"/>
      <c r="K13" s="19">
        <f t="shared" si="0"/>
        <v>0.35000000000000009</v>
      </c>
      <c r="L13" s="20">
        <f t="shared" si="1"/>
        <v>0.10144927536231886</v>
      </c>
      <c r="M13" s="19">
        <f t="shared" si="2"/>
        <v>5.0000000000000044E-2</v>
      </c>
      <c r="N13" s="20">
        <f t="shared" si="3"/>
        <v>8.9285714285714357E-2</v>
      </c>
      <c r="O13" s="21">
        <f t="shared" si="4"/>
        <v>9.726672863765168E-6</v>
      </c>
    </row>
    <row r="14" spans="1:15" ht="12.75" customHeight="1" x14ac:dyDescent="0.2">
      <c r="A14" s="38" t="s">
        <v>22</v>
      </c>
      <c r="B14" s="39">
        <v>0.17499999999999999</v>
      </c>
      <c r="C14" s="41">
        <v>5.53</v>
      </c>
      <c r="D14" s="41">
        <v>0.98</v>
      </c>
      <c r="E14" s="40"/>
      <c r="F14" s="14" t="s">
        <v>87</v>
      </c>
      <c r="G14" s="18">
        <v>0.17499999999999999</v>
      </c>
      <c r="H14" s="42">
        <v>5.75</v>
      </c>
      <c r="I14" s="42">
        <v>1.01</v>
      </c>
      <c r="J14" s="9"/>
      <c r="K14" s="19">
        <f t="shared" si="0"/>
        <v>-0.21999999999999975</v>
      </c>
      <c r="L14" s="20">
        <f t="shared" si="1"/>
        <v>-3.9783001808318216E-2</v>
      </c>
      <c r="M14" s="19">
        <f t="shared" si="2"/>
        <v>-3.0000000000000027E-2</v>
      </c>
      <c r="N14" s="20">
        <f t="shared" si="3"/>
        <v>-3.0612244897959211E-2</v>
      </c>
      <c r="O14" s="21">
        <f t="shared" si="4"/>
        <v>1.9262626651770232E-5</v>
      </c>
    </row>
    <row r="15" spans="1:15" ht="12.75" customHeight="1" x14ac:dyDescent="0.2">
      <c r="A15" s="38"/>
      <c r="B15" s="39"/>
      <c r="C15" s="41"/>
      <c r="D15" s="41"/>
      <c r="E15" s="40"/>
      <c r="G15" s="45"/>
      <c r="H15" s="42"/>
      <c r="I15" s="42"/>
      <c r="J15" s="9"/>
      <c r="K15" s="19"/>
      <c r="L15" s="20"/>
      <c r="M15" s="19"/>
      <c r="N15" s="20"/>
      <c r="O15" s="21"/>
    </row>
    <row r="16" spans="1:15" ht="12.75" customHeight="1" x14ac:dyDescent="0.2">
      <c r="A16" s="38" t="s">
        <v>100</v>
      </c>
      <c r="B16" s="39">
        <v>1.15E-2</v>
      </c>
      <c r="C16" s="41">
        <v>11.62</v>
      </c>
      <c r="D16" s="41">
        <v>0.13</v>
      </c>
      <c r="E16" s="40"/>
      <c r="F16" s="14" t="s">
        <v>86</v>
      </c>
      <c r="G16" s="45">
        <v>1.15E-2</v>
      </c>
      <c r="H16" s="42">
        <v>11.66</v>
      </c>
      <c r="I16" s="42">
        <v>0.13</v>
      </c>
      <c r="J16" s="9"/>
      <c r="K16" s="19">
        <f t="shared" si="0"/>
        <v>-4.0000000000000924E-2</v>
      </c>
      <c r="L16" s="20">
        <f t="shared" si="1"/>
        <v>-3.442340791738462E-3</v>
      </c>
      <c r="M16" s="19">
        <f t="shared" si="2"/>
        <v>0</v>
      </c>
      <c r="N16" s="20">
        <f t="shared" si="3"/>
        <v>0</v>
      </c>
      <c r="O16" s="21">
        <f t="shared" si="4"/>
        <v>2.4793479848813172E-6</v>
      </c>
    </row>
    <row r="17" spans="1:15" ht="12.75" customHeight="1" x14ac:dyDescent="0.2">
      <c r="A17" s="38" t="s">
        <v>107</v>
      </c>
      <c r="B17" s="39">
        <v>3.1199999999999999E-2</v>
      </c>
      <c r="C17" s="41">
        <v>296.06</v>
      </c>
      <c r="D17" s="41">
        <v>9.23</v>
      </c>
      <c r="E17" s="40"/>
      <c r="F17" s="14" t="s">
        <v>86</v>
      </c>
      <c r="G17" s="45">
        <v>3.1199999999999999E-2</v>
      </c>
      <c r="H17" s="42">
        <v>296.67</v>
      </c>
      <c r="I17" s="42">
        <v>9.26</v>
      </c>
      <c r="J17" s="9"/>
      <c r="K17" s="19">
        <f t="shared" si="0"/>
        <v>-0.61000000000001364</v>
      </c>
      <c r="L17" s="20">
        <f t="shared" si="1"/>
        <v>-2.0603931635479757E-3</v>
      </c>
      <c r="M17" s="19">
        <f t="shared" si="2"/>
        <v>-2.9999999999999361E-2</v>
      </c>
      <c r="N17" s="20">
        <f t="shared" si="3"/>
        <v>-3.2502708559045894E-3</v>
      </c>
      <c r="O17" s="21">
        <f t="shared" si="4"/>
        <v>1.7660586415385382E-4</v>
      </c>
    </row>
    <row r="18" spans="1:15" ht="12.75" customHeight="1" x14ac:dyDescent="0.2">
      <c r="A18" s="38" t="s">
        <v>120</v>
      </c>
      <c r="B18" s="39">
        <v>3.8300000000000001E-2</v>
      </c>
      <c r="C18" s="41">
        <v>373.04</v>
      </c>
      <c r="D18" s="41">
        <v>14.26</v>
      </c>
      <c r="E18" s="40"/>
      <c r="F18" s="14" t="s">
        <v>86</v>
      </c>
      <c r="G18" s="45">
        <v>3.8289999999999998E-2</v>
      </c>
      <c r="H18" s="42">
        <v>24846.25</v>
      </c>
      <c r="I18" s="42">
        <v>1086.2</v>
      </c>
      <c r="J18" s="9"/>
      <c r="K18" s="19">
        <f t="shared" si="0"/>
        <v>-24473.21</v>
      </c>
      <c r="L18" s="20">
        <f t="shared" si="1"/>
        <v>-65.604787690328109</v>
      </c>
      <c r="M18" s="19">
        <f t="shared" si="2"/>
        <v>-1071.94</v>
      </c>
      <c r="N18" s="20">
        <f t="shared" si="3"/>
        <v>-75.171107994389914</v>
      </c>
      <c r="O18" s="21">
        <f t="shared" si="4"/>
        <v>2.0715906009062205E-2</v>
      </c>
    </row>
    <row r="19" spans="1:15" ht="12.75" customHeight="1" x14ac:dyDescent="0.2">
      <c r="A19" s="38" t="s">
        <v>106</v>
      </c>
      <c r="B19" s="39">
        <v>4.3799999999999999E-2</v>
      </c>
      <c r="C19" s="41">
        <v>24326.9</v>
      </c>
      <c r="D19" s="41">
        <v>1065.7</v>
      </c>
      <c r="E19" s="40"/>
      <c r="J19" s="9"/>
      <c r="K19" s="19">
        <f t="shared" si="0"/>
        <v>24326.9</v>
      </c>
      <c r="L19" s="20">
        <f t="shared" si="1"/>
        <v>1</v>
      </c>
      <c r="M19" s="19">
        <f t="shared" si="2"/>
        <v>1065.7</v>
      </c>
      <c r="N19" s="20">
        <f t="shared" si="3"/>
        <v>1</v>
      </c>
      <c r="O19" s="21">
        <f t="shared" si="4"/>
        <v>0</v>
      </c>
    </row>
    <row r="20" spans="1:15" ht="12.75" customHeight="1" x14ac:dyDescent="0.2">
      <c r="A20" s="38"/>
      <c r="B20" s="39"/>
      <c r="C20" s="41"/>
      <c r="D20" s="41"/>
      <c r="E20" s="40"/>
      <c r="J20" s="9"/>
      <c r="K20" s="19"/>
      <c r="L20" s="20"/>
      <c r="M20" s="19"/>
      <c r="N20" s="20"/>
      <c r="O20" s="21"/>
    </row>
    <row r="21" spans="1:15" ht="12.75" customHeight="1" x14ac:dyDescent="0.2">
      <c r="A21" s="38" t="s">
        <v>121</v>
      </c>
      <c r="B21" s="39">
        <v>5.74E-2</v>
      </c>
      <c r="C21" s="41">
        <v>140.69999999999999</v>
      </c>
      <c r="D21" s="41">
        <v>8.07</v>
      </c>
      <c r="E21" s="40"/>
      <c r="J21" s="9"/>
      <c r="K21" s="19">
        <f t="shared" si="0"/>
        <v>140.69999999999999</v>
      </c>
      <c r="L21" s="20">
        <f t="shared" si="1"/>
        <v>1</v>
      </c>
      <c r="M21" s="19">
        <f t="shared" si="2"/>
        <v>8.07</v>
      </c>
      <c r="N21" s="20">
        <f t="shared" si="3"/>
        <v>1</v>
      </c>
      <c r="O21" s="21">
        <f t="shared" si="4"/>
        <v>0</v>
      </c>
    </row>
    <row r="22" spans="1:15" ht="12.75" customHeight="1" x14ac:dyDescent="0.2">
      <c r="A22" s="38" t="s">
        <v>23</v>
      </c>
      <c r="B22" s="39">
        <v>5.7500000000000002E-2</v>
      </c>
      <c r="C22" s="41">
        <v>1280.5999999999999</v>
      </c>
      <c r="D22" s="41">
        <v>73.63</v>
      </c>
      <c r="E22" s="40"/>
      <c r="F22" s="14" t="s">
        <v>85</v>
      </c>
      <c r="G22" s="45">
        <v>5.7500000000000002E-2</v>
      </c>
      <c r="H22" s="42">
        <v>1426.32</v>
      </c>
      <c r="I22" s="42">
        <v>82</v>
      </c>
      <c r="J22" s="9"/>
      <c r="K22" s="19">
        <f t="shared" si="0"/>
        <v>-145.72000000000003</v>
      </c>
      <c r="L22" s="20">
        <f t="shared" si="1"/>
        <v>-0.11379041074496332</v>
      </c>
      <c r="M22" s="19">
        <f t="shared" si="2"/>
        <v>-8.3700000000000045</v>
      </c>
      <c r="N22" s="20">
        <f t="shared" si="3"/>
        <v>-0.11367649056091274</v>
      </c>
      <c r="O22" s="21">
        <f t="shared" si="4"/>
        <v>1.5638964212328309E-3</v>
      </c>
    </row>
    <row r="23" spans="1:15" ht="12.75" customHeight="1" x14ac:dyDescent="0.2">
      <c r="A23" s="38"/>
      <c r="B23" s="39"/>
      <c r="C23" s="41"/>
      <c r="D23" s="41"/>
      <c r="E23" s="40"/>
      <c r="J23" s="9"/>
      <c r="K23" s="19"/>
      <c r="L23" s="20"/>
      <c r="M23" s="19"/>
      <c r="N23" s="20"/>
      <c r="O23" s="21"/>
    </row>
    <row r="24" spans="1:15" ht="12.75" customHeight="1" x14ac:dyDescent="0.2">
      <c r="A24" s="38" t="s">
        <v>101</v>
      </c>
      <c r="B24" s="39">
        <v>1.11E-2</v>
      </c>
      <c r="C24" s="41">
        <v>4517.43</v>
      </c>
      <c r="D24" s="41">
        <v>50.06</v>
      </c>
      <c r="E24" s="40"/>
      <c r="F24" s="14" t="s">
        <v>84</v>
      </c>
      <c r="G24" s="45">
        <v>1.11E-2</v>
      </c>
      <c r="H24" s="42">
        <v>4531.93</v>
      </c>
      <c r="I24" s="42">
        <v>50.3</v>
      </c>
      <c r="J24" s="9"/>
      <c r="K24" s="19">
        <f t="shared" si="0"/>
        <v>-14.5</v>
      </c>
      <c r="L24" s="20">
        <f t="shared" si="1"/>
        <v>-3.2097896370281332E-3</v>
      </c>
      <c r="M24" s="19">
        <f t="shared" si="2"/>
        <v>-0.23999999999999488</v>
      </c>
      <c r="N24" s="20">
        <f t="shared" si="3"/>
        <v>-4.7942469037154387E-3</v>
      </c>
      <c r="O24" s="21">
        <f t="shared" si="4"/>
        <v>9.5931695107330961E-4</v>
      </c>
    </row>
    <row r="25" spans="1:15" ht="12.75" customHeight="1" x14ac:dyDescent="0.2">
      <c r="A25" s="38" t="s">
        <v>26</v>
      </c>
      <c r="B25" s="39">
        <v>2.0500000000000001E-2</v>
      </c>
      <c r="C25" s="41">
        <v>28.56</v>
      </c>
      <c r="D25" s="41">
        <v>0.57999999999999996</v>
      </c>
      <c r="E25" s="40"/>
      <c r="F25" s="14" t="s">
        <v>84</v>
      </c>
      <c r="G25" s="45">
        <v>2.0500000000000001E-2</v>
      </c>
      <c r="H25" s="42">
        <v>29.08</v>
      </c>
      <c r="I25" s="42">
        <v>0.6</v>
      </c>
      <c r="J25" s="9"/>
      <c r="K25" s="19">
        <f t="shared" si="0"/>
        <v>-0.51999999999999957</v>
      </c>
      <c r="L25" s="20">
        <f t="shared" si="1"/>
        <v>-1.8207282913165253E-2</v>
      </c>
      <c r="M25" s="19">
        <f t="shared" si="2"/>
        <v>-2.0000000000000018E-2</v>
      </c>
      <c r="N25" s="20">
        <f t="shared" si="3"/>
        <v>-3.4482758620689689E-2</v>
      </c>
      <c r="O25" s="21">
        <f t="shared" si="4"/>
        <v>1.1443144545606079E-5</v>
      </c>
    </row>
    <row r="26" spans="1:15" ht="12.75" customHeight="1" x14ac:dyDescent="0.2">
      <c r="A26" s="38" t="s">
        <v>25</v>
      </c>
      <c r="B26" s="39">
        <v>0.29039999999999999</v>
      </c>
      <c r="C26" s="41">
        <v>3936.54</v>
      </c>
      <c r="D26" s="41">
        <v>1143.1400000000001</v>
      </c>
      <c r="E26" s="40"/>
      <c r="F26" s="14" t="s">
        <v>84</v>
      </c>
      <c r="G26" s="45">
        <v>0.29039999999999999</v>
      </c>
      <c r="H26" s="42">
        <v>3965.38</v>
      </c>
      <c r="I26" s="42">
        <v>1151.55</v>
      </c>
      <c r="J26" s="9"/>
      <c r="K26" s="19">
        <f t="shared" si="0"/>
        <v>-28.840000000000146</v>
      </c>
      <c r="L26" s="20">
        <f t="shared" si="1"/>
        <v>-7.3262306492503943E-3</v>
      </c>
      <c r="M26" s="19">
        <f t="shared" si="2"/>
        <v>-8.4099999999998545</v>
      </c>
      <c r="N26" s="20">
        <f t="shared" si="3"/>
        <v>-7.3569291600327638E-3</v>
      </c>
      <c r="O26" s="21">
        <f t="shared" si="4"/>
        <v>2.1962255169154465E-2</v>
      </c>
    </row>
    <row r="27" spans="1:15" ht="12.75" customHeight="1" x14ac:dyDescent="0.2">
      <c r="A27" s="38"/>
      <c r="B27" s="39"/>
      <c r="C27" s="41"/>
      <c r="D27" s="41"/>
      <c r="E27" s="40"/>
      <c r="G27" s="45"/>
      <c r="H27" s="42"/>
      <c r="I27" s="42"/>
      <c r="J27" s="9"/>
      <c r="K27" s="19"/>
      <c r="L27" s="20"/>
      <c r="M27" s="19"/>
      <c r="N27" s="20"/>
      <c r="O27" s="21"/>
    </row>
    <row r="28" spans="1:15" ht="12.75" customHeight="1" x14ac:dyDescent="0.2">
      <c r="A28" s="38" t="s">
        <v>131</v>
      </c>
      <c r="B28" s="39">
        <v>0.33</v>
      </c>
      <c r="C28" s="41">
        <v>0.45</v>
      </c>
      <c r="D28" s="41">
        <v>0.15</v>
      </c>
      <c r="E28" s="40"/>
      <c r="F28" s="14" t="s">
        <v>116</v>
      </c>
      <c r="G28" s="45">
        <v>0.33</v>
      </c>
      <c r="H28" s="42">
        <v>0.47</v>
      </c>
      <c r="I28" s="42">
        <v>0.16</v>
      </c>
      <c r="J28" s="9"/>
      <c r="K28" s="19">
        <f t="shared" si="0"/>
        <v>-1.9999999999999962E-2</v>
      </c>
      <c r="L28" s="20">
        <f t="shared" si="1"/>
        <v>-4.4444444444444363E-2</v>
      </c>
      <c r="M28" s="19">
        <f t="shared" si="2"/>
        <v>-1.0000000000000009E-2</v>
      </c>
      <c r="N28" s="20">
        <f t="shared" si="3"/>
        <v>-6.6666666666666735E-2</v>
      </c>
      <c r="O28" s="21">
        <f t="shared" si="4"/>
        <v>3.0515052121616213E-6</v>
      </c>
    </row>
    <row r="29" spans="1:15" ht="12.75" customHeight="1" x14ac:dyDescent="0.2">
      <c r="A29" s="38"/>
      <c r="B29" s="39"/>
      <c r="C29" s="41"/>
      <c r="D29" s="41"/>
      <c r="E29" s="40"/>
      <c r="J29" s="9"/>
      <c r="K29" s="19"/>
      <c r="L29" s="20"/>
      <c r="M29" s="19"/>
      <c r="N29" s="20"/>
      <c r="O29" s="21"/>
    </row>
    <row r="30" spans="1:15" ht="12.75" customHeight="1" x14ac:dyDescent="0.2">
      <c r="A30" s="38" t="s">
        <v>27</v>
      </c>
      <c r="B30" s="39">
        <v>5.3499999999999999E-2</v>
      </c>
      <c r="C30" s="41">
        <v>5.12</v>
      </c>
      <c r="D30" s="41">
        <v>0.27</v>
      </c>
      <c r="E30" s="40"/>
      <c r="F30" s="14" t="s">
        <v>83</v>
      </c>
      <c r="G30" s="45">
        <v>5.3499999999999999E-2</v>
      </c>
      <c r="H30" s="42">
        <v>5.21</v>
      </c>
      <c r="I30" s="42">
        <v>0.27</v>
      </c>
      <c r="J30" s="9"/>
      <c r="K30" s="19">
        <f t="shared" si="0"/>
        <v>-8.9999999999999858E-2</v>
      </c>
      <c r="L30" s="20">
        <f t="shared" si="1"/>
        <v>-1.7578124999999972E-2</v>
      </c>
      <c r="M30" s="19">
        <f t="shared" si="2"/>
        <v>0</v>
      </c>
      <c r="N30" s="20">
        <f t="shared" si="3"/>
        <v>0</v>
      </c>
      <c r="O30" s="21">
        <f t="shared" si="4"/>
        <v>5.1494150455227358E-6</v>
      </c>
    </row>
    <row r="31" spans="1:15" ht="12.75" customHeight="1" x14ac:dyDescent="0.2">
      <c r="A31" s="38" t="s">
        <v>90</v>
      </c>
      <c r="B31" s="39">
        <v>0.06</v>
      </c>
      <c r="C31" s="41">
        <v>1.75</v>
      </c>
      <c r="D31" s="41">
        <v>0.11</v>
      </c>
      <c r="E31" s="40"/>
      <c r="F31" s="14" t="s">
        <v>83</v>
      </c>
      <c r="G31" s="14">
        <v>0.06</v>
      </c>
      <c r="H31" s="14">
        <v>19.84</v>
      </c>
      <c r="I31" s="14">
        <v>1.24</v>
      </c>
      <c r="J31" s="9"/>
      <c r="K31" s="19">
        <f t="shared" si="0"/>
        <v>-18.09</v>
      </c>
      <c r="L31" s="20">
        <f t="shared" si="1"/>
        <v>-10.337142857142856</v>
      </c>
      <c r="M31" s="19">
        <f t="shared" si="2"/>
        <v>-1.1299999999999999</v>
      </c>
      <c r="N31" s="20">
        <f t="shared" si="3"/>
        <v>-10.272727272727272</v>
      </c>
      <c r="O31" s="21">
        <f t="shared" si="4"/>
        <v>2.3649165394252564E-5</v>
      </c>
    </row>
    <row r="32" spans="1:15" ht="12.75" customHeight="1" x14ac:dyDescent="0.2">
      <c r="A32" s="38" t="s">
        <v>90</v>
      </c>
      <c r="B32" s="39">
        <v>6.25E-2</v>
      </c>
      <c r="C32" s="41">
        <v>17.97</v>
      </c>
      <c r="D32" s="41">
        <v>1.1200000000000001</v>
      </c>
      <c r="E32" s="40"/>
      <c r="J32" s="9"/>
      <c r="K32" s="19">
        <f t="shared" si="0"/>
        <v>17.97</v>
      </c>
      <c r="L32" s="20">
        <f t="shared" si="1"/>
        <v>1</v>
      </c>
      <c r="M32" s="19">
        <f t="shared" si="2"/>
        <v>1.1200000000000001</v>
      </c>
      <c r="N32" s="20">
        <f t="shared" si="3"/>
        <v>1</v>
      </c>
      <c r="O32" s="21">
        <f t="shared" si="4"/>
        <v>0</v>
      </c>
    </row>
    <row r="33" spans="1:15" ht="12.75" customHeight="1" x14ac:dyDescent="0.2">
      <c r="A33" s="38"/>
      <c r="B33" s="39"/>
      <c r="C33" s="41"/>
      <c r="D33" s="41"/>
      <c r="E33" s="40"/>
      <c r="J33" s="9"/>
      <c r="K33" s="19"/>
      <c r="L33" s="20"/>
      <c r="M33" s="19"/>
      <c r="N33" s="20"/>
      <c r="O33" s="21"/>
    </row>
    <row r="34" spans="1:15" ht="12.75" customHeight="1" x14ac:dyDescent="0.2">
      <c r="A34" s="38" t="s">
        <v>28</v>
      </c>
      <c r="B34" s="39">
        <v>0.112</v>
      </c>
      <c r="C34" s="41">
        <v>182.53</v>
      </c>
      <c r="D34" s="41">
        <v>20.420000000000002</v>
      </c>
      <c r="E34" s="40"/>
      <c r="F34" s="14" t="s">
        <v>82</v>
      </c>
      <c r="G34" s="45">
        <v>0.112</v>
      </c>
      <c r="H34" s="42">
        <v>185.13</v>
      </c>
      <c r="I34" s="42">
        <v>20.73</v>
      </c>
      <c r="J34" s="9"/>
      <c r="K34" s="19">
        <f t="shared" si="0"/>
        <v>-2.5999999999999943</v>
      </c>
      <c r="L34" s="20">
        <f t="shared" si="1"/>
        <v>-1.4244233824576751E-2</v>
      </c>
      <c r="M34" s="19">
        <f t="shared" si="2"/>
        <v>-0.30999999999999872</v>
      </c>
      <c r="N34" s="20">
        <f t="shared" si="3"/>
        <v>-1.5181194906953903E-2</v>
      </c>
      <c r="O34" s="21">
        <f t="shared" si="4"/>
        <v>3.9536064405069004E-4</v>
      </c>
    </row>
    <row r="35" spans="1:15" ht="12.75" customHeight="1" x14ac:dyDescent="0.2">
      <c r="A35" s="38"/>
      <c r="B35" s="39"/>
      <c r="C35" s="41"/>
      <c r="D35" s="41"/>
      <c r="E35" s="40"/>
      <c r="G35" s="45"/>
      <c r="H35" s="42"/>
      <c r="I35" s="42"/>
      <c r="J35" s="9"/>
      <c r="K35" s="19"/>
      <c r="L35" s="20"/>
      <c r="M35" s="19"/>
      <c r="N35" s="20"/>
      <c r="O35" s="21"/>
    </row>
    <row r="36" spans="1:15" ht="12.75" customHeight="1" x14ac:dyDescent="0.2">
      <c r="A36" s="38" t="s">
        <v>119</v>
      </c>
      <c r="B36" s="39">
        <v>7.0000000000000001E-3</v>
      </c>
      <c r="C36" s="41">
        <v>511.26</v>
      </c>
      <c r="D36" s="41">
        <v>3.56</v>
      </c>
      <c r="E36" s="40"/>
      <c r="F36" s="14" t="s">
        <v>113</v>
      </c>
      <c r="G36" s="45">
        <v>7.0000000000000001E-3</v>
      </c>
      <c r="H36" s="42">
        <v>516.78</v>
      </c>
      <c r="I36" s="42">
        <v>3.63</v>
      </c>
      <c r="J36" s="9"/>
      <c r="K36" s="19">
        <f t="shared" si="0"/>
        <v>-5.5199999999999818</v>
      </c>
      <c r="L36" s="20">
        <f t="shared" si="1"/>
        <v>-1.0796854829245358E-2</v>
      </c>
      <c r="M36" s="19">
        <f t="shared" si="2"/>
        <v>-6.999999999999984E-2</v>
      </c>
      <c r="N36" s="20">
        <f t="shared" si="3"/>
        <v>-1.9662921348314561E-2</v>
      </c>
      <c r="O36" s="21">
        <f t="shared" si="4"/>
        <v>6.9231024500916773E-5</v>
      </c>
    </row>
    <row r="37" spans="1:15" ht="12.75" customHeight="1" x14ac:dyDescent="0.2">
      <c r="A37" s="38"/>
      <c r="B37" s="39"/>
      <c r="C37" s="41"/>
      <c r="D37" s="41"/>
      <c r="E37" s="40"/>
      <c r="G37" s="45"/>
      <c r="H37" s="42"/>
      <c r="I37" s="42"/>
      <c r="J37" s="9"/>
      <c r="K37" s="19"/>
      <c r="L37" s="20"/>
      <c r="M37" s="19"/>
      <c r="N37" s="20"/>
      <c r="O37" s="21"/>
    </row>
    <row r="38" spans="1:15" ht="12.75" customHeight="1" x14ac:dyDescent="0.2">
      <c r="A38" s="38" t="s">
        <v>97</v>
      </c>
      <c r="B38" s="39">
        <v>0.62990000000000002</v>
      </c>
      <c r="C38" s="41">
        <v>0.17</v>
      </c>
      <c r="D38" s="41">
        <v>0.11</v>
      </c>
      <c r="E38" s="40"/>
      <c r="F38" s="14" t="s">
        <v>99</v>
      </c>
      <c r="G38" s="45">
        <v>0.62990000000000002</v>
      </c>
      <c r="H38" s="42">
        <v>0.17</v>
      </c>
      <c r="I38" s="42">
        <v>0.11</v>
      </c>
      <c r="J38" s="9"/>
      <c r="K38" s="19">
        <f t="shared" si="0"/>
        <v>0</v>
      </c>
      <c r="L38" s="20">
        <f t="shared" si="1"/>
        <v>0</v>
      </c>
      <c r="M38" s="19">
        <f t="shared" si="2"/>
        <v>0</v>
      </c>
      <c r="N38" s="20">
        <f t="shared" si="3"/>
        <v>0</v>
      </c>
      <c r="O38" s="21">
        <f t="shared" si="4"/>
        <v>2.0979098333611146E-6</v>
      </c>
    </row>
    <row r="39" spans="1:15" ht="12.75" customHeight="1" x14ac:dyDescent="0.2">
      <c r="A39" s="38"/>
      <c r="B39" s="39"/>
      <c r="C39" s="41"/>
      <c r="D39" s="41"/>
      <c r="E39" s="40"/>
      <c r="G39" s="45"/>
      <c r="H39" s="42"/>
      <c r="I39" s="42"/>
      <c r="J39" s="9"/>
      <c r="K39" s="19"/>
      <c r="L39" s="20"/>
      <c r="M39" s="19"/>
      <c r="N39" s="20"/>
      <c r="O39" s="21"/>
    </row>
    <row r="40" spans="1:15" ht="12.75" customHeight="1" x14ac:dyDescent="0.2">
      <c r="A40" s="38" t="s">
        <v>29</v>
      </c>
      <c r="B40" s="39">
        <v>0.193</v>
      </c>
      <c r="C40" s="41">
        <v>6.03</v>
      </c>
      <c r="D40" s="41">
        <v>1.1599999999999999</v>
      </c>
      <c r="E40" s="40"/>
      <c r="F40" s="14" t="s">
        <v>81</v>
      </c>
      <c r="G40" s="18">
        <v>0.193</v>
      </c>
      <c r="H40" s="14">
        <v>6.21</v>
      </c>
      <c r="I40" s="14">
        <v>1.2</v>
      </c>
      <c r="J40" s="9"/>
      <c r="K40" s="19">
        <f t="shared" si="0"/>
        <v>-0.17999999999999972</v>
      </c>
      <c r="L40" s="20">
        <f t="shared" si="1"/>
        <v>-2.9850746268656667E-2</v>
      </c>
      <c r="M40" s="19">
        <f t="shared" si="2"/>
        <v>-4.0000000000000036E-2</v>
      </c>
      <c r="N40" s="20">
        <f t="shared" si="3"/>
        <v>-3.4482758620689689E-2</v>
      </c>
      <c r="O40" s="21">
        <f t="shared" si="4"/>
        <v>2.2886289091212158E-5</v>
      </c>
    </row>
    <row r="41" spans="1:15" ht="12.75" customHeight="1" x14ac:dyDescent="0.2">
      <c r="A41" s="38"/>
      <c r="B41" s="39"/>
      <c r="C41" s="41"/>
      <c r="D41" s="41"/>
      <c r="E41" s="40"/>
      <c r="J41" s="9"/>
      <c r="K41" s="19"/>
      <c r="L41" s="20"/>
      <c r="M41" s="19"/>
      <c r="N41" s="20"/>
      <c r="O41" s="21"/>
    </row>
    <row r="42" spans="1:15" ht="12.75" customHeight="1" x14ac:dyDescent="0.2">
      <c r="A42" s="38" t="s">
        <v>134</v>
      </c>
      <c r="B42" s="39">
        <v>2.6402999999999999</v>
      </c>
      <c r="C42" s="41">
        <v>32.950000000000003</v>
      </c>
      <c r="D42" s="41">
        <v>86.99</v>
      </c>
      <c r="E42" s="40"/>
      <c r="F42" s="14" t="s">
        <v>130</v>
      </c>
      <c r="G42" s="45">
        <v>2.6402999999999999</v>
      </c>
      <c r="H42" s="42">
        <v>37.18</v>
      </c>
      <c r="I42" s="42">
        <v>98.17</v>
      </c>
      <c r="J42" s="9"/>
      <c r="K42" s="19">
        <f t="shared" si="0"/>
        <v>-4.2299999999999969</v>
      </c>
      <c r="L42" s="20">
        <f t="shared" si="1"/>
        <v>-0.1283763277693474</v>
      </c>
      <c r="M42" s="19">
        <f t="shared" si="2"/>
        <v>-11.180000000000007</v>
      </c>
      <c r="N42" s="20">
        <f t="shared" si="3"/>
        <v>-0.12852051959995411</v>
      </c>
      <c r="O42" s="21">
        <f t="shared" si="4"/>
        <v>1.8722891667369147E-3</v>
      </c>
    </row>
    <row r="43" spans="1:15" ht="12.75" customHeight="1" x14ac:dyDescent="0.2">
      <c r="A43" s="38"/>
      <c r="B43" s="39"/>
      <c r="C43" s="41"/>
      <c r="D43" s="41"/>
      <c r="E43" s="40"/>
      <c r="J43" s="9"/>
      <c r="K43" s="19"/>
      <c r="L43" s="20"/>
      <c r="M43" s="19"/>
      <c r="N43" s="20"/>
      <c r="O43" s="21"/>
    </row>
    <row r="44" spans="1:15" ht="12.75" customHeight="1" x14ac:dyDescent="0.2">
      <c r="A44" s="38" t="s">
        <v>31</v>
      </c>
      <c r="B44" s="39">
        <v>0.27289999999999998</v>
      </c>
      <c r="C44" s="41">
        <v>670.49</v>
      </c>
      <c r="D44" s="41">
        <v>182.96</v>
      </c>
      <c r="E44" s="40"/>
      <c r="F44" s="14" t="s">
        <v>80</v>
      </c>
      <c r="G44" s="45">
        <v>0.27284999999999998</v>
      </c>
      <c r="H44" s="42">
        <v>673.03</v>
      </c>
      <c r="I44" s="42">
        <v>183.64</v>
      </c>
      <c r="J44" s="9"/>
      <c r="K44" s="19">
        <f t="shared" si="0"/>
        <v>-2.5399999999999636</v>
      </c>
      <c r="L44" s="20">
        <f t="shared" si="1"/>
        <v>-3.7882742471922973E-3</v>
      </c>
      <c r="M44" s="19">
        <f t="shared" si="2"/>
        <v>-0.6799999999999784</v>
      </c>
      <c r="N44" s="20">
        <f t="shared" si="3"/>
        <v>-3.7166593790991386E-3</v>
      </c>
      <c r="O44" s="21">
        <f t="shared" si="4"/>
        <v>3.5023651072585002E-3</v>
      </c>
    </row>
    <row r="45" spans="1:15" ht="12.75" customHeight="1" x14ac:dyDescent="0.2">
      <c r="A45" s="38" t="s">
        <v>30</v>
      </c>
      <c r="B45" s="39">
        <v>0.30499999999999999</v>
      </c>
      <c r="C45" s="41">
        <v>86.4</v>
      </c>
      <c r="D45" s="41">
        <v>26.35</v>
      </c>
      <c r="E45" s="40"/>
      <c r="F45" s="14" t="s">
        <v>80</v>
      </c>
      <c r="G45" s="45">
        <v>0.30495</v>
      </c>
      <c r="H45" s="42">
        <v>87.3</v>
      </c>
      <c r="I45" s="42">
        <v>26.62</v>
      </c>
      <c r="J45" s="9"/>
      <c r="K45" s="19">
        <f t="shared" si="0"/>
        <v>-0.89999999999999147</v>
      </c>
      <c r="L45" s="20">
        <f t="shared" si="1"/>
        <v>-1.0416666666666567E-2</v>
      </c>
      <c r="M45" s="19">
        <f t="shared" si="2"/>
        <v>-0.26999999999999957</v>
      </c>
      <c r="N45" s="20">
        <f t="shared" si="3"/>
        <v>-1.024667931688803E-2</v>
      </c>
      <c r="O45" s="21">
        <f t="shared" si="4"/>
        <v>5.0769417967338971E-4</v>
      </c>
    </row>
    <row r="46" spans="1:15" ht="12.75" customHeight="1" x14ac:dyDescent="0.2">
      <c r="A46" s="38" t="s">
        <v>30</v>
      </c>
      <c r="B46" s="39">
        <v>0.31340000000000001</v>
      </c>
      <c r="C46" s="41">
        <v>30.5</v>
      </c>
      <c r="D46" s="41">
        <v>9.56</v>
      </c>
      <c r="E46" s="40"/>
      <c r="F46" s="14" t="s">
        <v>80</v>
      </c>
      <c r="G46" s="45">
        <v>0.31336000000000003</v>
      </c>
      <c r="H46" s="42">
        <v>30.7</v>
      </c>
      <c r="I46" s="42">
        <v>9.6199999999999992</v>
      </c>
      <c r="J46" s="9"/>
      <c r="K46" s="19">
        <f t="shared" si="0"/>
        <v>-0.19999999999999929</v>
      </c>
      <c r="L46" s="20">
        <f t="shared" si="1"/>
        <v>-6.5573770491803044E-3</v>
      </c>
      <c r="M46" s="19">
        <f t="shared" si="2"/>
        <v>-5.9999999999998721E-2</v>
      </c>
      <c r="N46" s="20">
        <f t="shared" si="3"/>
        <v>-6.2761506276149291E-3</v>
      </c>
      <c r="O46" s="21">
        <f t="shared" si="4"/>
        <v>1.8347175088121744E-4</v>
      </c>
    </row>
    <row r="47" spans="1:15" ht="12.75" customHeight="1" x14ac:dyDescent="0.2">
      <c r="A47" s="38" t="s">
        <v>33</v>
      </c>
      <c r="B47" s="39">
        <v>0.32879999999999998</v>
      </c>
      <c r="C47" s="41">
        <v>33.83</v>
      </c>
      <c r="D47" s="41">
        <v>11.13</v>
      </c>
      <c r="E47" s="40"/>
      <c r="F47" s="14" t="s">
        <v>80</v>
      </c>
      <c r="G47" s="45">
        <v>0.32874999999999999</v>
      </c>
      <c r="H47" s="42">
        <v>33.979999999999997</v>
      </c>
      <c r="I47" s="42">
        <v>11.17</v>
      </c>
      <c r="J47" s="9"/>
      <c r="K47" s="19">
        <f t="shared" si="0"/>
        <v>-0.14999999999999858</v>
      </c>
      <c r="L47" s="20">
        <f t="shared" si="1"/>
        <v>-4.4339343777711673E-3</v>
      </c>
      <c r="M47" s="19">
        <f t="shared" si="2"/>
        <v>-3.9999999999999147E-2</v>
      </c>
      <c r="N47" s="20">
        <f t="shared" si="3"/>
        <v>-3.5938903863431395E-3</v>
      </c>
      <c r="O47" s="21">
        <f t="shared" si="4"/>
        <v>2.1303320762403318E-4</v>
      </c>
    </row>
    <row r="48" spans="1:15" ht="12.75" customHeight="1" x14ac:dyDescent="0.2">
      <c r="A48" s="38" t="s">
        <v>31</v>
      </c>
      <c r="B48" s="39">
        <v>0.35110000000000002</v>
      </c>
      <c r="C48" s="41">
        <v>40.4</v>
      </c>
      <c r="D48" s="41">
        <v>14.18</v>
      </c>
      <c r="E48" s="40"/>
      <c r="F48" s="14" t="s">
        <v>80</v>
      </c>
      <c r="G48" s="45">
        <v>0.35110000000000002</v>
      </c>
      <c r="H48" s="42">
        <v>238.52</v>
      </c>
      <c r="I48" s="42">
        <v>84.14</v>
      </c>
      <c r="J48" s="9"/>
      <c r="K48" s="19">
        <f t="shared" si="0"/>
        <v>-198.12</v>
      </c>
      <c r="L48" s="20">
        <f t="shared" si="1"/>
        <v>-4.9039603960396043</v>
      </c>
      <c r="M48" s="19">
        <f t="shared" si="2"/>
        <v>-69.960000000000008</v>
      </c>
      <c r="N48" s="20">
        <f t="shared" si="3"/>
        <v>-4.9337094499294789</v>
      </c>
      <c r="O48" s="21">
        <f t="shared" si="4"/>
        <v>1.6047103034454926E-3</v>
      </c>
    </row>
    <row r="49" spans="1:15" ht="12.75" customHeight="1" x14ac:dyDescent="0.2">
      <c r="A49" s="38" t="s">
        <v>32</v>
      </c>
      <c r="B49" s="39">
        <v>0.35310000000000002</v>
      </c>
      <c r="C49" s="41">
        <v>197.68</v>
      </c>
      <c r="D49" s="41">
        <v>69.8</v>
      </c>
      <c r="E49" s="40"/>
      <c r="J49" s="9"/>
      <c r="K49" s="19">
        <f t="shared" si="0"/>
        <v>197.68</v>
      </c>
      <c r="L49" s="20">
        <f t="shared" si="1"/>
        <v>1</v>
      </c>
      <c r="M49" s="19">
        <f t="shared" si="2"/>
        <v>69.8</v>
      </c>
      <c r="N49" s="20">
        <f t="shared" si="3"/>
        <v>1</v>
      </c>
      <c r="O49" s="21">
        <f t="shared" si="4"/>
        <v>0</v>
      </c>
    </row>
    <row r="50" spans="1:15" ht="12.75" customHeight="1" x14ac:dyDescent="0.2">
      <c r="A50" s="38" t="s">
        <v>33</v>
      </c>
      <c r="B50" s="39">
        <v>0.35630000000000001</v>
      </c>
      <c r="C50" s="41">
        <v>1.82</v>
      </c>
      <c r="D50" s="41">
        <v>0.65</v>
      </c>
      <c r="E50" s="40"/>
      <c r="F50" s="14" t="s">
        <v>80</v>
      </c>
      <c r="G50" s="45">
        <v>0.35625000000000001</v>
      </c>
      <c r="H50" s="42">
        <v>1.83</v>
      </c>
      <c r="I50" s="42">
        <v>0.65</v>
      </c>
      <c r="J50" s="9"/>
      <c r="K50" s="19">
        <f t="shared" si="0"/>
        <v>-1.0000000000000009E-2</v>
      </c>
      <c r="L50" s="20">
        <f t="shared" si="1"/>
        <v>-5.4945054945054993E-3</v>
      </c>
      <c r="M50" s="19">
        <f t="shared" si="2"/>
        <v>0</v>
      </c>
      <c r="N50" s="20">
        <f t="shared" si="3"/>
        <v>0</v>
      </c>
      <c r="O50" s="21">
        <f t="shared" si="4"/>
        <v>1.2396739924406586E-5</v>
      </c>
    </row>
    <row r="51" spans="1:15" ht="12.75" customHeight="1" x14ac:dyDescent="0.2">
      <c r="A51" s="38" t="s">
        <v>30</v>
      </c>
      <c r="B51" s="39">
        <v>0.39300000000000002</v>
      </c>
      <c r="C51" s="41">
        <v>2.52</v>
      </c>
      <c r="D51" s="41">
        <v>0.99</v>
      </c>
      <c r="E51" s="40"/>
      <c r="F51" s="14" t="s">
        <v>80</v>
      </c>
      <c r="G51" s="45">
        <v>0.39300000000000002</v>
      </c>
      <c r="H51" s="42">
        <v>2.5299999999999998</v>
      </c>
      <c r="I51" s="42">
        <v>0.99</v>
      </c>
      <c r="J51" s="9"/>
      <c r="K51" s="19">
        <f t="shared" si="0"/>
        <v>-9.9999999999997868E-3</v>
      </c>
      <c r="L51" s="20">
        <f t="shared" si="1"/>
        <v>-3.9682539682538839E-3</v>
      </c>
      <c r="M51" s="19">
        <f t="shared" si="2"/>
        <v>0</v>
      </c>
      <c r="N51" s="20">
        <f t="shared" si="3"/>
        <v>0</v>
      </c>
      <c r="O51" s="21">
        <f t="shared" si="4"/>
        <v>1.8881188500250031E-5</v>
      </c>
    </row>
    <row r="52" spans="1:15" ht="12.75" customHeight="1" x14ac:dyDescent="0.2">
      <c r="A52" s="38" t="s">
        <v>32</v>
      </c>
      <c r="B52" s="39">
        <v>0.44919999999999999</v>
      </c>
      <c r="C52" s="41">
        <v>12.22</v>
      </c>
      <c r="D52" s="41">
        <v>5.49</v>
      </c>
      <c r="E52" s="40"/>
      <c r="F52" s="14" t="s">
        <v>80</v>
      </c>
      <c r="G52" s="45">
        <v>0.44919999999999999</v>
      </c>
      <c r="H52" s="42">
        <v>12.23</v>
      </c>
      <c r="I52" s="42">
        <v>5.49</v>
      </c>
      <c r="J52" s="9"/>
      <c r="K52" s="19">
        <f t="shared" si="0"/>
        <v>-9.9999999999997868E-3</v>
      </c>
      <c r="L52" s="20">
        <f t="shared" si="1"/>
        <v>-8.1833060556463059E-4</v>
      </c>
      <c r="M52" s="19">
        <f t="shared" si="2"/>
        <v>0</v>
      </c>
      <c r="N52" s="20">
        <f t="shared" si="3"/>
        <v>0</v>
      </c>
      <c r="O52" s="21">
        <f t="shared" si="4"/>
        <v>1.0470477259229563E-4</v>
      </c>
    </row>
    <row r="53" spans="1:15" ht="12.75" customHeight="1" x14ac:dyDescent="0.2">
      <c r="A53" s="38"/>
      <c r="B53" s="39"/>
      <c r="C53" s="41"/>
      <c r="D53" s="41"/>
      <c r="E53" s="40"/>
      <c r="J53" s="9"/>
      <c r="K53" s="19"/>
      <c r="L53" s="20"/>
      <c r="M53" s="19"/>
      <c r="N53" s="20"/>
      <c r="O53" s="21"/>
    </row>
    <row r="54" spans="1:15" ht="12.75" customHeight="1" x14ac:dyDescent="0.2">
      <c r="A54" s="38" t="s">
        <v>98</v>
      </c>
      <c r="B54" s="39">
        <v>0.19</v>
      </c>
      <c r="C54" s="41">
        <v>217.26</v>
      </c>
      <c r="D54" s="41">
        <v>41.27</v>
      </c>
      <c r="E54" s="40"/>
      <c r="F54" s="14" t="s">
        <v>79</v>
      </c>
      <c r="G54" s="45">
        <v>0.19</v>
      </c>
      <c r="H54" s="42">
        <v>225.1</v>
      </c>
      <c r="I54" s="42">
        <v>42.77</v>
      </c>
      <c r="J54" s="9"/>
      <c r="K54" s="19">
        <f t="shared" si="0"/>
        <v>-7.8400000000000034</v>
      </c>
      <c r="L54" s="20">
        <f t="shared" si="1"/>
        <v>-3.6085795820675705E-2</v>
      </c>
      <c r="M54" s="19">
        <f t="shared" si="2"/>
        <v>-1.5</v>
      </c>
      <c r="N54" s="20">
        <f t="shared" si="3"/>
        <v>-3.6346014053792099E-2</v>
      </c>
      <c r="O54" s="21">
        <f t="shared" si="4"/>
        <v>8.1570548702595343E-4</v>
      </c>
    </row>
    <row r="55" spans="1:15" ht="12.75" customHeight="1" x14ac:dyDescent="0.2">
      <c r="A55" s="38" t="s">
        <v>98</v>
      </c>
      <c r="B55" s="39">
        <v>0.19009999999999999</v>
      </c>
      <c r="C55" s="41">
        <v>6.95</v>
      </c>
      <c r="D55" s="41">
        <v>1.32</v>
      </c>
      <c r="E55" s="40"/>
      <c r="J55" s="9"/>
      <c r="K55" s="19">
        <f t="shared" si="0"/>
        <v>6.95</v>
      </c>
      <c r="L55" s="20">
        <f t="shared" si="1"/>
        <v>1</v>
      </c>
      <c r="M55" s="19">
        <f t="shared" si="2"/>
        <v>1.32</v>
      </c>
      <c r="N55" s="20">
        <f t="shared" si="3"/>
        <v>1</v>
      </c>
      <c r="O55" s="21">
        <f t="shared" si="4"/>
        <v>0</v>
      </c>
    </row>
    <row r="56" spans="1:15" ht="12.75" customHeight="1" x14ac:dyDescent="0.2">
      <c r="A56" s="38"/>
      <c r="B56" s="39"/>
      <c r="C56" s="41"/>
      <c r="D56" s="41"/>
      <c r="E56" s="40"/>
      <c r="J56" s="9"/>
      <c r="K56" s="19"/>
      <c r="L56" s="20"/>
      <c r="M56" s="19"/>
      <c r="N56" s="20"/>
      <c r="O56" s="21"/>
    </row>
    <row r="57" spans="1:15" ht="12.75" customHeight="1" x14ac:dyDescent="0.2">
      <c r="A57" s="38" t="s">
        <v>35</v>
      </c>
      <c r="B57" s="39">
        <v>0.14860000000000001</v>
      </c>
      <c r="C57" s="41">
        <v>12.51</v>
      </c>
      <c r="D57" s="41">
        <v>1.85</v>
      </c>
      <c r="E57" s="40"/>
      <c r="F57" s="14" t="s">
        <v>78</v>
      </c>
      <c r="G57" s="45">
        <v>0.14860000000000001</v>
      </c>
      <c r="H57" s="42">
        <v>12.63</v>
      </c>
      <c r="I57" s="42">
        <v>1.88</v>
      </c>
      <c r="J57" s="9"/>
      <c r="K57" s="19">
        <f t="shared" si="0"/>
        <v>-0.12000000000000099</v>
      </c>
      <c r="L57" s="20">
        <f t="shared" si="1"/>
        <v>-9.5923261390888082E-3</v>
      </c>
      <c r="M57" s="19">
        <f t="shared" si="2"/>
        <v>-2.9999999999999805E-2</v>
      </c>
      <c r="N57" s="20">
        <f t="shared" si="3"/>
        <v>-1.621621621621611E-2</v>
      </c>
      <c r="O57" s="21">
        <f t="shared" si="4"/>
        <v>3.5855186242899048E-5</v>
      </c>
    </row>
    <row r="58" spans="1:15" ht="12.75" customHeight="1" x14ac:dyDescent="0.2">
      <c r="A58" s="38"/>
      <c r="B58" s="39"/>
      <c r="C58" s="41"/>
      <c r="D58" s="41"/>
      <c r="E58" s="40"/>
      <c r="G58" s="45"/>
      <c r="H58" s="42"/>
      <c r="I58" s="42"/>
      <c r="J58" s="9"/>
      <c r="K58" s="19"/>
      <c r="L58" s="20"/>
      <c r="M58" s="19"/>
      <c r="N58" s="20"/>
      <c r="O58" s="21"/>
    </row>
    <row r="59" spans="1:15" ht="12.75" customHeight="1" x14ac:dyDescent="0.2">
      <c r="A59" s="38" t="s">
        <v>36</v>
      </c>
      <c r="B59" s="39">
        <v>9.35E-2</v>
      </c>
      <c r="C59" s="41">
        <v>0.85</v>
      </c>
      <c r="D59" s="41">
        <v>0.08</v>
      </c>
      <c r="E59" s="40"/>
      <c r="F59" s="14" t="s">
        <v>77</v>
      </c>
      <c r="G59" s="45">
        <v>9.35E-2</v>
      </c>
      <c r="H59" s="42">
        <v>0.85</v>
      </c>
      <c r="I59" s="42">
        <v>0.08</v>
      </c>
      <c r="J59" s="9"/>
      <c r="K59" s="19">
        <f t="shared" si="0"/>
        <v>0</v>
      </c>
      <c r="L59" s="20">
        <f t="shared" si="1"/>
        <v>0</v>
      </c>
      <c r="M59" s="19">
        <f t="shared" si="2"/>
        <v>0</v>
      </c>
      <c r="N59" s="20">
        <f t="shared" si="3"/>
        <v>0</v>
      </c>
      <c r="O59" s="21">
        <f t="shared" si="4"/>
        <v>1.5257526060808106E-6</v>
      </c>
    </row>
    <row r="60" spans="1:15" ht="12.75" customHeight="1" x14ac:dyDescent="0.2">
      <c r="A60" s="38" t="s">
        <v>92</v>
      </c>
      <c r="B60" s="39">
        <v>0.106</v>
      </c>
      <c r="C60" s="41">
        <v>0.24</v>
      </c>
      <c r="D60" s="41">
        <v>0.02</v>
      </c>
      <c r="E60" s="40"/>
      <c r="F60" s="14" t="s">
        <v>77</v>
      </c>
      <c r="G60" s="45">
        <v>0.106</v>
      </c>
      <c r="H60" s="42">
        <v>0.27</v>
      </c>
      <c r="I60" s="42">
        <v>0.03</v>
      </c>
      <c r="J60" s="9"/>
      <c r="K60" s="19">
        <f t="shared" si="0"/>
        <v>-3.0000000000000027E-2</v>
      </c>
      <c r="L60" s="20">
        <f t="shared" si="1"/>
        <v>-0.12500000000000011</v>
      </c>
      <c r="M60" s="19">
        <f t="shared" si="2"/>
        <v>-9.9999999999999985E-3</v>
      </c>
      <c r="N60" s="20">
        <f t="shared" si="3"/>
        <v>-0.49999999999999989</v>
      </c>
      <c r="O60" s="21">
        <f t="shared" si="4"/>
        <v>5.7215722728030391E-7</v>
      </c>
    </row>
    <row r="61" spans="1:15" ht="12.75" customHeight="1" x14ac:dyDescent="0.2">
      <c r="A61" s="38" t="s">
        <v>91</v>
      </c>
      <c r="B61" s="39">
        <v>0.1205</v>
      </c>
      <c r="C61" s="41">
        <v>0.13</v>
      </c>
      <c r="D61" s="41">
        <v>0.02</v>
      </c>
      <c r="E61" s="40"/>
      <c r="F61" s="14" t="s">
        <v>77</v>
      </c>
      <c r="G61" s="45">
        <v>0.1205</v>
      </c>
      <c r="H61" s="42">
        <v>0.17</v>
      </c>
      <c r="I61" s="42">
        <v>0.02</v>
      </c>
      <c r="J61" s="9"/>
      <c r="K61" s="19">
        <f t="shared" si="0"/>
        <v>-4.0000000000000008E-2</v>
      </c>
      <c r="L61" s="20">
        <f t="shared" si="1"/>
        <v>-0.30769230769230776</v>
      </c>
      <c r="M61" s="19">
        <f t="shared" si="2"/>
        <v>0</v>
      </c>
      <c r="N61" s="20">
        <f t="shared" si="3"/>
        <v>0</v>
      </c>
      <c r="O61" s="21">
        <f t="shared" si="4"/>
        <v>3.8143815152020266E-7</v>
      </c>
    </row>
    <row r="62" spans="1:15" ht="12.75" customHeight="1" x14ac:dyDescent="0.2">
      <c r="A62" s="38"/>
      <c r="B62" s="39"/>
      <c r="C62" s="41"/>
      <c r="D62" s="41"/>
      <c r="E62" s="40"/>
      <c r="G62" s="45"/>
      <c r="H62" s="42"/>
      <c r="I62" s="42"/>
      <c r="J62" s="9"/>
      <c r="K62" s="19"/>
      <c r="L62" s="20"/>
      <c r="M62" s="19"/>
      <c r="N62" s="20"/>
      <c r="O62" s="21"/>
    </row>
    <row r="63" spans="1:15" ht="12.75" customHeight="1" x14ac:dyDescent="0.2">
      <c r="A63" s="38" t="s">
        <v>38</v>
      </c>
      <c r="B63" s="39">
        <v>0.21299999999999999</v>
      </c>
      <c r="C63" s="41">
        <v>259.62</v>
      </c>
      <c r="D63" s="41">
        <v>55.27</v>
      </c>
      <c r="E63" s="40"/>
      <c r="F63" s="14" t="s">
        <v>76</v>
      </c>
      <c r="G63" s="45">
        <v>0.21299999999999999</v>
      </c>
      <c r="H63" s="42">
        <v>260.95</v>
      </c>
      <c r="I63" s="42">
        <v>55.58</v>
      </c>
      <c r="J63" s="9"/>
      <c r="K63" s="19">
        <f t="shared" si="0"/>
        <v>-1.3299999999999841</v>
      </c>
      <c r="L63" s="20">
        <f t="shared" si="1"/>
        <v>-5.1228718896848624E-3</v>
      </c>
      <c r="M63" s="19">
        <f t="shared" si="2"/>
        <v>-0.30999999999999517</v>
      </c>
      <c r="N63" s="20">
        <f t="shared" si="3"/>
        <v>-5.60882938302868E-3</v>
      </c>
      <c r="O63" s="21">
        <f t="shared" si="4"/>
        <v>1.0600166230746431E-3</v>
      </c>
    </row>
    <row r="64" spans="1:15" ht="12.75" customHeight="1" x14ac:dyDescent="0.2">
      <c r="A64" s="38" t="s">
        <v>39</v>
      </c>
      <c r="B64" s="39">
        <v>0.23380000000000001</v>
      </c>
      <c r="C64" s="41">
        <v>27.91</v>
      </c>
      <c r="D64" s="41">
        <v>6.51</v>
      </c>
      <c r="E64" s="40"/>
      <c r="F64" s="14" t="s">
        <v>76</v>
      </c>
      <c r="G64" s="45">
        <v>0.23380000000000001</v>
      </c>
      <c r="H64" s="42">
        <v>28.09</v>
      </c>
      <c r="I64" s="42">
        <v>6.56</v>
      </c>
      <c r="J64" s="9"/>
      <c r="K64" s="19">
        <f t="shared" si="0"/>
        <v>-0.17999999999999972</v>
      </c>
      <c r="L64" s="20">
        <f t="shared" si="1"/>
        <v>-6.4493013256897071E-3</v>
      </c>
      <c r="M64" s="19">
        <f t="shared" si="2"/>
        <v>-4.9999999999999822E-2</v>
      </c>
      <c r="N64" s="20">
        <f t="shared" si="3"/>
        <v>-7.6804915514592665E-3</v>
      </c>
      <c r="O64" s="21">
        <f t="shared" si="4"/>
        <v>1.2511171369862644E-4</v>
      </c>
    </row>
    <row r="65" spans="1:15" ht="12.75" customHeight="1" x14ac:dyDescent="0.2">
      <c r="A65" s="38"/>
      <c r="B65" s="39"/>
      <c r="C65" s="41"/>
      <c r="D65" s="41"/>
      <c r="E65" s="40"/>
      <c r="G65" s="45"/>
      <c r="H65" s="42"/>
      <c r="I65" s="42"/>
      <c r="J65" s="9"/>
      <c r="K65" s="19"/>
      <c r="L65" s="20"/>
      <c r="M65" s="19"/>
      <c r="N65" s="20"/>
      <c r="O65" s="21"/>
    </row>
    <row r="66" spans="1:15" ht="12.75" customHeight="1" x14ac:dyDescent="0.2">
      <c r="A66" s="38" t="s">
        <v>40</v>
      </c>
      <c r="B66" s="39">
        <v>1.2699999999999999E-2</v>
      </c>
      <c r="C66" s="41">
        <v>0.47</v>
      </c>
      <c r="D66" s="41">
        <v>0.01</v>
      </c>
      <c r="E66" s="40"/>
      <c r="F66" s="14" t="s">
        <v>75</v>
      </c>
      <c r="G66" s="45">
        <v>1.2699999999999999E-2</v>
      </c>
      <c r="H66" s="42">
        <v>0.5</v>
      </c>
      <c r="I66" s="42">
        <v>0.01</v>
      </c>
      <c r="J66" s="9"/>
      <c r="K66" s="19">
        <f t="shared" si="0"/>
        <v>-3.0000000000000027E-2</v>
      </c>
      <c r="L66" s="20">
        <f t="shared" si="1"/>
        <v>-6.3829787234042618E-2</v>
      </c>
      <c r="M66" s="19">
        <f t="shared" si="2"/>
        <v>0</v>
      </c>
      <c r="N66" s="20">
        <f t="shared" si="3"/>
        <v>0</v>
      </c>
      <c r="O66" s="21">
        <f t="shared" si="4"/>
        <v>1.9071907576010133E-7</v>
      </c>
    </row>
    <row r="67" spans="1:15" ht="12.75" customHeight="1" x14ac:dyDescent="0.2">
      <c r="A67" s="38" t="s">
        <v>41</v>
      </c>
      <c r="B67" s="39">
        <v>2.1100000000000001E-2</v>
      </c>
      <c r="C67" s="41">
        <v>7.99</v>
      </c>
      <c r="D67" s="41">
        <v>0.17</v>
      </c>
      <c r="E67" s="40"/>
      <c r="F67" s="14" t="s">
        <v>75</v>
      </c>
      <c r="G67" s="45">
        <v>2.1100000000000001E-2</v>
      </c>
      <c r="H67" s="42">
        <v>8.17</v>
      </c>
      <c r="I67" s="42">
        <v>0.17</v>
      </c>
      <c r="J67" s="9"/>
      <c r="K67" s="19">
        <f t="shared" si="0"/>
        <v>-0.17999999999999972</v>
      </c>
      <c r="L67" s="20">
        <f t="shared" si="1"/>
        <v>-2.2528160200250277E-2</v>
      </c>
      <c r="M67" s="19">
        <f t="shared" si="2"/>
        <v>0</v>
      </c>
      <c r="N67" s="20">
        <f t="shared" si="3"/>
        <v>0</v>
      </c>
      <c r="O67" s="21">
        <f t="shared" si="4"/>
        <v>3.2422242879217228E-6</v>
      </c>
    </row>
    <row r="68" spans="1:15" ht="12.75" customHeight="1" x14ac:dyDescent="0.2">
      <c r="A68" s="38"/>
      <c r="B68" s="39"/>
      <c r="C68" s="41"/>
      <c r="D68" s="41"/>
      <c r="E68" s="40"/>
      <c r="J68" s="9"/>
      <c r="K68" s="19"/>
      <c r="L68" s="20"/>
      <c r="M68" s="19"/>
      <c r="N68" s="20"/>
      <c r="O68" s="21"/>
    </row>
    <row r="69" spans="1:15" ht="12.75" customHeight="1" x14ac:dyDescent="0.2">
      <c r="A69" s="38" t="s">
        <v>43</v>
      </c>
      <c r="B69" s="39">
        <v>0.183</v>
      </c>
      <c r="C69" s="41">
        <v>293.91000000000003</v>
      </c>
      <c r="D69" s="41">
        <v>53.79</v>
      </c>
      <c r="E69" s="40"/>
      <c r="F69" s="14" t="s">
        <v>74</v>
      </c>
      <c r="G69" s="45">
        <v>0.183</v>
      </c>
      <c r="H69" s="42">
        <v>295.05</v>
      </c>
      <c r="I69" s="42">
        <v>53.99</v>
      </c>
      <c r="J69" s="9"/>
      <c r="K69" s="19">
        <f t="shared" si="0"/>
        <v>-1.1399999999999864</v>
      </c>
      <c r="L69" s="20">
        <f t="shared" si="1"/>
        <v>-3.878738389302801E-3</v>
      </c>
      <c r="M69" s="19">
        <f t="shared" si="2"/>
        <v>-0.20000000000000284</v>
      </c>
      <c r="N69" s="20">
        <f t="shared" si="3"/>
        <v>-3.7181632273657343E-3</v>
      </c>
      <c r="O69" s="21">
        <f t="shared" si="4"/>
        <v>1.029692290028787E-3</v>
      </c>
    </row>
    <row r="70" spans="1:15" ht="12.75" customHeight="1" x14ac:dyDescent="0.2">
      <c r="A70" s="38" t="s">
        <v>42</v>
      </c>
      <c r="B70" s="39">
        <v>0.185</v>
      </c>
      <c r="C70" s="41">
        <v>9.92</v>
      </c>
      <c r="D70" s="41">
        <v>1.83</v>
      </c>
      <c r="E70" s="40"/>
      <c r="F70" s="14" t="s">
        <v>74</v>
      </c>
      <c r="G70" s="45">
        <v>0.185</v>
      </c>
      <c r="H70" s="42">
        <v>64.099999999999994</v>
      </c>
      <c r="I70" s="42">
        <v>12.33</v>
      </c>
      <c r="J70" s="9"/>
      <c r="K70" s="19">
        <f t="shared" si="0"/>
        <v>-54.179999999999993</v>
      </c>
      <c r="L70" s="20">
        <f t="shared" si="1"/>
        <v>-5.4616935483870961</v>
      </c>
      <c r="M70" s="19">
        <f t="shared" si="2"/>
        <v>-10.5</v>
      </c>
      <c r="N70" s="20">
        <f t="shared" si="3"/>
        <v>-5.7377049180327866</v>
      </c>
      <c r="O70" s="21">
        <f t="shared" si="4"/>
        <v>2.3515662041220494E-4</v>
      </c>
    </row>
    <row r="71" spans="1:15" ht="12.75" customHeight="1" x14ac:dyDescent="0.2">
      <c r="A71" s="38" t="s">
        <v>42</v>
      </c>
      <c r="B71" s="39">
        <v>0.19350000000000001</v>
      </c>
      <c r="C71" s="41">
        <v>53.98</v>
      </c>
      <c r="D71" s="41">
        <v>10.43</v>
      </c>
      <c r="E71" s="40"/>
      <c r="G71" s="45"/>
      <c r="H71" s="42"/>
      <c r="I71" s="42"/>
      <c r="J71" s="9"/>
      <c r="K71" s="19">
        <f t="shared" si="0"/>
        <v>53.98</v>
      </c>
      <c r="L71" s="20">
        <f t="shared" si="1"/>
        <v>1</v>
      </c>
      <c r="M71" s="19">
        <f t="shared" si="2"/>
        <v>10.43</v>
      </c>
      <c r="N71" s="20">
        <f t="shared" si="3"/>
        <v>1</v>
      </c>
      <c r="O71" s="21">
        <f t="shared" si="4"/>
        <v>0</v>
      </c>
    </row>
    <row r="72" spans="1:15" ht="12.75" customHeight="1" x14ac:dyDescent="0.2">
      <c r="A72" s="38"/>
      <c r="B72" s="39"/>
      <c r="C72" s="41"/>
      <c r="D72" s="41"/>
      <c r="E72" s="40"/>
      <c r="J72" s="9"/>
      <c r="K72" s="19"/>
      <c r="L72" s="20"/>
      <c r="M72" s="19"/>
      <c r="N72" s="20"/>
      <c r="O72" s="21"/>
    </row>
    <row r="73" spans="1:15" ht="12.75" customHeight="1" x14ac:dyDescent="0.2">
      <c r="A73" s="38" t="s">
        <v>44</v>
      </c>
      <c r="B73" s="39">
        <v>0.20499999999999999</v>
      </c>
      <c r="C73" s="41">
        <v>0.85</v>
      </c>
      <c r="D73" s="41">
        <v>0.17</v>
      </c>
      <c r="E73" s="40"/>
      <c r="F73" s="14" t="s">
        <v>73</v>
      </c>
      <c r="G73" s="45">
        <v>0.20499999999999999</v>
      </c>
      <c r="H73" s="42">
        <v>0.87</v>
      </c>
      <c r="I73" s="42">
        <v>0.18</v>
      </c>
      <c r="J73" s="9"/>
      <c r="K73" s="19">
        <f t="shared" si="0"/>
        <v>-2.0000000000000018E-2</v>
      </c>
      <c r="L73" s="20">
        <f t="shared" si="1"/>
        <v>-2.3529411764705903E-2</v>
      </c>
      <c r="M73" s="19">
        <f t="shared" si="2"/>
        <v>-9.9999999999999811E-3</v>
      </c>
      <c r="N73" s="20">
        <f t="shared" si="3"/>
        <v>-5.8823529411764594E-2</v>
      </c>
      <c r="O73" s="21">
        <f t="shared" si="4"/>
        <v>3.4329433636818235E-6</v>
      </c>
    </row>
    <row r="74" spans="1:15" ht="12.75" customHeight="1" x14ac:dyDescent="0.2">
      <c r="A74" s="38"/>
      <c r="B74" s="39"/>
      <c r="C74" s="41"/>
      <c r="D74" s="41"/>
      <c r="E74" s="40"/>
      <c r="G74" s="45"/>
      <c r="H74" s="42"/>
      <c r="I74" s="42"/>
      <c r="J74" s="9"/>
      <c r="K74" s="19"/>
      <c r="L74" s="20"/>
      <c r="M74" s="19"/>
      <c r="N74" s="20"/>
      <c r="O74" s="21"/>
    </row>
    <row r="75" spans="1:15" ht="12.75" customHeight="1" x14ac:dyDescent="0.2">
      <c r="A75" s="38" t="s">
        <v>45</v>
      </c>
      <c r="B75" s="39">
        <v>0.32779999999999998</v>
      </c>
      <c r="C75" s="41">
        <v>2.88</v>
      </c>
      <c r="D75" s="41">
        <v>0.95</v>
      </c>
      <c r="E75" s="40"/>
      <c r="F75" s="14" t="s">
        <v>72</v>
      </c>
      <c r="G75" s="45">
        <v>0.32779999999999998</v>
      </c>
      <c r="H75" s="42">
        <v>2.88</v>
      </c>
      <c r="I75" s="42">
        <v>0.94</v>
      </c>
      <c r="J75" s="9"/>
      <c r="K75" s="19">
        <f t="shared" ref="K75:K118" si="5">+C75-H75</f>
        <v>0</v>
      </c>
      <c r="L75" s="20">
        <f t="shared" ref="L75:L118" si="6">IFERROR(K75/C75,0)</f>
        <v>0</v>
      </c>
      <c r="M75" s="19">
        <f t="shared" ref="M75:M118" si="7">+D75-I75</f>
        <v>1.0000000000000009E-2</v>
      </c>
      <c r="N75" s="20">
        <f t="shared" ref="N75:N118" si="8">IFERROR(M75/D75,0)</f>
        <v>1.0526315789473694E-2</v>
      </c>
      <c r="O75" s="21">
        <f t="shared" ref="O75:O118" si="9">IFERROR(I75/$I$123,0)</f>
        <v>1.7927593121449524E-5</v>
      </c>
    </row>
    <row r="76" spans="1:15" ht="12.75" customHeight="1" x14ac:dyDescent="0.2">
      <c r="A76" s="38"/>
      <c r="B76" s="39"/>
      <c r="C76" s="41"/>
      <c r="D76" s="41"/>
      <c r="E76" s="40"/>
      <c r="G76" s="45"/>
      <c r="H76" s="42"/>
      <c r="I76" s="42"/>
      <c r="J76" s="9"/>
      <c r="K76" s="19"/>
      <c r="L76" s="20"/>
      <c r="M76" s="19"/>
      <c r="N76" s="20"/>
      <c r="O76" s="21"/>
    </row>
    <row r="77" spans="1:15" ht="12.75" customHeight="1" x14ac:dyDescent="0.2">
      <c r="A77" s="38" t="s">
        <v>46</v>
      </c>
      <c r="B77" s="39">
        <v>8.8999999999999996E-2</v>
      </c>
      <c r="C77" s="41">
        <v>55.86</v>
      </c>
      <c r="D77" s="41">
        <v>4.96</v>
      </c>
      <c r="E77" s="40"/>
      <c r="F77" s="14" t="s">
        <v>71</v>
      </c>
      <c r="G77" s="45">
        <v>8.8999999999999996E-2</v>
      </c>
      <c r="H77" s="42">
        <v>56.09</v>
      </c>
      <c r="I77" s="42">
        <v>4.99</v>
      </c>
      <c r="J77" s="9"/>
      <c r="K77" s="19">
        <f t="shared" si="5"/>
        <v>-0.23000000000000398</v>
      </c>
      <c r="L77" s="20">
        <f t="shared" si="6"/>
        <v>-4.1174364482635872E-3</v>
      </c>
      <c r="M77" s="19">
        <f t="shared" si="7"/>
        <v>-3.0000000000000249E-2</v>
      </c>
      <c r="N77" s="20">
        <f t="shared" si="8"/>
        <v>-6.0483870967742437E-3</v>
      </c>
      <c r="O77" s="21">
        <f t="shared" si="9"/>
        <v>9.5168818804290559E-5</v>
      </c>
    </row>
    <row r="78" spans="1:15" ht="12.75" customHeight="1" x14ac:dyDescent="0.2">
      <c r="A78" s="38"/>
      <c r="B78" s="39"/>
      <c r="C78" s="41"/>
      <c r="D78" s="41"/>
      <c r="E78" s="40"/>
      <c r="G78" s="45"/>
      <c r="H78" s="42"/>
      <c r="I78" s="42"/>
      <c r="J78" s="9"/>
      <c r="K78" s="19"/>
      <c r="L78" s="20"/>
      <c r="M78" s="19"/>
      <c r="N78" s="20"/>
      <c r="O78" s="21"/>
    </row>
    <row r="79" spans="1:15" ht="12.75" customHeight="1" x14ac:dyDescent="0.2">
      <c r="A79" s="38" t="s">
        <v>132</v>
      </c>
      <c r="B79" s="39">
        <v>0.09</v>
      </c>
      <c r="C79" s="41">
        <v>0.6</v>
      </c>
      <c r="D79" s="41">
        <v>0.05</v>
      </c>
      <c r="E79" s="40"/>
      <c r="F79" s="14" t="s">
        <v>140</v>
      </c>
      <c r="G79" s="45">
        <v>0.09</v>
      </c>
      <c r="H79" s="42">
        <v>0.62</v>
      </c>
      <c r="I79" s="42">
        <v>0.06</v>
      </c>
      <c r="J79" s="9"/>
      <c r="K79" s="19">
        <f t="shared" si="5"/>
        <v>-2.0000000000000018E-2</v>
      </c>
      <c r="L79" s="20">
        <f t="shared" si="6"/>
        <v>-3.3333333333333368E-2</v>
      </c>
      <c r="M79" s="19">
        <f t="shared" si="7"/>
        <v>-9.999999999999995E-3</v>
      </c>
      <c r="N79" s="20">
        <f t="shared" si="8"/>
        <v>-0.1999999999999999</v>
      </c>
      <c r="O79" s="21">
        <f t="shared" si="9"/>
        <v>1.1443144545606078E-6</v>
      </c>
    </row>
    <row r="80" spans="1:15" ht="12.75" customHeight="1" x14ac:dyDescent="0.2">
      <c r="A80" s="38"/>
      <c r="B80" s="39"/>
      <c r="C80" s="41"/>
      <c r="D80" s="41"/>
      <c r="E80" s="40"/>
      <c r="G80" s="45"/>
      <c r="H80" s="42"/>
      <c r="I80" s="42"/>
      <c r="J80" s="9"/>
      <c r="K80" s="19"/>
      <c r="L80" s="20"/>
      <c r="M80" s="19"/>
      <c r="N80" s="20"/>
      <c r="O80" s="21"/>
    </row>
    <row r="81" spans="1:15" ht="12.75" customHeight="1" x14ac:dyDescent="0.2">
      <c r="A81" s="38" t="s">
        <v>47</v>
      </c>
      <c r="B81" s="39">
        <v>0.222</v>
      </c>
      <c r="C81" s="41">
        <v>124.09</v>
      </c>
      <c r="D81" s="41">
        <v>27.55</v>
      </c>
      <c r="E81" s="40"/>
      <c r="F81" s="14" t="s">
        <v>70</v>
      </c>
      <c r="G81" s="45">
        <v>0.222</v>
      </c>
      <c r="H81" s="42">
        <v>124.53</v>
      </c>
      <c r="I81" s="42">
        <v>27.65</v>
      </c>
      <c r="J81" s="9"/>
      <c r="K81" s="19">
        <f t="shared" si="5"/>
        <v>-0.43999999999999773</v>
      </c>
      <c r="L81" s="20">
        <f t="shared" si="6"/>
        <v>-3.5458135224433695E-3</v>
      </c>
      <c r="M81" s="19">
        <f t="shared" si="7"/>
        <v>-9.9999999999997868E-2</v>
      </c>
      <c r="N81" s="20">
        <f t="shared" si="8"/>
        <v>-3.6297640653356758E-3</v>
      </c>
      <c r="O81" s="21">
        <f t="shared" si="9"/>
        <v>5.2733824447668014E-4</v>
      </c>
    </row>
    <row r="82" spans="1:15" ht="12.75" customHeight="1" x14ac:dyDescent="0.2">
      <c r="A82" s="38"/>
      <c r="B82" s="39"/>
      <c r="C82" s="41"/>
      <c r="D82" s="41"/>
      <c r="E82" s="40"/>
      <c r="G82" s="45"/>
      <c r="H82" s="42"/>
      <c r="I82" s="42"/>
      <c r="J82" s="9"/>
      <c r="K82" s="19"/>
      <c r="L82" s="20"/>
      <c r="M82" s="19"/>
      <c r="N82" s="20"/>
      <c r="O82" s="21"/>
    </row>
    <row r="83" spans="1:15" ht="12.75" customHeight="1" x14ac:dyDescent="0.2">
      <c r="A83" s="38" t="s">
        <v>133</v>
      </c>
      <c r="B83" s="39">
        <v>0.27789999999999998</v>
      </c>
      <c r="C83" s="41">
        <v>0.56000000000000005</v>
      </c>
      <c r="D83" s="41">
        <v>0.15</v>
      </c>
      <c r="E83" s="40"/>
      <c r="F83" s="14" t="s">
        <v>69</v>
      </c>
      <c r="G83" s="45">
        <v>0.27794000000000002</v>
      </c>
      <c r="H83" s="42">
        <v>0.57999999999999996</v>
      </c>
      <c r="I83" s="42">
        <v>0.16</v>
      </c>
      <c r="J83" s="9"/>
      <c r="K83" s="19">
        <f t="shared" si="5"/>
        <v>-1.9999999999999907E-2</v>
      </c>
      <c r="L83" s="20">
        <f t="shared" si="6"/>
        <v>-3.5714285714285546E-2</v>
      </c>
      <c r="M83" s="19">
        <f t="shared" si="7"/>
        <v>-1.0000000000000009E-2</v>
      </c>
      <c r="N83" s="20">
        <f t="shared" si="8"/>
        <v>-6.6666666666666735E-2</v>
      </c>
      <c r="O83" s="21">
        <f t="shared" si="9"/>
        <v>3.0515052121616213E-6</v>
      </c>
    </row>
    <row r="84" spans="1:15" ht="12.75" customHeight="1" x14ac:dyDescent="0.2">
      <c r="A84" s="38" t="s">
        <v>109</v>
      </c>
      <c r="B84" s="39">
        <v>0.32469999999999999</v>
      </c>
      <c r="C84" s="41">
        <v>89.65</v>
      </c>
      <c r="D84" s="41">
        <v>29.13</v>
      </c>
      <c r="E84" s="40"/>
      <c r="F84" s="14" t="s">
        <v>69</v>
      </c>
      <c r="G84" s="45">
        <v>0.32468000000000002</v>
      </c>
      <c r="H84" s="42">
        <v>90.36</v>
      </c>
      <c r="I84" s="42">
        <v>29.33</v>
      </c>
      <c r="J84" s="9"/>
      <c r="K84" s="19">
        <f t="shared" si="5"/>
        <v>-0.70999999999999375</v>
      </c>
      <c r="L84" s="20">
        <f t="shared" si="6"/>
        <v>-7.9196876742888313E-3</v>
      </c>
      <c r="M84" s="19">
        <f t="shared" si="7"/>
        <v>-0.19999999999999929</v>
      </c>
      <c r="N84" s="20">
        <f t="shared" si="8"/>
        <v>-6.8657741160315583E-3</v>
      </c>
      <c r="O84" s="21">
        <f t="shared" si="9"/>
        <v>5.5937904920437716E-4</v>
      </c>
    </row>
    <row r="85" spans="1:15" ht="12.75" customHeight="1" x14ac:dyDescent="0.2">
      <c r="A85" s="38"/>
      <c r="B85" s="39"/>
      <c r="C85" s="41"/>
      <c r="D85" s="41"/>
      <c r="E85" s="40"/>
      <c r="G85" s="45"/>
      <c r="H85" s="42"/>
      <c r="I85" s="42"/>
      <c r="J85" s="9"/>
      <c r="K85" s="19"/>
      <c r="L85" s="20"/>
      <c r="M85" s="19"/>
      <c r="N85" s="20"/>
      <c r="O85" s="21"/>
    </row>
    <row r="86" spans="1:15" ht="12.75" customHeight="1" x14ac:dyDescent="0.2">
      <c r="A86" s="38" t="s">
        <v>135</v>
      </c>
      <c r="B86" s="39">
        <v>0.54569999999999996</v>
      </c>
      <c r="C86" s="41">
        <v>0.23</v>
      </c>
      <c r="D86" s="41">
        <v>0.13</v>
      </c>
      <c r="E86" s="40"/>
      <c r="F86" s="14" t="s">
        <v>139</v>
      </c>
      <c r="G86" s="45">
        <v>0.54569999999999996</v>
      </c>
      <c r="H86" s="42">
        <v>0.23</v>
      </c>
      <c r="I86" s="42">
        <v>0.13</v>
      </c>
      <c r="J86" s="9"/>
      <c r="K86" s="19">
        <f t="shared" si="5"/>
        <v>0</v>
      </c>
      <c r="L86" s="20">
        <f t="shared" si="6"/>
        <v>0</v>
      </c>
      <c r="M86" s="19">
        <f t="shared" si="7"/>
        <v>0</v>
      </c>
      <c r="N86" s="20">
        <f t="shared" si="8"/>
        <v>0</v>
      </c>
      <c r="O86" s="21">
        <f t="shared" si="9"/>
        <v>2.4793479848813172E-6</v>
      </c>
    </row>
    <row r="87" spans="1:15" ht="12.75" customHeight="1" x14ac:dyDescent="0.2">
      <c r="A87" s="38"/>
      <c r="B87" s="39"/>
      <c r="C87" s="41"/>
      <c r="D87" s="41"/>
      <c r="E87" s="40"/>
      <c r="J87" s="9"/>
      <c r="K87" s="19"/>
      <c r="L87" s="20"/>
      <c r="M87" s="19"/>
      <c r="N87" s="20"/>
      <c r="O87" s="21"/>
    </row>
    <row r="88" spans="1:15" ht="12.75" customHeight="1" x14ac:dyDescent="0.2">
      <c r="A88" s="38" t="s">
        <v>49</v>
      </c>
      <c r="B88" s="39">
        <v>7.6600000000000001E-2</v>
      </c>
      <c r="C88" s="41">
        <v>13.63</v>
      </c>
      <c r="D88" s="41">
        <v>1.04</v>
      </c>
      <c r="E88" s="40"/>
      <c r="F88" s="14" t="s">
        <v>68</v>
      </c>
      <c r="G88" s="18">
        <v>7.6550000000000007E-2</v>
      </c>
      <c r="H88" s="42">
        <v>13.9</v>
      </c>
      <c r="I88" s="42">
        <v>1.06</v>
      </c>
      <c r="J88" s="9"/>
      <c r="K88" s="19">
        <f t="shared" si="5"/>
        <v>-0.26999999999999957</v>
      </c>
      <c r="L88" s="20">
        <f t="shared" si="6"/>
        <v>-1.9809244314013173E-2</v>
      </c>
      <c r="M88" s="19">
        <f t="shared" si="7"/>
        <v>-2.0000000000000018E-2</v>
      </c>
      <c r="N88" s="20">
        <f t="shared" si="8"/>
        <v>-1.9230769230769246E-2</v>
      </c>
      <c r="O88" s="21">
        <f t="shared" si="9"/>
        <v>2.0216222030570742E-5</v>
      </c>
    </row>
    <row r="89" spans="1:15" ht="12.75" customHeight="1" x14ac:dyDescent="0.2">
      <c r="A89" s="38" t="s">
        <v>51</v>
      </c>
      <c r="B89" s="39">
        <v>9.6000000000000002E-2</v>
      </c>
      <c r="C89" s="41">
        <v>16.93</v>
      </c>
      <c r="D89" s="41">
        <v>1.63</v>
      </c>
      <c r="E89" s="40"/>
      <c r="F89" s="14" t="s">
        <v>68</v>
      </c>
      <c r="G89" s="14">
        <v>9.6000000000000002E-2</v>
      </c>
      <c r="H89" s="14">
        <v>16.98</v>
      </c>
      <c r="I89" s="14">
        <v>1.63</v>
      </c>
      <c r="J89" s="9"/>
      <c r="K89" s="19">
        <f t="shared" si="5"/>
        <v>-5.0000000000000711E-2</v>
      </c>
      <c r="L89" s="20">
        <f t="shared" si="6"/>
        <v>-2.9533372711164035E-3</v>
      </c>
      <c r="M89" s="19">
        <f t="shared" si="7"/>
        <v>0</v>
      </c>
      <c r="N89" s="20">
        <f t="shared" si="8"/>
        <v>0</v>
      </c>
      <c r="O89" s="21">
        <f t="shared" si="9"/>
        <v>3.1087209348896511E-5</v>
      </c>
    </row>
    <row r="90" spans="1:15" ht="12.75" customHeight="1" x14ac:dyDescent="0.2">
      <c r="A90" s="14" t="s">
        <v>50</v>
      </c>
      <c r="B90" s="14">
        <v>0.1089</v>
      </c>
      <c r="C90" s="14">
        <v>16.350000000000001</v>
      </c>
      <c r="D90" s="14">
        <v>1.78</v>
      </c>
      <c r="E90" s="40"/>
      <c r="F90" s="14" t="s">
        <v>68</v>
      </c>
      <c r="G90" s="14">
        <v>0.1089</v>
      </c>
      <c r="H90" s="14">
        <v>16.37</v>
      </c>
      <c r="I90" s="14">
        <v>1.78</v>
      </c>
      <c r="J90" s="9"/>
      <c r="K90" s="19">
        <f t="shared" si="5"/>
        <v>-1.9999999999999574E-2</v>
      </c>
      <c r="L90" s="20">
        <f t="shared" si="6"/>
        <v>-1.2232415902140412E-3</v>
      </c>
      <c r="M90" s="19">
        <f t="shared" si="7"/>
        <v>0</v>
      </c>
      <c r="N90" s="20">
        <f t="shared" si="8"/>
        <v>0</v>
      </c>
      <c r="O90" s="21">
        <f t="shared" si="9"/>
        <v>3.3947995485298034E-5</v>
      </c>
    </row>
    <row r="91" spans="1:15" ht="12.75" customHeight="1" x14ac:dyDescent="0.2">
      <c r="A91" s="38"/>
      <c r="B91" s="39"/>
      <c r="C91" s="41"/>
      <c r="D91" s="41"/>
      <c r="E91" s="40"/>
      <c r="G91" s="45"/>
      <c r="H91" s="42"/>
      <c r="I91" s="42"/>
      <c r="J91" s="9"/>
      <c r="K91" s="19"/>
      <c r="L91" s="20"/>
      <c r="M91" s="19"/>
      <c r="N91" s="20"/>
      <c r="O91" s="21"/>
    </row>
    <row r="92" spans="1:15" ht="12.75" customHeight="1" x14ac:dyDescent="0.2">
      <c r="A92" s="38" t="s">
        <v>141</v>
      </c>
      <c r="B92" s="39">
        <v>1.4833000000000001</v>
      </c>
      <c r="C92" s="41">
        <v>120.92</v>
      </c>
      <c r="D92" s="41">
        <v>179.39</v>
      </c>
      <c r="E92" s="40"/>
      <c r="F92" s="14" t="s">
        <v>67</v>
      </c>
      <c r="G92" s="18">
        <v>1.48326</v>
      </c>
      <c r="H92" s="14">
        <v>121.42</v>
      </c>
      <c r="I92" s="14">
        <v>180.1</v>
      </c>
      <c r="J92" s="9"/>
      <c r="K92" s="19">
        <f t="shared" si="5"/>
        <v>-0.5</v>
      </c>
      <c r="L92" s="20">
        <f t="shared" si="6"/>
        <v>-4.1349652662917629E-3</v>
      </c>
      <c r="M92" s="19">
        <f t="shared" si="7"/>
        <v>-0.71000000000000796</v>
      </c>
      <c r="N92" s="20">
        <f t="shared" si="8"/>
        <v>-3.957857182674664E-3</v>
      </c>
      <c r="O92" s="21">
        <f t="shared" si="9"/>
        <v>3.4348505544394246E-3</v>
      </c>
    </row>
    <row r="93" spans="1:15" ht="12.75" customHeight="1" x14ac:dyDescent="0.2">
      <c r="A93" s="38" t="s">
        <v>141</v>
      </c>
      <c r="B93" s="39">
        <v>1.98</v>
      </c>
      <c r="C93" s="41">
        <v>33.81</v>
      </c>
      <c r="D93" s="41">
        <v>66.95</v>
      </c>
      <c r="E93" s="40"/>
      <c r="F93" s="14" t="s">
        <v>67</v>
      </c>
      <c r="G93" s="45">
        <v>1.98</v>
      </c>
      <c r="H93" s="42">
        <v>33.979999999999997</v>
      </c>
      <c r="I93" s="42">
        <v>67.28</v>
      </c>
      <c r="J93" s="9"/>
      <c r="K93" s="19">
        <f t="shared" si="5"/>
        <v>-0.1699999999999946</v>
      </c>
      <c r="L93" s="20">
        <f t="shared" si="6"/>
        <v>-5.0280981957998988E-3</v>
      </c>
      <c r="M93" s="19">
        <f t="shared" si="7"/>
        <v>-0.32999999999999829</v>
      </c>
      <c r="N93" s="20">
        <f t="shared" si="8"/>
        <v>-4.9290515309932531E-3</v>
      </c>
      <c r="O93" s="21">
        <f t="shared" si="9"/>
        <v>1.2831579417139616E-3</v>
      </c>
    </row>
    <row r="94" spans="1:15" ht="12.75" customHeight="1" x14ac:dyDescent="0.2">
      <c r="A94" s="38"/>
      <c r="B94" s="39"/>
      <c r="C94" s="41"/>
      <c r="D94" s="41"/>
      <c r="E94" s="40"/>
      <c r="G94" s="18"/>
      <c r="J94" s="9"/>
      <c r="K94" s="19"/>
      <c r="L94" s="20"/>
      <c r="M94" s="19"/>
      <c r="N94" s="20"/>
      <c r="O94" s="21"/>
    </row>
    <row r="95" spans="1:15" ht="12.75" customHeight="1" x14ac:dyDescent="0.2">
      <c r="A95" s="38" t="s">
        <v>128</v>
      </c>
      <c r="B95" s="39">
        <v>1.2800000000000001E-2</v>
      </c>
      <c r="C95" s="41">
        <v>461.91</v>
      </c>
      <c r="D95" s="41">
        <v>5.9</v>
      </c>
      <c r="E95" s="40"/>
      <c r="F95" s="14" t="s">
        <v>66</v>
      </c>
      <c r="G95" s="14">
        <v>1.2840000000000001E-2</v>
      </c>
      <c r="H95" s="14">
        <v>635.34</v>
      </c>
      <c r="I95" s="14">
        <v>8.2200000000000006</v>
      </c>
      <c r="J95" s="9"/>
      <c r="K95" s="19">
        <f t="shared" si="5"/>
        <v>-173.43</v>
      </c>
      <c r="L95" s="20">
        <f t="shared" si="6"/>
        <v>-0.37546275248425015</v>
      </c>
      <c r="M95" s="19">
        <f t="shared" si="7"/>
        <v>-2.3200000000000003</v>
      </c>
      <c r="N95" s="20">
        <f t="shared" si="8"/>
        <v>-0.39322033898305087</v>
      </c>
      <c r="O95" s="21">
        <f t="shared" si="9"/>
        <v>1.5677108027480329E-4</v>
      </c>
    </row>
    <row r="96" spans="1:15" ht="12.75" customHeight="1" x14ac:dyDescent="0.2">
      <c r="A96" s="38" t="s">
        <v>128</v>
      </c>
      <c r="B96" s="39">
        <v>1.32E-2</v>
      </c>
      <c r="C96" s="41">
        <v>131.56</v>
      </c>
      <c r="D96" s="41">
        <v>1.74</v>
      </c>
      <c r="E96" s="40"/>
      <c r="J96" s="9"/>
      <c r="K96" s="19">
        <f t="shared" si="5"/>
        <v>131.56</v>
      </c>
      <c r="L96" s="20">
        <f t="shared" si="6"/>
        <v>1</v>
      </c>
      <c r="M96" s="19">
        <f t="shared" si="7"/>
        <v>1.74</v>
      </c>
      <c r="N96" s="20">
        <f t="shared" si="8"/>
        <v>1</v>
      </c>
      <c r="O96" s="21">
        <f t="shared" si="9"/>
        <v>0</v>
      </c>
    </row>
    <row r="97" spans="1:15" ht="12.75" customHeight="1" x14ac:dyDescent="0.2">
      <c r="A97" s="38" t="s">
        <v>128</v>
      </c>
      <c r="B97" s="39">
        <v>1.3299999999999999E-2</v>
      </c>
      <c r="C97" s="41">
        <v>39.049999999999997</v>
      </c>
      <c r="D97" s="41">
        <v>0.52</v>
      </c>
      <c r="E97" s="40"/>
      <c r="J97" s="9"/>
      <c r="K97" s="19">
        <f t="shared" si="5"/>
        <v>39.049999999999997</v>
      </c>
      <c r="L97" s="20">
        <f t="shared" si="6"/>
        <v>1</v>
      </c>
      <c r="M97" s="19">
        <f t="shared" si="7"/>
        <v>0.52</v>
      </c>
      <c r="N97" s="20">
        <f t="shared" si="8"/>
        <v>1</v>
      </c>
      <c r="O97" s="21">
        <f t="shared" si="9"/>
        <v>0</v>
      </c>
    </row>
    <row r="98" spans="1:15" ht="12.75" customHeight="1" x14ac:dyDescent="0.2">
      <c r="A98" s="38"/>
      <c r="B98" s="39"/>
      <c r="C98" s="41"/>
      <c r="D98" s="41"/>
      <c r="E98" s="40"/>
      <c r="J98" s="9"/>
      <c r="K98" s="19"/>
      <c r="L98" s="20"/>
      <c r="M98" s="19"/>
      <c r="N98" s="20"/>
      <c r="O98" s="21"/>
    </row>
    <row r="99" spans="1:15" ht="12.75" customHeight="1" x14ac:dyDescent="0.2">
      <c r="A99" s="38" t="s">
        <v>52</v>
      </c>
      <c r="B99" s="39">
        <v>4.5999999999999999E-2</v>
      </c>
      <c r="C99" s="41">
        <v>20.36</v>
      </c>
      <c r="D99" s="41">
        <v>0.94</v>
      </c>
      <c r="E99" s="40"/>
      <c r="F99" s="14" t="s">
        <v>65</v>
      </c>
      <c r="G99" s="14">
        <v>4.5999999999999999E-2</v>
      </c>
      <c r="H99" s="14">
        <v>20.48</v>
      </c>
      <c r="I99" s="14">
        <v>0.94</v>
      </c>
      <c r="J99" s="9"/>
      <c r="K99" s="19">
        <f t="shared" si="5"/>
        <v>-0.12000000000000099</v>
      </c>
      <c r="L99" s="20">
        <f t="shared" si="6"/>
        <v>-5.8939096267191064E-3</v>
      </c>
      <c r="M99" s="19">
        <f t="shared" si="7"/>
        <v>0</v>
      </c>
      <c r="N99" s="20">
        <f t="shared" si="8"/>
        <v>0</v>
      </c>
      <c r="O99" s="21">
        <f t="shared" si="9"/>
        <v>1.7927593121449524E-5</v>
      </c>
    </row>
    <row r="100" spans="1:15" ht="12.75" customHeight="1" x14ac:dyDescent="0.2">
      <c r="A100" s="14" t="s">
        <v>53</v>
      </c>
      <c r="B100" s="14">
        <v>0.157</v>
      </c>
      <c r="C100" s="14">
        <v>419.01</v>
      </c>
      <c r="D100" s="14">
        <v>65.760000000000005</v>
      </c>
      <c r="E100" s="40"/>
      <c r="F100" s="14" t="s">
        <v>65</v>
      </c>
      <c r="G100" s="45">
        <v>0.157</v>
      </c>
      <c r="H100" s="42">
        <v>419.82</v>
      </c>
      <c r="I100" s="42">
        <v>65.92</v>
      </c>
      <c r="J100" s="9"/>
      <c r="K100" s="19">
        <f t="shared" si="5"/>
        <v>-0.81000000000000227</v>
      </c>
      <c r="L100" s="20">
        <f t="shared" si="6"/>
        <v>-1.9331280876351453E-3</v>
      </c>
      <c r="M100" s="19">
        <f t="shared" si="7"/>
        <v>-0.15999999999999659</v>
      </c>
      <c r="N100" s="20">
        <f t="shared" si="8"/>
        <v>-2.4330900243308483E-3</v>
      </c>
      <c r="O100" s="21">
        <f t="shared" si="9"/>
        <v>1.2572201474105879E-3</v>
      </c>
    </row>
    <row r="101" spans="1:15" ht="12.75" customHeight="1" x14ac:dyDescent="0.2">
      <c r="A101" s="38"/>
      <c r="B101" s="39"/>
      <c r="C101" s="41"/>
      <c r="D101" s="41"/>
      <c r="E101" s="40"/>
      <c r="G101" s="45"/>
      <c r="H101" s="42"/>
      <c r="I101" s="42"/>
      <c r="J101" s="9"/>
      <c r="K101" s="19"/>
      <c r="L101" s="20"/>
      <c r="M101" s="19"/>
      <c r="N101" s="20"/>
      <c r="O101" s="21"/>
    </row>
    <row r="102" spans="1:15" ht="12.75" customHeight="1" x14ac:dyDescent="0.2">
      <c r="A102" s="38" t="s">
        <v>54</v>
      </c>
      <c r="B102" s="39">
        <v>0.183</v>
      </c>
      <c r="C102" s="41">
        <v>1.7</v>
      </c>
      <c r="D102" s="41">
        <v>0.31</v>
      </c>
      <c r="E102" s="40"/>
      <c r="F102" s="14" t="s">
        <v>64</v>
      </c>
      <c r="G102" s="45">
        <v>0.183</v>
      </c>
      <c r="H102" s="42">
        <v>1.72</v>
      </c>
      <c r="I102" s="42">
        <v>0.31</v>
      </c>
      <c r="J102" s="9"/>
      <c r="K102" s="19">
        <f t="shared" si="5"/>
        <v>-2.0000000000000018E-2</v>
      </c>
      <c r="L102" s="20">
        <f t="shared" si="6"/>
        <v>-1.1764705882352951E-2</v>
      </c>
      <c r="M102" s="19">
        <f t="shared" si="7"/>
        <v>0</v>
      </c>
      <c r="N102" s="20">
        <f t="shared" si="8"/>
        <v>0</v>
      </c>
      <c r="O102" s="21">
        <f t="shared" si="9"/>
        <v>5.912291348563141E-6</v>
      </c>
    </row>
    <row r="103" spans="1:15" ht="12.75" customHeight="1" x14ac:dyDescent="0.2">
      <c r="A103" s="38"/>
      <c r="B103" s="39"/>
      <c r="C103" s="41"/>
      <c r="D103" s="41"/>
      <c r="E103" s="40"/>
      <c r="J103" s="9"/>
      <c r="K103" s="19"/>
      <c r="L103" s="20"/>
      <c r="M103" s="19"/>
      <c r="N103" s="20"/>
      <c r="O103" s="21"/>
    </row>
    <row r="104" spans="1:15" ht="12.75" customHeight="1" x14ac:dyDescent="0.2">
      <c r="A104" s="38" t="s">
        <v>57</v>
      </c>
      <c r="B104" s="39">
        <v>0.24249999999999999</v>
      </c>
      <c r="C104" s="41">
        <v>287.54000000000002</v>
      </c>
      <c r="D104" s="41">
        <v>69.739999999999995</v>
      </c>
      <c r="E104" s="40"/>
      <c r="F104" s="14" t="s">
        <v>63</v>
      </c>
      <c r="G104" s="45">
        <v>0.24249999999999999</v>
      </c>
      <c r="H104" s="42">
        <v>422.29</v>
      </c>
      <c r="I104" s="42">
        <v>102.47</v>
      </c>
      <c r="J104" s="9"/>
      <c r="K104" s="19">
        <f t="shared" si="5"/>
        <v>-134.75</v>
      </c>
      <c r="L104" s="20">
        <f t="shared" si="6"/>
        <v>-0.46863045141545523</v>
      </c>
      <c r="M104" s="19">
        <f t="shared" si="7"/>
        <v>-32.730000000000004</v>
      </c>
      <c r="N104" s="20">
        <f t="shared" si="8"/>
        <v>-0.46931459707484952</v>
      </c>
      <c r="O104" s="21">
        <f t="shared" si="9"/>
        <v>1.9542983693137581E-3</v>
      </c>
    </row>
    <row r="105" spans="1:15" ht="12.75" customHeight="1" x14ac:dyDescent="0.2">
      <c r="A105" s="38" t="s">
        <v>57</v>
      </c>
      <c r="B105" s="39">
        <v>0.24260000000000001</v>
      </c>
      <c r="C105" s="41">
        <v>14.74</v>
      </c>
      <c r="D105" s="41">
        <v>3.59</v>
      </c>
      <c r="E105" s="40"/>
      <c r="J105" s="9"/>
      <c r="K105" s="19">
        <f t="shared" si="5"/>
        <v>14.74</v>
      </c>
      <c r="L105" s="20">
        <f t="shared" si="6"/>
        <v>1</v>
      </c>
      <c r="M105" s="19">
        <f t="shared" si="7"/>
        <v>3.59</v>
      </c>
      <c r="N105" s="20">
        <f t="shared" si="8"/>
        <v>1</v>
      </c>
      <c r="O105" s="21">
        <f t="shared" si="9"/>
        <v>0</v>
      </c>
    </row>
    <row r="106" spans="1:15" ht="12.75" customHeight="1" x14ac:dyDescent="0.2">
      <c r="A106" s="38" t="s">
        <v>56</v>
      </c>
      <c r="B106" s="39">
        <v>0.24299999999999999</v>
      </c>
      <c r="C106" s="41">
        <v>118.81</v>
      </c>
      <c r="D106" s="41">
        <v>28.87</v>
      </c>
      <c r="E106" s="40"/>
      <c r="J106" s="9"/>
      <c r="K106" s="19">
        <f t="shared" si="5"/>
        <v>118.81</v>
      </c>
      <c r="L106" s="20">
        <f t="shared" si="6"/>
        <v>1</v>
      </c>
      <c r="M106" s="19">
        <f t="shared" si="7"/>
        <v>28.87</v>
      </c>
      <c r="N106" s="20">
        <f t="shared" si="8"/>
        <v>1</v>
      </c>
      <c r="O106" s="21">
        <f t="shared" si="9"/>
        <v>0</v>
      </c>
    </row>
    <row r="107" spans="1:15" ht="12.75" customHeight="1" x14ac:dyDescent="0.2">
      <c r="A107" s="38" t="s">
        <v>94</v>
      </c>
      <c r="B107" s="39">
        <v>0.249</v>
      </c>
      <c r="C107" s="41">
        <v>62.13</v>
      </c>
      <c r="D107" s="41">
        <v>15.47</v>
      </c>
      <c r="E107" s="40"/>
      <c r="F107" s="14" t="s">
        <v>63</v>
      </c>
      <c r="G107" s="45">
        <v>0.249</v>
      </c>
      <c r="H107" s="42">
        <v>62.42</v>
      </c>
      <c r="I107" s="42">
        <v>15.55</v>
      </c>
      <c r="J107" s="9"/>
      <c r="K107" s="19">
        <f t="shared" si="5"/>
        <v>-0.28999999999999915</v>
      </c>
      <c r="L107" s="20">
        <f t="shared" si="6"/>
        <v>-4.6676323837115587E-3</v>
      </c>
      <c r="M107" s="19">
        <f t="shared" si="7"/>
        <v>-8.0000000000000071E-2</v>
      </c>
      <c r="N107" s="20">
        <f t="shared" si="8"/>
        <v>-5.1712992889463519E-3</v>
      </c>
      <c r="O107" s="21">
        <f t="shared" si="9"/>
        <v>2.9656816280695757E-4</v>
      </c>
    </row>
    <row r="108" spans="1:15" ht="12.75" customHeight="1" x14ac:dyDescent="0.2">
      <c r="A108" s="38" t="s">
        <v>56</v>
      </c>
      <c r="B108" s="39">
        <v>0.26200000000000001</v>
      </c>
      <c r="C108" s="41">
        <v>120.73</v>
      </c>
      <c r="D108" s="41">
        <v>31.63</v>
      </c>
      <c r="E108" s="40"/>
      <c r="F108" s="14" t="s">
        <v>63</v>
      </c>
      <c r="G108" s="45">
        <v>0.26200000000000001</v>
      </c>
      <c r="H108" s="42">
        <v>120.95</v>
      </c>
      <c r="I108" s="42">
        <v>31.69</v>
      </c>
      <c r="J108" s="9"/>
      <c r="K108" s="19">
        <f t="shared" si="5"/>
        <v>-0.21999999999999886</v>
      </c>
      <c r="L108" s="20">
        <f t="shared" si="6"/>
        <v>-1.8222479913857273E-3</v>
      </c>
      <c r="M108" s="19">
        <f t="shared" si="7"/>
        <v>-6.0000000000002274E-2</v>
      </c>
      <c r="N108" s="20">
        <f t="shared" si="8"/>
        <v>-1.8969332911793321E-3</v>
      </c>
      <c r="O108" s="21">
        <f t="shared" si="9"/>
        <v>6.0438875108376113E-4</v>
      </c>
    </row>
    <row r="109" spans="1:15" ht="12.75" customHeight="1" x14ac:dyDescent="0.2">
      <c r="A109" s="38" t="s">
        <v>137</v>
      </c>
      <c r="B109" s="39">
        <v>0.27</v>
      </c>
      <c r="C109" s="41">
        <v>1.88</v>
      </c>
      <c r="D109" s="41">
        <v>0.5</v>
      </c>
      <c r="E109" s="40"/>
      <c r="F109" s="14" t="s">
        <v>63</v>
      </c>
      <c r="G109" s="45">
        <v>0.27</v>
      </c>
      <c r="H109" s="42">
        <v>1.9</v>
      </c>
      <c r="I109" s="42">
        <v>0.51</v>
      </c>
      <c r="J109" s="9"/>
      <c r="K109" s="19">
        <f t="shared" si="5"/>
        <v>-2.0000000000000018E-2</v>
      </c>
      <c r="L109" s="20">
        <f t="shared" si="6"/>
        <v>-1.0638297872340436E-2</v>
      </c>
      <c r="M109" s="19">
        <f t="shared" si="7"/>
        <v>-1.0000000000000009E-2</v>
      </c>
      <c r="N109" s="20">
        <f t="shared" si="8"/>
        <v>-2.0000000000000018E-2</v>
      </c>
      <c r="O109" s="21">
        <f t="shared" si="9"/>
        <v>9.726672863765168E-6</v>
      </c>
    </row>
    <row r="110" spans="1:15" ht="12.75" customHeight="1" x14ac:dyDescent="0.2">
      <c r="A110" s="38" t="s">
        <v>136</v>
      </c>
      <c r="B110" s="39">
        <v>0.27650000000000002</v>
      </c>
      <c r="C110" s="41">
        <v>147.41</v>
      </c>
      <c r="D110" s="41">
        <v>40.76</v>
      </c>
      <c r="E110" s="40"/>
      <c r="F110" s="14" t="s">
        <v>63</v>
      </c>
      <c r="G110" s="45">
        <v>0.27650000000000002</v>
      </c>
      <c r="H110" s="42">
        <v>148.4</v>
      </c>
      <c r="I110" s="42">
        <v>41.03</v>
      </c>
      <c r="J110" s="9"/>
      <c r="K110" s="19">
        <f t="shared" si="5"/>
        <v>-0.99000000000000909</v>
      </c>
      <c r="L110" s="20">
        <f t="shared" si="6"/>
        <v>-6.7159622820704779E-3</v>
      </c>
      <c r="M110" s="19">
        <f t="shared" si="7"/>
        <v>-0.27000000000000313</v>
      </c>
      <c r="N110" s="20">
        <f t="shared" si="8"/>
        <v>-6.6241413150147973E-3</v>
      </c>
      <c r="O110" s="21">
        <f t="shared" si="9"/>
        <v>7.825203678436957E-4</v>
      </c>
    </row>
    <row r="111" spans="1:15" ht="12.75" customHeight="1" x14ac:dyDescent="0.2">
      <c r="A111" s="38"/>
      <c r="B111" s="39"/>
      <c r="C111" s="41"/>
      <c r="D111" s="41"/>
      <c r="E111" s="40"/>
      <c r="G111" s="18"/>
      <c r="J111" s="9"/>
      <c r="K111" s="19"/>
      <c r="L111" s="20"/>
      <c r="M111" s="19"/>
      <c r="N111" s="20"/>
      <c r="O111" s="21"/>
    </row>
    <row r="112" spans="1:15" ht="12.75" customHeight="1" x14ac:dyDescent="0.2">
      <c r="A112" s="38" t="s">
        <v>138</v>
      </c>
      <c r="B112" s="39">
        <v>1.5299999999999999E-2</v>
      </c>
      <c r="C112" s="41">
        <v>1.1299999999999999</v>
      </c>
      <c r="D112" s="41">
        <v>0.02</v>
      </c>
      <c r="E112" s="40"/>
      <c r="F112" s="14" t="s">
        <v>62</v>
      </c>
      <c r="G112" s="18">
        <v>1.5310000000000001E-2</v>
      </c>
      <c r="H112" s="14">
        <v>1.1499999999999999</v>
      </c>
      <c r="I112" s="14">
        <v>0.02</v>
      </c>
      <c r="J112" s="9"/>
      <c r="K112" s="19">
        <f t="shared" si="5"/>
        <v>-2.0000000000000018E-2</v>
      </c>
      <c r="L112" s="20">
        <f t="shared" si="6"/>
        <v>-1.7699115044247805E-2</v>
      </c>
      <c r="M112" s="19">
        <f t="shared" si="7"/>
        <v>0</v>
      </c>
      <c r="N112" s="20">
        <f t="shared" si="8"/>
        <v>0</v>
      </c>
      <c r="O112" s="21">
        <f t="shared" si="9"/>
        <v>3.8143815152020266E-7</v>
      </c>
    </row>
    <row r="113" spans="1:15" ht="12.75" customHeight="1" x14ac:dyDescent="0.2">
      <c r="A113" s="38"/>
      <c r="B113" s="39"/>
      <c r="C113" s="41"/>
      <c r="D113" s="41"/>
      <c r="E113" s="40"/>
      <c r="G113" s="18"/>
      <c r="J113" s="9"/>
      <c r="K113" s="19"/>
      <c r="L113" s="20"/>
      <c r="M113" s="19"/>
      <c r="N113" s="20"/>
      <c r="O113" s="21"/>
    </row>
    <row r="114" spans="1:15" ht="12.75" customHeight="1" x14ac:dyDescent="0.2">
      <c r="A114" s="38" t="s">
        <v>58</v>
      </c>
      <c r="B114" s="39">
        <v>7.4999999999999997E-2</v>
      </c>
      <c r="C114" s="41">
        <v>647466.30000000005</v>
      </c>
      <c r="D114" s="41">
        <v>48566.35</v>
      </c>
      <c r="E114" s="40"/>
      <c r="F114" s="14" t="s">
        <v>61</v>
      </c>
      <c r="G114" s="18">
        <v>7.4999999999999997E-2</v>
      </c>
      <c r="H114" s="14">
        <v>650393.38</v>
      </c>
      <c r="I114" s="14">
        <v>48779.5</v>
      </c>
      <c r="J114" s="9"/>
      <c r="K114" s="19">
        <f t="shared" si="5"/>
        <v>-2927.0799999999581</v>
      </c>
      <c r="L114" s="20">
        <f t="shared" si="6"/>
        <v>-4.5208221647983189E-3</v>
      </c>
      <c r="M114" s="19">
        <f t="shared" si="7"/>
        <v>-213.15000000000146</v>
      </c>
      <c r="N114" s="20">
        <f t="shared" si="8"/>
        <v>-4.3888412450184431E-3</v>
      </c>
      <c r="O114" s="21">
        <f t="shared" si="9"/>
        <v>0.93031811560398625</v>
      </c>
    </row>
    <row r="115" spans="1:15" ht="12.75" customHeight="1" x14ac:dyDescent="0.2">
      <c r="E115" s="40"/>
      <c r="G115" s="18"/>
      <c r="J115" s="9"/>
      <c r="K115" s="19"/>
      <c r="L115" s="20"/>
      <c r="M115" s="19"/>
      <c r="N115" s="20"/>
      <c r="O115" s="21"/>
    </row>
    <row r="116" spans="1:15" ht="12.75" customHeight="1" x14ac:dyDescent="0.2">
      <c r="A116" s="38" t="s">
        <v>59</v>
      </c>
      <c r="B116" s="39">
        <v>0.25700000000000001</v>
      </c>
      <c r="C116" s="41">
        <v>82.66</v>
      </c>
      <c r="D116" s="41">
        <v>21.24</v>
      </c>
      <c r="E116" s="40"/>
      <c r="F116" s="14" t="s">
        <v>60</v>
      </c>
      <c r="G116" s="14">
        <v>0.25700000000000001</v>
      </c>
      <c r="H116" s="14">
        <v>83.13</v>
      </c>
      <c r="I116" s="14">
        <v>21.37</v>
      </c>
      <c r="J116" s="9"/>
      <c r="K116" s="19">
        <f t="shared" si="5"/>
        <v>-0.46999999999999886</v>
      </c>
      <c r="L116" s="20">
        <f t="shared" si="6"/>
        <v>-5.6859424147108501E-3</v>
      </c>
      <c r="M116" s="19">
        <f t="shared" si="7"/>
        <v>-0.13000000000000256</v>
      </c>
      <c r="N116" s="20">
        <f t="shared" si="8"/>
        <v>-6.1205273069681061E-3</v>
      </c>
      <c r="O116" s="21">
        <f t="shared" si="9"/>
        <v>4.0756666489933654E-4</v>
      </c>
    </row>
    <row r="117" spans="1:15" ht="12.75" customHeight="1" x14ac:dyDescent="0.2">
      <c r="A117" s="38" t="s">
        <v>59</v>
      </c>
      <c r="B117" s="39">
        <v>0.3</v>
      </c>
      <c r="C117" s="41">
        <v>148.59</v>
      </c>
      <c r="D117" s="41">
        <v>44.61</v>
      </c>
      <c r="E117" s="40"/>
      <c r="F117" s="14" t="s">
        <v>60</v>
      </c>
      <c r="G117" s="14">
        <v>0.3</v>
      </c>
      <c r="H117" s="14">
        <v>150.9</v>
      </c>
      <c r="I117" s="14">
        <v>45.28</v>
      </c>
      <c r="J117" s="9"/>
      <c r="K117" s="19">
        <f t="shared" si="5"/>
        <v>-2.3100000000000023</v>
      </c>
      <c r="L117" s="20">
        <f t="shared" si="6"/>
        <v>-1.5546133656369893E-2</v>
      </c>
      <c r="M117" s="19">
        <f t="shared" si="7"/>
        <v>-0.67000000000000171</v>
      </c>
      <c r="N117" s="20">
        <f t="shared" si="8"/>
        <v>-1.5019054023761526E-2</v>
      </c>
      <c r="O117" s="21">
        <f t="shared" si="9"/>
        <v>8.6357597504173875E-4</v>
      </c>
    </row>
    <row r="118" spans="1:15" ht="12.75" customHeight="1" x14ac:dyDescent="0.2">
      <c r="A118" s="38" t="s">
        <v>111</v>
      </c>
      <c r="B118" s="39">
        <v>0.38500000000000001</v>
      </c>
      <c r="C118" s="41">
        <v>0.4</v>
      </c>
      <c r="D118" s="41">
        <v>0.15</v>
      </c>
      <c r="E118" s="40"/>
      <c r="F118" s="14" t="s">
        <v>60</v>
      </c>
      <c r="G118" s="45">
        <v>0.38500000000000001</v>
      </c>
      <c r="H118" s="42">
        <v>0.42</v>
      </c>
      <c r="I118" s="42">
        <v>0.16</v>
      </c>
      <c r="J118" s="9"/>
      <c r="K118" s="19">
        <f t="shared" si="5"/>
        <v>-1.9999999999999962E-2</v>
      </c>
      <c r="L118" s="20">
        <f t="shared" si="6"/>
        <v>-4.9999999999999906E-2</v>
      </c>
      <c r="M118" s="19">
        <f t="shared" si="7"/>
        <v>-1.0000000000000009E-2</v>
      </c>
      <c r="N118" s="20">
        <f t="shared" si="8"/>
        <v>-6.6666666666666735E-2</v>
      </c>
      <c r="O118" s="21">
        <f t="shared" si="9"/>
        <v>3.0515052121616213E-6</v>
      </c>
    </row>
    <row r="119" spans="1:15" ht="12.75" customHeight="1" x14ac:dyDescent="0.2">
      <c r="E119" s="9"/>
      <c r="J119" s="9"/>
      <c r="K119" s="19"/>
      <c r="L119" s="20"/>
      <c r="M119" s="19"/>
      <c r="N119" s="20"/>
      <c r="O119" s="21"/>
    </row>
    <row r="120" spans="1:15" ht="12.75" customHeight="1" x14ac:dyDescent="0.2">
      <c r="E120" s="9"/>
      <c r="J120" s="9"/>
      <c r="K120" s="19"/>
      <c r="L120" s="20"/>
      <c r="M120" s="19"/>
      <c r="N120" s="20"/>
      <c r="O120" s="21"/>
    </row>
    <row r="121" spans="1:15" x14ac:dyDescent="0.2">
      <c r="B121" s="18"/>
      <c r="C121" s="17"/>
      <c r="D121" s="17"/>
      <c r="E121" s="9"/>
      <c r="J121" s="9"/>
      <c r="K121" s="19"/>
      <c r="L121" s="20"/>
      <c r="M121" s="19"/>
      <c r="N121" s="20"/>
      <c r="O121" s="21"/>
    </row>
    <row r="122" spans="1:15" x14ac:dyDescent="0.2">
      <c r="A122" s="22"/>
      <c r="B122" s="23"/>
      <c r="C122" s="24"/>
      <c r="D122" s="25"/>
      <c r="E122" s="9"/>
      <c r="J122" s="9"/>
      <c r="K122" s="19"/>
      <c r="L122" s="20"/>
      <c r="M122" s="19"/>
      <c r="N122" s="20"/>
      <c r="O122" s="21"/>
    </row>
    <row r="123" spans="1:15" x14ac:dyDescent="0.2">
      <c r="A123" s="26" t="s">
        <v>19</v>
      </c>
      <c r="B123" s="27"/>
      <c r="C123" s="28">
        <f>SUM(C9:C118)</f>
        <v>687656.13</v>
      </c>
      <c r="D123" s="28">
        <f>SUM(D9:D118)</f>
        <v>52187.94</v>
      </c>
      <c r="E123" s="29"/>
      <c r="F123" s="29"/>
      <c r="G123" s="29"/>
      <c r="H123" s="28">
        <f>SUM(H10:H122)</f>
        <v>690811.97000000009</v>
      </c>
      <c r="I123" s="28">
        <f>SUM(I10:I122)</f>
        <v>52433.140000000007</v>
      </c>
      <c r="J123" s="44"/>
      <c r="K123" s="43">
        <f>SUM(K9:K122)</f>
        <v>-3155.8399999999569</v>
      </c>
      <c r="L123" s="30">
        <f>IFERROR(K123/C123,0)</f>
        <v>-4.589270512283453E-3</v>
      </c>
      <c r="M123" s="31">
        <f>SUM(M9:M122)</f>
        <v>-245.2000000000013</v>
      </c>
      <c r="N123" s="30">
        <f>IFERROR(M123/D123,0)</f>
        <v>-4.6984035008854784E-3</v>
      </c>
      <c r="O123" s="32">
        <f>SUM(O9:O122)</f>
        <v>1</v>
      </c>
    </row>
    <row r="124" spans="1:15" x14ac:dyDescent="0.2">
      <c r="L124" s="33"/>
    </row>
    <row r="125" spans="1:15" x14ac:dyDescent="0.2">
      <c r="K125" s="4"/>
      <c r="L125" s="34"/>
    </row>
    <row r="127" spans="1:15" x14ac:dyDescent="0.2">
      <c r="A127" s="4"/>
    </row>
    <row r="131" spans="6:11" x14ac:dyDescent="0.2">
      <c r="K131" s="4"/>
    </row>
    <row r="137" spans="6:11" x14ac:dyDescent="0.2">
      <c r="K137" s="4"/>
    </row>
    <row r="141" spans="6:11" x14ac:dyDescent="0.2">
      <c r="F141" s="4"/>
    </row>
    <row r="143" spans="6:11" x14ac:dyDescent="0.2">
      <c r="K143" s="4"/>
    </row>
    <row r="149" spans="11:11" x14ac:dyDescent="0.2">
      <c r="K149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2"/>
  <sheetViews>
    <sheetView workbookViewId="0">
      <selection activeCell="H4" sqref="H4"/>
    </sheetView>
  </sheetViews>
  <sheetFormatPr defaultRowHeight="11.25" x14ac:dyDescent="0.2"/>
  <cols>
    <col min="1" max="1" width="34.28515625" style="14" bestFit="1" customWidth="1"/>
    <col min="2" max="2" width="14.7109375" style="14" bestFit="1" customWidth="1"/>
    <col min="3" max="3" width="10.28515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140625" style="14" bestFit="1" customWidth="1"/>
    <col min="9" max="9" width="11.570312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 x14ac:dyDescent="0.2">
      <c r="A1" s="1" t="s">
        <v>0</v>
      </c>
      <c r="B1" s="1" t="s">
        <v>20</v>
      </c>
      <c r="E1" s="15"/>
      <c r="J1" s="15"/>
    </row>
    <row r="2" spans="1:15" x14ac:dyDescent="0.2">
      <c r="A2" s="2" t="s">
        <v>1</v>
      </c>
      <c r="B2" s="35">
        <v>42158</v>
      </c>
      <c r="E2" s="15"/>
      <c r="J2" s="15"/>
    </row>
    <row r="3" spans="1:15" x14ac:dyDescent="0.2">
      <c r="A3" s="2" t="s">
        <v>2</v>
      </c>
      <c r="B3" s="36">
        <v>327285</v>
      </c>
      <c r="E3" s="15"/>
      <c r="J3" s="15"/>
    </row>
    <row r="4" spans="1:15" x14ac:dyDescent="0.2">
      <c r="A4" s="2" t="s">
        <v>3</v>
      </c>
      <c r="B4" s="37">
        <v>42125</v>
      </c>
      <c r="E4" s="15"/>
      <c r="J4" s="15"/>
    </row>
    <row r="5" spans="1:15" x14ac:dyDescent="0.2">
      <c r="A5" s="2" t="s">
        <v>4</v>
      </c>
      <c r="B5" s="2" t="s">
        <v>5</v>
      </c>
      <c r="E5" s="15"/>
      <c r="J5" s="15"/>
    </row>
    <row r="6" spans="1:15" x14ac:dyDescent="0.2">
      <c r="A6" s="3"/>
      <c r="B6" s="4"/>
      <c r="E6" s="15"/>
      <c r="J6" s="15"/>
    </row>
    <row r="7" spans="1:15" x14ac:dyDescent="0.2">
      <c r="A7" s="5" t="s">
        <v>6</v>
      </c>
      <c r="B7" s="6"/>
      <c r="E7" s="15"/>
      <c r="F7" s="7" t="str">
        <f>B1</f>
        <v>Belgacom</v>
      </c>
      <c r="J7" s="15"/>
    </row>
    <row r="8" spans="1:15" ht="22.5" x14ac:dyDescent="0.2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 ht="12.75" customHeight="1" x14ac:dyDescent="0.2">
      <c r="B9" s="16"/>
      <c r="C9" s="17"/>
      <c r="D9" s="17"/>
      <c r="E9" s="9"/>
      <c r="J9" s="9"/>
      <c r="K9" s="19"/>
      <c r="L9" s="20"/>
      <c r="M9" s="19"/>
      <c r="N9" s="20"/>
      <c r="O9" s="21"/>
    </row>
    <row r="10" spans="1:15" ht="12.75" customHeight="1" x14ac:dyDescent="0.2">
      <c r="A10" s="38" t="s">
        <v>88</v>
      </c>
      <c r="B10" s="39">
        <v>0.26790000000000003</v>
      </c>
      <c r="C10" s="41">
        <v>6.1</v>
      </c>
      <c r="D10" s="41">
        <v>1.63</v>
      </c>
      <c r="E10" s="40"/>
      <c r="F10" s="14" t="s">
        <v>95</v>
      </c>
      <c r="G10" s="45">
        <v>0.26785999999999999</v>
      </c>
      <c r="H10" s="42">
        <v>6.17</v>
      </c>
      <c r="I10" s="42">
        <v>1.66</v>
      </c>
      <c r="J10" s="9"/>
      <c r="K10" s="19">
        <f>+C10-H10</f>
        <v>-7.0000000000000284E-2</v>
      </c>
      <c r="L10" s="20">
        <f>IFERROR(K10/C10,0)</f>
        <v>-1.1475409836065622E-2</v>
      </c>
      <c r="M10" s="19">
        <f>+D10-I10</f>
        <v>-3.0000000000000027E-2</v>
      </c>
      <c r="N10" s="20">
        <f>IFERROR(M10/D10,0)</f>
        <v>-1.8404907975460141E-2</v>
      </c>
      <c r="O10" s="21">
        <f>IFERROR(I10/$I$104,0)</f>
        <v>0</v>
      </c>
    </row>
    <row r="11" spans="1:15" ht="12.75" customHeight="1" x14ac:dyDescent="0.2">
      <c r="A11" s="38"/>
      <c r="B11" s="39"/>
      <c r="C11" s="41"/>
      <c r="D11" s="41"/>
      <c r="E11" s="40"/>
      <c r="G11" s="45"/>
      <c r="H11" s="42"/>
      <c r="I11" s="42"/>
      <c r="J11" s="9"/>
      <c r="K11" s="19"/>
      <c r="L11" s="20"/>
      <c r="M11" s="19"/>
      <c r="N11" s="20"/>
      <c r="O11" s="21"/>
    </row>
    <row r="12" spans="1:15" ht="12.75" customHeight="1" x14ac:dyDescent="0.2">
      <c r="A12" s="38" t="s">
        <v>21</v>
      </c>
      <c r="B12" s="39">
        <v>0.16350000000000001</v>
      </c>
      <c r="C12" s="41">
        <v>4</v>
      </c>
      <c r="D12" s="41">
        <v>0.68</v>
      </c>
      <c r="E12" s="40"/>
      <c r="F12" s="14" t="s">
        <v>87</v>
      </c>
      <c r="G12" s="45">
        <v>0.16350000000000001</v>
      </c>
      <c r="H12" s="42">
        <v>4.75</v>
      </c>
      <c r="I12" s="42">
        <v>0.77</v>
      </c>
      <c r="J12" s="9"/>
      <c r="K12" s="19">
        <f t="shared" ref="K12:K38" si="0">+C12-H12</f>
        <v>-0.75</v>
      </c>
      <c r="L12" s="20">
        <f t="shared" ref="L12:L38" si="1">IFERROR(K12/C12,0)</f>
        <v>-0.1875</v>
      </c>
      <c r="M12" s="19">
        <f t="shared" ref="M12:M38" si="2">+D12-I12</f>
        <v>-8.9999999999999969E-2</v>
      </c>
      <c r="N12" s="20">
        <f t="shared" ref="N12:N38" si="3">IFERROR(M12/D12,0)</f>
        <v>-0.13235294117647053</v>
      </c>
      <c r="O12" s="21">
        <f>IFERROR(I12/$I$96,0)</f>
        <v>1.3402781790876221E-5</v>
      </c>
    </row>
    <row r="13" spans="1:15" ht="12.75" customHeight="1" x14ac:dyDescent="0.2">
      <c r="A13" s="14" t="s">
        <v>22</v>
      </c>
      <c r="B13" s="14">
        <v>0.17499999999999999</v>
      </c>
      <c r="C13" s="14">
        <v>31.3</v>
      </c>
      <c r="D13" s="14">
        <v>5.47</v>
      </c>
      <c r="E13" s="40"/>
      <c r="F13" s="14" t="s">
        <v>87</v>
      </c>
      <c r="G13" s="45">
        <v>0.17499999999999999</v>
      </c>
      <c r="H13" s="42">
        <v>31.5</v>
      </c>
      <c r="I13" s="42">
        <v>5.51</v>
      </c>
      <c r="J13" s="9"/>
      <c r="K13" s="19">
        <f t="shared" si="0"/>
        <v>-0.19999999999999929</v>
      </c>
      <c r="L13" s="20">
        <f t="shared" si="1"/>
        <v>-6.3897763578274532E-3</v>
      </c>
      <c r="M13" s="19">
        <f t="shared" si="2"/>
        <v>-4.0000000000000036E-2</v>
      </c>
      <c r="N13" s="20">
        <f t="shared" si="3"/>
        <v>-7.3126142595978131E-3</v>
      </c>
      <c r="O13" s="21">
        <f>IFERROR(I13/$I$96,0)</f>
        <v>9.590821775029607E-5</v>
      </c>
    </row>
    <row r="14" spans="1:15" ht="12.75" customHeight="1" x14ac:dyDescent="0.2">
      <c r="A14" s="38"/>
      <c r="B14" s="39"/>
      <c r="C14" s="41"/>
      <c r="D14" s="41"/>
      <c r="E14" s="40"/>
      <c r="G14" s="18"/>
      <c r="H14" s="42"/>
      <c r="I14" s="42"/>
      <c r="J14" s="9"/>
      <c r="K14" s="19"/>
      <c r="L14" s="20"/>
      <c r="M14" s="19"/>
      <c r="N14" s="20"/>
      <c r="O14" s="21"/>
    </row>
    <row r="15" spans="1:15" ht="12.75" customHeight="1" x14ac:dyDescent="0.2">
      <c r="A15" s="38" t="s">
        <v>100</v>
      </c>
      <c r="B15" s="39">
        <v>1.15E-2</v>
      </c>
      <c r="C15" s="41">
        <v>172.72</v>
      </c>
      <c r="D15" s="41">
        <v>1.99</v>
      </c>
      <c r="E15" s="40"/>
      <c r="F15" s="14" t="s">
        <v>86</v>
      </c>
      <c r="G15" s="45">
        <v>1.15E-2</v>
      </c>
      <c r="H15" s="42">
        <v>172.5</v>
      </c>
      <c r="I15" s="42">
        <v>1.98</v>
      </c>
      <c r="J15" s="9"/>
      <c r="K15" s="19">
        <f t="shared" si="0"/>
        <v>0.21999999999999886</v>
      </c>
      <c r="L15" s="20">
        <f t="shared" si="1"/>
        <v>1.2737378415933237E-3</v>
      </c>
      <c r="M15" s="19">
        <f t="shared" si="2"/>
        <v>1.0000000000000009E-2</v>
      </c>
      <c r="N15" s="20">
        <f t="shared" si="3"/>
        <v>5.0251256281407079E-3</v>
      </c>
      <c r="O15" s="21">
        <f>IFERROR(I15/$I$96,0)</f>
        <v>3.4464296033681713E-5</v>
      </c>
    </row>
    <row r="16" spans="1:15" ht="12.75" customHeight="1" x14ac:dyDescent="0.2">
      <c r="A16" s="38" t="s">
        <v>107</v>
      </c>
      <c r="B16" s="39">
        <v>3.1199999999999999E-2</v>
      </c>
      <c r="C16" s="41">
        <v>235.94</v>
      </c>
      <c r="D16" s="41">
        <v>7.36</v>
      </c>
      <c r="E16" s="40"/>
      <c r="F16" s="14" t="s">
        <v>86</v>
      </c>
      <c r="G16" s="45">
        <v>3.1199999999999999E-2</v>
      </c>
      <c r="H16" s="42">
        <v>236.52</v>
      </c>
      <c r="I16" s="42">
        <v>7.38</v>
      </c>
      <c r="J16" s="9"/>
      <c r="K16" s="19">
        <f t="shared" si="0"/>
        <v>-0.58000000000001251</v>
      </c>
      <c r="L16" s="20">
        <f t="shared" si="1"/>
        <v>-2.4582520979910677E-3</v>
      </c>
      <c r="M16" s="19">
        <f t="shared" si="2"/>
        <v>-1.9999999999999574E-2</v>
      </c>
      <c r="N16" s="20">
        <f t="shared" si="3"/>
        <v>-2.7173913043477679E-3</v>
      </c>
      <c r="O16" s="21">
        <f>IFERROR(I16/$I$96,0)</f>
        <v>1.2845783067099546E-4</v>
      </c>
    </row>
    <row r="17" spans="1:15" ht="12.75" customHeight="1" x14ac:dyDescent="0.2">
      <c r="A17" s="38" t="s">
        <v>120</v>
      </c>
      <c r="B17" s="39">
        <v>3.8300000000000001E-2</v>
      </c>
      <c r="C17" s="41">
        <v>197.62</v>
      </c>
      <c r="D17" s="41">
        <v>7.56</v>
      </c>
      <c r="E17" s="40"/>
      <c r="F17" s="14" t="s">
        <v>86</v>
      </c>
      <c r="G17" s="45">
        <v>3.8289999999999998E-2</v>
      </c>
      <c r="H17" s="42">
        <v>22624.62</v>
      </c>
      <c r="I17" s="42">
        <v>989.86</v>
      </c>
      <c r="J17" s="9"/>
      <c r="K17" s="19">
        <f t="shared" si="0"/>
        <v>-22427</v>
      </c>
      <c r="L17" s="20">
        <f t="shared" si="1"/>
        <v>-113.48547717842324</v>
      </c>
      <c r="M17" s="19">
        <f t="shared" si="2"/>
        <v>-982.30000000000007</v>
      </c>
      <c r="N17" s="20">
        <f>IFERROR(M17/D17,0)</f>
        <v>-129.93386243386246</v>
      </c>
      <c r="O17" s="21">
        <f>IFERROR(I17/$I$96,0)</f>
        <v>1.7229711147424331E-2</v>
      </c>
    </row>
    <row r="18" spans="1:15" ht="12.75" customHeight="1" x14ac:dyDescent="0.2">
      <c r="A18" s="38" t="s">
        <v>106</v>
      </c>
      <c r="B18" s="39">
        <v>4.3799999999999999E-2</v>
      </c>
      <c r="C18" s="41">
        <v>22145.05</v>
      </c>
      <c r="D18" s="41">
        <v>970.09</v>
      </c>
      <c r="E18" s="40"/>
      <c r="J18" s="9"/>
      <c r="K18" s="19">
        <f t="shared" si="0"/>
        <v>22145.05</v>
      </c>
      <c r="L18" s="20">
        <f t="shared" si="1"/>
        <v>1</v>
      </c>
      <c r="M18" s="19">
        <f t="shared" si="2"/>
        <v>970.09</v>
      </c>
      <c r="N18" s="20">
        <f t="shared" si="3"/>
        <v>1</v>
      </c>
      <c r="O18" s="21">
        <f>IFERROR(I18/$I$96,0)</f>
        <v>0</v>
      </c>
    </row>
    <row r="19" spans="1:15" ht="12.75" customHeight="1" x14ac:dyDescent="0.2">
      <c r="A19" s="38"/>
      <c r="B19" s="39"/>
      <c r="C19" s="41"/>
      <c r="D19" s="41"/>
      <c r="E19" s="40"/>
      <c r="J19" s="9"/>
      <c r="K19" s="19"/>
      <c r="L19" s="20"/>
      <c r="M19" s="19"/>
      <c r="N19" s="20"/>
      <c r="O19" s="21"/>
    </row>
    <row r="20" spans="1:15" ht="12.75" customHeight="1" x14ac:dyDescent="0.2">
      <c r="A20" s="38" t="s">
        <v>121</v>
      </c>
      <c r="B20" s="39">
        <v>5.74E-2</v>
      </c>
      <c r="C20" s="41">
        <v>121.78</v>
      </c>
      <c r="D20" s="41">
        <v>6.99</v>
      </c>
      <c r="E20" s="40"/>
      <c r="J20" s="9"/>
      <c r="K20" s="19">
        <f t="shared" si="0"/>
        <v>121.78</v>
      </c>
      <c r="L20" s="20">
        <f t="shared" si="1"/>
        <v>1</v>
      </c>
      <c r="M20" s="19">
        <f t="shared" si="2"/>
        <v>6.99</v>
      </c>
      <c r="N20" s="20">
        <f t="shared" si="3"/>
        <v>1</v>
      </c>
      <c r="O20" s="21">
        <f>IFERROR(I20/$I$96,0)</f>
        <v>0</v>
      </c>
    </row>
    <row r="21" spans="1:15" ht="12.75" customHeight="1" x14ac:dyDescent="0.2">
      <c r="A21" s="38" t="s">
        <v>23</v>
      </c>
      <c r="B21" s="39">
        <v>5.7500000000000002E-2</v>
      </c>
      <c r="C21" s="41">
        <v>973.47</v>
      </c>
      <c r="D21" s="41">
        <v>56.03</v>
      </c>
      <c r="E21" s="40"/>
      <c r="F21" s="14" t="s">
        <v>85</v>
      </c>
      <c r="G21" s="14">
        <v>5.7500000000000002E-2</v>
      </c>
      <c r="H21" s="14">
        <v>1099.05</v>
      </c>
      <c r="I21" s="14">
        <v>63.18</v>
      </c>
      <c r="J21" s="9"/>
      <c r="K21" s="19">
        <f t="shared" si="0"/>
        <v>-125.57999999999993</v>
      </c>
      <c r="L21" s="20">
        <f t="shared" si="1"/>
        <v>-0.12900243458966371</v>
      </c>
      <c r="M21" s="19">
        <f t="shared" si="2"/>
        <v>-7.1499999999999986</v>
      </c>
      <c r="N21" s="20">
        <f t="shared" si="3"/>
        <v>-0.12761020881670532</v>
      </c>
      <c r="O21" s="21">
        <f>IFERROR(I21/$I$96,0)</f>
        <v>1.099724355256571E-3</v>
      </c>
    </row>
    <row r="22" spans="1:15" ht="12.75" customHeight="1" x14ac:dyDescent="0.2">
      <c r="A22" s="38"/>
      <c r="B22" s="39"/>
      <c r="C22" s="41"/>
      <c r="D22" s="41"/>
      <c r="E22" s="40"/>
      <c r="J22" s="9"/>
      <c r="K22" s="19"/>
      <c r="L22" s="20"/>
      <c r="M22" s="19"/>
      <c r="N22" s="20"/>
      <c r="O22" s="21"/>
    </row>
    <row r="23" spans="1:15" ht="12.75" customHeight="1" x14ac:dyDescent="0.2">
      <c r="A23" s="38" t="s">
        <v>101</v>
      </c>
      <c r="B23" s="39">
        <v>1.11E-2</v>
      </c>
      <c r="C23" s="41">
        <v>6563.48</v>
      </c>
      <c r="D23" s="41">
        <v>72.87</v>
      </c>
      <c r="E23" s="40"/>
      <c r="F23" s="14" t="s">
        <v>84</v>
      </c>
      <c r="G23" s="14">
        <v>1.11E-2</v>
      </c>
      <c r="H23" s="14">
        <v>6581.81</v>
      </c>
      <c r="I23" s="14">
        <v>73.069999999999993</v>
      </c>
      <c r="J23" s="9"/>
      <c r="K23" s="19">
        <f t="shared" si="0"/>
        <v>-18.330000000000837</v>
      </c>
      <c r="L23" s="20">
        <f t="shared" si="1"/>
        <v>-2.7927258100886782E-3</v>
      </c>
      <c r="M23" s="19">
        <f t="shared" si="2"/>
        <v>-0.19999999999998863</v>
      </c>
      <c r="N23" s="20">
        <f t="shared" si="3"/>
        <v>-2.7446136956221848E-3</v>
      </c>
      <c r="O23" s="21">
        <f>IFERROR(I23/$I$96,0)</f>
        <v>1.2718717733237993E-3</v>
      </c>
    </row>
    <row r="24" spans="1:15" ht="12.75" customHeight="1" x14ac:dyDescent="0.2">
      <c r="A24" s="38" t="s">
        <v>26</v>
      </c>
      <c r="B24" s="39">
        <v>2.0500000000000001E-2</v>
      </c>
      <c r="C24" s="41">
        <v>94.23</v>
      </c>
      <c r="D24" s="41">
        <v>1.92</v>
      </c>
      <c r="E24" s="40"/>
      <c r="F24" s="14" t="s">
        <v>84</v>
      </c>
      <c r="G24" s="14">
        <v>2.0500000000000001E-2</v>
      </c>
      <c r="H24" s="14">
        <v>85.55</v>
      </c>
      <c r="I24" s="14">
        <v>1.75</v>
      </c>
      <c r="J24" s="9"/>
      <c r="K24" s="19">
        <f t="shared" si="0"/>
        <v>8.6800000000000068</v>
      </c>
      <c r="L24" s="20">
        <f t="shared" si="1"/>
        <v>9.2115037673777003E-2</v>
      </c>
      <c r="M24" s="19">
        <f t="shared" si="2"/>
        <v>0.16999999999999993</v>
      </c>
      <c r="N24" s="20">
        <f t="shared" si="3"/>
        <v>8.854166666666663E-2</v>
      </c>
      <c r="O24" s="21">
        <f>IFERROR(I24/$I$96,0)</f>
        <v>3.0460867706536868E-5</v>
      </c>
    </row>
    <row r="25" spans="1:15" ht="12.75" customHeight="1" x14ac:dyDescent="0.2">
      <c r="A25" s="38" t="s">
        <v>25</v>
      </c>
      <c r="B25" s="39">
        <v>0.29039999999999999</v>
      </c>
      <c r="C25" s="41">
        <v>8135.33</v>
      </c>
      <c r="D25" s="41">
        <v>2362.4699999999998</v>
      </c>
      <c r="E25" s="40"/>
      <c r="F25" s="14" t="s">
        <v>84</v>
      </c>
      <c r="G25" s="14">
        <v>0.29039999999999999</v>
      </c>
      <c r="H25" s="14">
        <v>8152.12</v>
      </c>
      <c r="I25" s="14">
        <v>2367.38</v>
      </c>
      <c r="J25" s="9"/>
      <c r="K25" s="19">
        <f t="shared" si="0"/>
        <v>-16.789999999999964</v>
      </c>
      <c r="L25" s="20">
        <f t="shared" si="1"/>
        <v>-2.0638376070792413E-3</v>
      </c>
      <c r="M25" s="19">
        <f t="shared" si="2"/>
        <v>-4.9100000000003092</v>
      </c>
      <c r="N25" s="20">
        <f t="shared" si="3"/>
        <v>-2.0783332698405947E-3</v>
      </c>
      <c r="O25" s="21">
        <f>IFERROR(I25/$I$96,0)</f>
        <v>4.1207113709200716E-2</v>
      </c>
    </row>
    <row r="26" spans="1:15" ht="12.75" customHeight="1" x14ac:dyDescent="0.2">
      <c r="A26" s="38"/>
      <c r="B26" s="39"/>
      <c r="C26" s="41"/>
      <c r="D26" s="41"/>
      <c r="E26" s="40"/>
      <c r="J26" s="9"/>
      <c r="K26" s="19"/>
      <c r="L26" s="20"/>
      <c r="M26" s="19"/>
      <c r="N26" s="20"/>
      <c r="O26" s="21"/>
    </row>
    <row r="27" spans="1:15" ht="12.75" customHeight="1" x14ac:dyDescent="0.2">
      <c r="A27" s="38" t="s">
        <v>89</v>
      </c>
      <c r="B27" s="39">
        <v>5.3499999999999999E-2</v>
      </c>
      <c r="C27" s="41">
        <v>32.07</v>
      </c>
      <c r="D27" s="41">
        <v>1.72</v>
      </c>
      <c r="E27" s="40"/>
      <c r="F27" s="14" t="s">
        <v>83</v>
      </c>
      <c r="G27" s="14">
        <v>5.3499999999999999E-2</v>
      </c>
      <c r="H27" s="14">
        <v>32.119999999999997</v>
      </c>
      <c r="I27" s="14">
        <v>1.72</v>
      </c>
      <c r="J27" s="9"/>
      <c r="K27" s="19">
        <f t="shared" si="0"/>
        <v>-4.9999999999997158E-2</v>
      </c>
      <c r="L27" s="20">
        <f t="shared" si="1"/>
        <v>-1.5590894917367371E-3</v>
      </c>
      <c r="M27" s="19">
        <f t="shared" si="2"/>
        <v>0</v>
      </c>
      <c r="N27" s="20">
        <f t="shared" si="3"/>
        <v>0</v>
      </c>
      <c r="O27" s="21">
        <f>IFERROR(I27/$I$96,0)</f>
        <v>2.9938681402996233E-5</v>
      </c>
    </row>
    <row r="28" spans="1:15" ht="12.75" customHeight="1" x14ac:dyDescent="0.2">
      <c r="A28" s="38" t="s">
        <v>90</v>
      </c>
      <c r="B28" s="39">
        <v>6.25E-2</v>
      </c>
      <c r="C28" s="41">
        <v>1.17</v>
      </c>
      <c r="D28" s="41">
        <v>7.0000000000000007E-2</v>
      </c>
      <c r="E28" s="40"/>
      <c r="F28" s="14" t="s">
        <v>83</v>
      </c>
      <c r="G28" s="14">
        <v>6.25E-2</v>
      </c>
      <c r="H28" s="14">
        <v>1.18</v>
      </c>
      <c r="I28" s="14">
        <v>7.0000000000000007E-2</v>
      </c>
      <c r="J28" s="9"/>
      <c r="K28" s="19">
        <f t="shared" si="0"/>
        <v>-1.0000000000000009E-2</v>
      </c>
      <c r="L28" s="20">
        <f t="shared" si="1"/>
        <v>-8.5470085470085548E-3</v>
      </c>
      <c r="M28" s="19">
        <f t="shared" si="2"/>
        <v>0</v>
      </c>
      <c r="N28" s="20">
        <f t="shared" si="3"/>
        <v>0</v>
      </c>
      <c r="O28" s="21">
        <f>IFERROR(I28/$I$96,0)</f>
        <v>1.2184347082614748E-6</v>
      </c>
    </row>
    <row r="29" spans="1:15" ht="12.75" customHeight="1" x14ac:dyDescent="0.2">
      <c r="A29" s="38"/>
      <c r="B29" s="39"/>
      <c r="C29" s="41"/>
      <c r="D29" s="41"/>
      <c r="E29" s="40"/>
      <c r="J29" s="9"/>
      <c r="K29" s="19"/>
      <c r="L29" s="20"/>
      <c r="M29" s="19"/>
      <c r="N29" s="20"/>
      <c r="O29" s="21"/>
    </row>
    <row r="30" spans="1:15" ht="12.75" customHeight="1" x14ac:dyDescent="0.2">
      <c r="A30" s="38" t="s">
        <v>28</v>
      </c>
      <c r="B30" s="39">
        <v>0.112</v>
      </c>
      <c r="C30" s="41">
        <v>151.6</v>
      </c>
      <c r="D30" s="41">
        <v>16.98</v>
      </c>
      <c r="E30" s="40"/>
      <c r="F30" s="14" t="s">
        <v>82</v>
      </c>
      <c r="G30" s="14">
        <v>0.112</v>
      </c>
      <c r="H30" s="14">
        <v>153.55000000000001</v>
      </c>
      <c r="I30" s="14">
        <v>17.2</v>
      </c>
      <c r="J30" s="9"/>
      <c r="K30" s="19">
        <f t="shared" si="0"/>
        <v>-1.9500000000000171</v>
      </c>
      <c r="L30" s="20">
        <f t="shared" si="1"/>
        <v>-1.2862796833773201E-2</v>
      </c>
      <c r="M30" s="19">
        <f t="shared" si="2"/>
        <v>-0.21999999999999886</v>
      </c>
      <c r="N30" s="20">
        <f t="shared" si="3"/>
        <v>-1.2956419316843278E-2</v>
      </c>
      <c r="O30" s="21">
        <f>IFERROR(I30/$I$96,0)</f>
        <v>2.9938681402996232E-4</v>
      </c>
    </row>
    <row r="31" spans="1:15" ht="12.75" customHeight="1" x14ac:dyDescent="0.2">
      <c r="A31" s="38"/>
      <c r="B31" s="39"/>
      <c r="C31" s="41"/>
      <c r="D31" s="41"/>
      <c r="E31" s="40"/>
      <c r="J31" s="9"/>
      <c r="K31" s="19"/>
      <c r="L31" s="20"/>
      <c r="M31" s="19"/>
      <c r="N31" s="20"/>
      <c r="O31" s="21"/>
    </row>
    <row r="32" spans="1:15" ht="12.75" customHeight="1" x14ac:dyDescent="0.2">
      <c r="A32" s="38" t="s">
        <v>119</v>
      </c>
      <c r="B32" s="39">
        <v>7.0000000000000001E-3</v>
      </c>
      <c r="C32" s="41">
        <v>337.39</v>
      </c>
      <c r="D32" s="41">
        <v>2.34</v>
      </c>
      <c r="E32" s="40"/>
      <c r="F32" s="14" t="s">
        <v>113</v>
      </c>
      <c r="G32" s="14">
        <v>7.0000000000000001E-3</v>
      </c>
      <c r="H32" s="14">
        <v>358.37</v>
      </c>
      <c r="I32" s="14">
        <v>2.4900000000000002</v>
      </c>
      <c r="J32" s="9"/>
      <c r="K32" s="19">
        <f t="shared" si="0"/>
        <v>-20.980000000000018</v>
      </c>
      <c r="L32" s="20">
        <f t="shared" si="1"/>
        <v>-6.2183230089807105E-2</v>
      </c>
      <c r="M32" s="19">
        <f t="shared" si="2"/>
        <v>-0.15000000000000036</v>
      </c>
      <c r="N32" s="20">
        <f t="shared" si="3"/>
        <v>-6.4102564102564263E-2</v>
      </c>
      <c r="O32" s="21">
        <f>IFERROR(I32/$I$96,0)</f>
        <v>4.3341463193872462E-5</v>
      </c>
    </row>
    <row r="33" spans="1:15" ht="12.75" customHeight="1" x14ac:dyDescent="0.2">
      <c r="A33" s="38"/>
      <c r="B33" s="39"/>
      <c r="C33" s="41"/>
      <c r="D33" s="41"/>
      <c r="E33" s="40"/>
      <c r="J33" s="9"/>
      <c r="K33" s="19"/>
      <c r="L33" s="20"/>
      <c r="M33" s="19"/>
      <c r="N33" s="20"/>
      <c r="O33" s="21"/>
    </row>
    <row r="34" spans="1:15" ht="12.75" customHeight="1" x14ac:dyDescent="0.2">
      <c r="A34" s="38" t="s">
        <v>124</v>
      </c>
      <c r="B34" s="39">
        <v>0.2452</v>
      </c>
      <c r="C34" s="41">
        <v>4.92</v>
      </c>
      <c r="D34" s="41">
        <v>1.21</v>
      </c>
      <c r="E34" s="40"/>
      <c r="F34" s="14" t="s">
        <v>129</v>
      </c>
      <c r="G34" s="14">
        <v>0.24518999999999999</v>
      </c>
      <c r="H34" s="14">
        <v>4.92</v>
      </c>
      <c r="I34" s="14">
        <v>1.21</v>
      </c>
      <c r="J34" s="9"/>
      <c r="K34" s="19">
        <f t="shared" si="0"/>
        <v>0</v>
      </c>
      <c r="L34" s="20">
        <f t="shared" si="1"/>
        <v>0</v>
      </c>
      <c r="M34" s="19">
        <f t="shared" si="2"/>
        <v>0</v>
      </c>
      <c r="N34" s="20">
        <f t="shared" si="3"/>
        <v>0</v>
      </c>
      <c r="O34" s="21">
        <f>IFERROR(I34/$I$96,0)</f>
        <v>2.1061514242805491E-5</v>
      </c>
    </row>
    <row r="35" spans="1:15" ht="12.75" customHeight="1" x14ac:dyDescent="0.2">
      <c r="A35" s="38"/>
      <c r="B35" s="39"/>
      <c r="C35" s="41"/>
      <c r="D35" s="41"/>
      <c r="E35" s="40"/>
      <c r="J35" s="9"/>
      <c r="K35" s="19"/>
      <c r="L35" s="20"/>
      <c r="M35" s="19"/>
      <c r="N35" s="20"/>
      <c r="O35" s="21"/>
    </row>
    <row r="36" spans="1:15" ht="12.75" customHeight="1" x14ac:dyDescent="0.2">
      <c r="A36" s="38" t="s">
        <v>97</v>
      </c>
      <c r="B36" s="39">
        <v>0.62990000000000002</v>
      </c>
      <c r="C36" s="41">
        <v>0.33</v>
      </c>
      <c r="D36" s="41">
        <v>0.21</v>
      </c>
      <c r="E36" s="40"/>
      <c r="F36" s="14" t="s">
        <v>99</v>
      </c>
      <c r="G36" s="14">
        <v>0.62990000000000002</v>
      </c>
      <c r="H36" s="14">
        <v>0.35</v>
      </c>
      <c r="I36" s="14">
        <v>0.22</v>
      </c>
      <c r="J36" s="9"/>
      <c r="K36" s="19">
        <f t="shared" si="0"/>
        <v>-1.9999999999999962E-2</v>
      </c>
      <c r="L36" s="20">
        <f t="shared" si="1"/>
        <v>-6.060606060606049E-2</v>
      </c>
      <c r="M36" s="19">
        <f t="shared" si="2"/>
        <v>-1.0000000000000009E-2</v>
      </c>
      <c r="N36" s="20">
        <f t="shared" si="3"/>
        <v>-4.7619047619047665E-2</v>
      </c>
      <c r="O36" s="21">
        <f>IFERROR(I36/$I$96,0)</f>
        <v>3.8293662259646349E-6</v>
      </c>
    </row>
    <row r="37" spans="1:15" ht="12.75" customHeight="1" x14ac:dyDescent="0.2">
      <c r="A37" s="38"/>
      <c r="B37" s="39"/>
      <c r="C37" s="41"/>
      <c r="D37" s="41"/>
      <c r="E37" s="40"/>
      <c r="J37" s="9"/>
      <c r="K37" s="19"/>
      <c r="L37" s="20"/>
      <c r="M37" s="19"/>
      <c r="N37" s="20"/>
      <c r="O37" s="21"/>
    </row>
    <row r="38" spans="1:15" ht="12.75" customHeight="1" x14ac:dyDescent="0.2">
      <c r="A38" s="38" t="s">
        <v>29</v>
      </c>
      <c r="B38" s="39">
        <v>0.193</v>
      </c>
      <c r="C38" s="41">
        <v>28.07</v>
      </c>
      <c r="D38" s="41">
        <v>5.42</v>
      </c>
      <c r="E38" s="40"/>
      <c r="F38" s="14" t="s">
        <v>81</v>
      </c>
      <c r="G38" s="14">
        <v>0.193</v>
      </c>
      <c r="H38" s="14">
        <v>28.17</v>
      </c>
      <c r="I38" s="14">
        <v>5.44</v>
      </c>
      <c r="J38" s="9"/>
      <c r="K38" s="19">
        <f t="shared" si="0"/>
        <v>-0.10000000000000142</v>
      </c>
      <c r="L38" s="20">
        <f t="shared" si="1"/>
        <v>-3.5625222657642117E-3</v>
      </c>
      <c r="M38" s="19">
        <f t="shared" si="2"/>
        <v>-2.0000000000000462E-2</v>
      </c>
      <c r="N38" s="20">
        <f t="shared" si="3"/>
        <v>-3.690036900369089E-3</v>
      </c>
      <c r="O38" s="21">
        <f>IFERROR(I38/$I$96,0)</f>
        <v>9.4689783042034602E-5</v>
      </c>
    </row>
    <row r="39" spans="1:15" ht="12.75" customHeight="1" x14ac:dyDescent="0.2">
      <c r="A39" s="38"/>
      <c r="B39" s="39"/>
      <c r="C39" s="41"/>
      <c r="D39" s="41"/>
      <c r="E39" s="40"/>
      <c r="J39" s="9"/>
      <c r="K39" s="19"/>
      <c r="L39" s="20"/>
      <c r="M39" s="19"/>
      <c r="N39" s="20"/>
      <c r="O39" s="21"/>
    </row>
    <row r="40" spans="1:15" ht="12.75" customHeight="1" x14ac:dyDescent="0.2">
      <c r="A40" s="38" t="s">
        <v>31</v>
      </c>
      <c r="B40" s="39">
        <v>0.27289999999999998</v>
      </c>
      <c r="C40" s="41">
        <v>764.82</v>
      </c>
      <c r="D40" s="41">
        <v>208.74</v>
      </c>
      <c r="E40" s="40"/>
      <c r="F40" s="14" t="s">
        <v>80</v>
      </c>
      <c r="G40" s="14">
        <v>0.27284999999999998</v>
      </c>
      <c r="H40" s="14">
        <v>767.1</v>
      </c>
      <c r="I40" s="14">
        <v>209.3</v>
      </c>
      <c r="J40" s="9"/>
      <c r="K40" s="19">
        <f t="shared" ref="K40:K79" si="4">+C40-H40</f>
        <v>-2.2799999999999727</v>
      </c>
      <c r="L40" s="20">
        <f t="shared" ref="L40:L79" si="5">IFERROR(K40/C40,0)</f>
        <v>-2.9810935906487441E-3</v>
      </c>
      <c r="M40" s="19">
        <f t="shared" ref="M40:M79" si="6">+D40-I40</f>
        <v>-0.56000000000000227</v>
      </c>
      <c r="N40" s="20">
        <f t="shared" ref="N40:N79" si="7">IFERROR(M40/D40,0)</f>
        <v>-2.6827632461435386E-3</v>
      </c>
      <c r="O40" s="21">
        <f t="shared" ref="O40:O79" si="8">IFERROR(I40/$I$96,0)</f>
        <v>3.6431197777018094E-3</v>
      </c>
    </row>
    <row r="41" spans="1:15" ht="12.75" customHeight="1" x14ac:dyDescent="0.2">
      <c r="A41" s="38" t="s">
        <v>30</v>
      </c>
      <c r="B41" s="39">
        <v>0.31340000000000001</v>
      </c>
      <c r="C41" s="41">
        <v>111.22</v>
      </c>
      <c r="D41" s="41">
        <v>34.880000000000003</v>
      </c>
      <c r="E41" s="40"/>
      <c r="F41" s="14" t="s">
        <v>80</v>
      </c>
      <c r="G41" s="14">
        <v>0.31336000000000003</v>
      </c>
      <c r="H41" s="14">
        <v>111.82</v>
      </c>
      <c r="I41" s="14">
        <v>35.04</v>
      </c>
      <c r="J41" s="9"/>
      <c r="K41" s="19">
        <f t="shared" si="4"/>
        <v>-0.59999999999999432</v>
      </c>
      <c r="L41" s="20">
        <f t="shared" si="5"/>
        <v>-5.3947131810824882E-3</v>
      </c>
      <c r="M41" s="19">
        <f t="shared" si="6"/>
        <v>-0.15999999999999659</v>
      </c>
      <c r="N41" s="20">
        <f t="shared" si="7"/>
        <v>-4.5871559633026545E-3</v>
      </c>
      <c r="O41" s="21">
        <f t="shared" si="8"/>
        <v>6.0991360253545817E-4</v>
      </c>
    </row>
    <row r="42" spans="1:15" ht="12.75" customHeight="1" x14ac:dyDescent="0.2">
      <c r="A42" s="38" t="s">
        <v>30</v>
      </c>
      <c r="B42" s="39">
        <v>0.3211</v>
      </c>
      <c r="C42" s="41">
        <v>99.94</v>
      </c>
      <c r="D42" s="41">
        <v>32.08</v>
      </c>
      <c r="E42" s="40"/>
      <c r="F42" s="14" t="s">
        <v>80</v>
      </c>
      <c r="G42" s="14">
        <v>0.32107999999999998</v>
      </c>
      <c r="H42" s="14">
        <v>100.55</v>
      </c>
      <c r="I42" s="14">
        <v>32.28</v>
      </c>
      <c r="J42" s="9"/>
      <c r="K42" s="19">
        <f t="shared" si="4"/>
        <v>-0.60999999999999943</v>
      </c>
      <c r="L42" s="20">
        <f t="shared" si="5"/>
        <v>-6.1036621973183857E-3</v>
      </c>
      <c r="M42" s="19">
        <f t="shared" si="6"/>
        <v>-0.20000000000000284</v>
      </c>
      <c r="N42" s="20">
        <f t="shared" si="7"/>
        <v>-6.2344139650873705E-3</v>
      </c>
      <c r="O42" s="21">
        <f t="shared" si="8"/>
        <v>5.6187246260972E-4</v>
      </c>
    </row>
    <row r="43" spans="1:15" ht="12.75" customHeight="1" x14ac:dyDescent="0.2">
      <c r="A43" s="38" t="s">
        <v>33</v>
      </c>
      <c r="B43" s="39">
        <v>0.32879999999999998</v>
      </c>
      <c r="C43" s="41">
        <v>19.84</v>
      </c>
      <c r="D43" s="41">
        <v>6.52</v>
      </c>
      <c r="E43" s="40"/>
      <c r="F43" s="14" t="s">
        <v>80</v>
      </c>
      <c r="G43" s="14">
        <v>0.32874999999999999</v>
      </c>
      <c r="H43" s="14">
        <v>19.93</v>
      </c>
      <c r="I43" s="14">
        <v>6.55</v>
      </c>
      <c r="J43" s="9"/>
      <c r="K43" s="19">
        <f t="shared" si="4"/>
        <v>-8.9999999999999858E-2</v>
      </c>
      <c r="L43" s="20">
        <f t="shared" si="5"/>
        <v>-4.5362903225806377E-3</v>
      </c>
      <c r="M43" s="19">
        <f t="shared" si="6"/>
        <v>-3.0000000000000249E-2</v>
      </c>
      <c r="N43" s="20">
        <f t="shared" si="7"/>
        <v>-4.6012269938650692E-3</v>
      </c>
      <c r="O43" s="21">
        <f t="shared" si="8"/>
        <v>1.1401067627303798E-4</v>
      </c>
    </row>
    <row r="44" spans="1:15" ht="12.75" customHeight="1" x14ac:dyDescent="0.2">
      <c r="A44" s="38" t="s">
        <v>32</v>
      </c>
      <c r="B44" s="39">
        <v>0.35310000000000002</v>
      </c>
      <c r="C44" s="41">
        <v>99.91</v>
      </c>
      <c r="D44" s="41">
        <v>35.25</v>
      </c>
      <c r="E44" s="40"/>
      <c r="F44" s="14" t="s">
        <v>80</v>
      </c>
      <c r="G44" s="14">
        <v>0.35310000000000002</v>
      </c>
      <c r="H44" s="14">
        <v>100.5</v>
      </c>
      <c r="I44" s="14">
        <v>35.49</v>
      </c>
      <c r="J44" s="9"/>
      <c r="K44" s="19">
        <f t="shared" si="4"/>
        <v>-0.59000000000000341</v>
      </c>
      <c r="L44" s="20">
        <f t="shared" si="5"/>
        <v>-5.9053147833050086E-3</v>
      </c>
      <c r="M44" s="19">
        <f t="shared" si="6"/>
        <v>-0.24000000000000199</v>
      </c>
      <c r="N44" s="20">
        <f t="shared" si="7"/>
        <v>-6.8085106382979287E-3</v>
      </c>
      <c r="O44" s="21">
        <f t="shared" si="8"/>
        <v>6.1774639708856772E-4</v>
      </c>
    </row>
    <row r="45" spans="1:15" ht="12.75" customHeight="1" x14ac:dyDescent="0.2">
      <c r="A45" s="38"/>
      <c r="B45" s="39"/>
      <c r="C45" s="41"/>
      <c r="D45" s="41"/>
      <c r="E45" s="40"/>
      <c r="J45" s="9"/>
      <c r="K45" s="19"/>
      <c r="L45" s="20"/>
      <c r="M45" s="19"/>
      <c r="N45" s="20"/>
      <c r="O45" s="21"/>
    </row>
    <row r="46" spans="1:15" ht="12.75" customHeight="1" x14ac:dyDescent="0.2">
      <c r="A46" s="38" t="s">
        <v>98</v>
      </c>
      <c r="B46" s="39">
        <v>0.19</v>
      </c>
      <c r="C46" s="41">
        <v>163.09</v>
      </c>
      <c r="D46" s="41">
        <v>30.98</v>
      </c>
      <c r="E46" s="40"/>
      <c r="F46" s="14" t="s">
        <v>79</v>
      </c>
      <c r="G46" s="14">
        <v>0.19</v>
      </c>
      <c r="H46" s="14">
        <v>163.72</v>
      </c>
      <c r="I46" s="14">
        <v>31.11</v>
      </c>
      <c r="J46" s="9"/>
      <c r="K46" s="19">
        <f t="shared" si="4"/>
        <v>-0.62999999999999545</v>
      </c>
      <c r="L46" s="20">
        <f t="shared" si="5"/>
        <v>-3.8628977864982247E-3</v>
      </c>
      <c r="M46" s="19">
        <f t="shared" si="6"/>
        <v>-0.12999999999999901</v>
      </c>
      <c r="N46" s="20">
        <f t="shared" si="7"/>
        <v>-4.1962556488056493E-3</v>
      </c>
      <c r="O46" s="21">
        <f t="shared" si="8"/>
        <v>5.4150719677163533E-4</v>
      </c>
    </row>
    <row r="47" spans="1:15" ht="12.75" customHeight="1" x14ac:dyDescent="0.2">
      <c r="A47" s="38"/>
      <c r="B47" s="39"/>
      <c r="C47" s="41"/>
      <c r="D47" s="41"/>
      <c r="E47" s="40"/>
      <c r="J47" s="9"/>
      <c r="K47" s="19"/>
      <c r="L47" s="20"/>
      <c r="M47" s="19"/>
      <c r="N47" s="20"/>
      <c r="O47" s="21"/>
    </row>
    <row r="48" spans="1:15" ht="12.75" customHeight="1" x14ac:dyDescent="0.2">
      <c r="A48" s="38" t="s">
        <v>35</v>
      </c>
      <c r="B48" s="39">
        <v>0.14860000000000001</v>
      </c>
      <c r="C48" s="41">
        <v>43.53</v>
      </c>
      <c r="D48" s="41">
        <v>6.47</v>
      </c>
      <c r="E48" s="40"/>
      <c r="F48" s="14" t="s">
        <v>78</v>
      </c>
      <c r="G48" s="14">
        <v>0.14860000000000001</v>
      </c>
      <c r="H48" s="14">
        <v>43.67</v>
      </c>
      <c r="I48" s="14">
        <v>6.49</v>
      </c>
      <c r="J48" s="9"/>
      <c r="K48" s="19">
        <f t="shared" si="4"/>
        <v>-0.14000000000000057</v>
      </c>
      <c r="L48" s="20">
        <f t="shared" si="5"/>
        <v>-3.2161727544222506E-3</v>
      </c>
      <c r="M48" s="19">
        <f t="shared" si="6"/>
        <v>-2.0000000000000462E-2</v>
      </c>
      <c r="N48" s="20">
        <f t="shared" si="7"/>
        <v>-3.0911901081917253E-3</v>
      </c>
      <c r="O48" s="21">
        <f t="shared" si="8"/>
        <v>1.1296630366595672E-4</v>
      </c>
    </row>
    <row r="49" spans="1:15" ht="12.75" customHeight="1" x14ac:dyDescent="0.2">
      <c r="A49" s="38"/>
      <c r="B49" s="39"/>
      <c r="C49" s="41"/>
      <c r="D49" s="41"/>
      <c r="E49" s="40"/>
      <c r="J49" s="9"/>
      <c r="K49" s="19"/>
      <c r="L49" s="20"/>
      <c r="M49" s="19"/>
      <c r="N49" s="20"/>
      <c r="O49" s="21"/>
    </row>
    <row r="50" spans="1:15" ht="12.75" customHeight="1" x14ac:dyDescent="0.2">
      <c r="A50" s="38" t="s">
        <v>36</v>
      </c>
      <c r="B50" s="39">
        <v>9.35E-2</v>
      </c>
      <c r="C50" s="41">
        <v>0.87</v>
      </c>
      <c r="D50" s="41">
        <v>0.08</v>
      </c>
      <c r="E50" s="40"/>
      <c r="F50" s="14" t="s">
        <v>77</v>
      </c>
      <c r="G50" s="14">
        <v>9.35E-2</v>
      </c>
      <c r="H50" s="14">
        <v>0.88</v>
      </c>
      <c r="I50" s="14">
        <v>0.08</v>
      </c>
      <c r="J50" s="9"/>
      <c r="K50" s="19">
        <f t="shared" si="4"/>
        <v>-1.0000000000000009E-2</v>
      </c>
      <c r="L50" s="20">
        <f t="shared" si="5"/>
        <v>-1.1494252873563229E-2</v>
      </c>
      <c r="M50" s="19">
        <f t="shared" si="6"/>
        <v>0</v>
      </c>
      <c r="N50" s="20">
        <f t="shared" si="7"/>
        <v>0</v>
      </c>
      <c r="O50" s="21">
        <f t="shared" si="8"/>
        <v>1.3924968094416853E-6</v>
      </c>
    </row>
    <row r="51" spans="1:15" ht="12.75" customHeight="1" x14ac:dyDescent="0.2">
      <c r="A51" s="38" t="s">
        <v>92</v>
      </c>
      <c r="B51" s="39">
        <v>0.106</v>
      </c>
      <c r="C51" s="41">
        <v>2.4300000000000002</v>
      </c>
      <c r="D51" s="41">
        <v>0.25</v>
      </c>
      <c r="E51" s="40"/>
      <c r="F51" s="14" t="s">
        <v>77</v>
      </c>
      <c r="G51" s="14">
        <v>0.106</v>
      </c>
      <c r="H51" s="14">
        <v>2.4300000000000002</v>
      </c>
      <c r="I51" s="14">
        <v>0.26</v>
      </c>
      <c r="J51" s="9"/>
      <c r="K51" s="19">
        <f t="shared" si="4"/>
        <v>0</v>
      </c>
      <c r="L51" s="20">
        <f t="shared" si="5"/>
        <v>0</v>
      </c>
      <c r="M51" s="19">
        <f t="shared" si="6"/>
        <v>-1.0000000000000009E-2</v>
      </c>
      <c r="N51" s="20">
        <f t="shared" si="7"/>
        <v>-4.0000000000000036E-2</v>
      </c>
      <c r="O51" s="21">
        <f t="shared" si="8"/>
        <v>4.5256146306854778E-6</v>
      </c>
    </row>
    <row r="52" spans="1:15" ht="12.75" customHeight="1" x14ac:dyDescent="0.2">
      <c r="A52" s="38" t="s">
        <v>37</v>
      </c>
      <c r="B52" s="39">
        <v>0.11749999999999999</v>
      </c>
      <c r="C52" s="41">
        <v>0.1</v>
      </c>
      <c r="D52" s="41">
        <v>0.01</v>
      </c>
      <c r="E52" s="40"/>
      <c r="F52" s="14" t="s">
        <v>77</v>
      </c>
      <c r="G52" s="14">
        <v>0.11749999999999999</v>
      </c>
      <c r="H52" s="14">
        <v>2.17</v>
      </c>
      <c r="I52" s="14">
        <v>0.26</v>
      </c>
      <c r="J52" s="9"/>
      <c r="K52" s="19">
        <f t="shared" si="4"/>
        <v>-2.0699999999999998</v>
      </c>
      <c r="L52" s="20">
        <f t="shared" si="5"/>
        <v>-20.699999999999996</v>
      </c>
      <c r="M52" s="19">
        <f t="shared" si="6"/>
        <v>-0.25</v>
      </c>
      <c r="N52" s="20">
        <f t="shared" si="7"/>
        <v>-25</v>
      </c>
      <c r="O52" s="21">
        <f t="shared" si="8"/>
        <v>4.5256146306854778E-6</v>
      </c>
    </row>
    <row r="53" spans="1:15" ht="12.75" customHeight="1" x14ac:dyDescent="0.2">
      <c r="A53" s="38" t="s">
        <v>91</v>
      </c>
      <c r="B53" s="39">
        <v>0.1205</v>
      </c>
      <c r="C53" s="41">
        <v>1.97</v>
      </c>
      <c r="D53" s="41">
        <v>0.23</v>
      </c>
      <c r="E53" s="40"/>
      <c r="J53" s="9"/>
      <c r="K53" s="19">
        <f t="shared" si="4"/>
        <v>1.97</v>
      </c>
      <c r="L53" s="20">
        <f t="shared" si="5"/>
        <v>1</v>
      </c>
      <c r="M53" s="19">
        <f t="shared" si="6"/>
        <v>0.23</v>
      </c>
      <c r="N53" s="20">
        <f t="shared" si="7"/>
        <v>1</v>
      </c>
      <c r="O53" s="21">
        <f t="shared" si="8"/>
        <v>0</v>
      </c>
    </row>
    <row r="54" spans="1:15" ht="12.75" customHeight="1" x14ac:dyDescent="0.2">
      <c r="A54" s="38"/>
      <c r="B54" s="39"/>
      <c r="C54" s="41"/>
      <c r="D54" s="41"/>
      <c r="E54" s="40"/>
      <c r="J54" s="9"/>
      <c r="K54" s="19"/>
      <c r="L54" s="20"/>
      <c r="M54" s="19"/>
      <c r="N54" s="20"/>
      <c r="O54" s="21"/>
    </row>
    <row r="55" spans="1:15" ht="12.75" customHeight="1" x14ac:dyDescent="0.2">
      <c r="A55" s="38" t="s">
        <v>38</v>
      </c>
      <c r="B55" s="39">
        <v>0.21299999999999999</v>
      </c>
      <c r="C55" s="41">
        <v>349.92</v>
      </c>
      <c r="D55" s="41">
        <v>74.540000000000006</v>
      </c>
      <c r="E55" s="40"/>
      <c r="F55" s="14" t="s">
        <v>76</v>
      </c>
      <c r="G55" s="14">
        <v>0.21299999999999999</v>
      </c>
      <c r="H55" s="14">
        <v>351.71</v>
      </c>
      <c r="I55" s="14">
        <v>74.91</v>
      </c>
      <c r="J55" s="9"/>
      <c r="K55" s="19">
        <f t="shared" si="4"/>
        <v>-1.7899999999999636</v>
      </c>
      <c r="L55" s="20">
        <f t="shared" si="5"/>
        <v>-5.1154549611338689E-3</v>
      </c>
      <c r="M55" s="19">
        <f t="shared" si="6"/>
        <v>-0.36999999999999034</v>
      </c>
      <c r="N55" s="20">
        <f t="shared" si="7"/>
        <v>-4.9637778374026064E-3</v>
      </c>
      <c r="O55" s="21">
        <f t="shared" si="8"/>
        <v>1.303899199940958E-3</v>
      </c>
    </row>
    <row r="56" spans="1:15" ht="12.75" customHeight="1" x14ac:dyDescent="0.2">
      <c r="A56" s="38" t="s">
        <v>39</v>
      </c>
      <c r="B56" s="39">
        <v>0.23380000000000001</v>
      </c>
      <c r="C56" s="41">
        <v>102.68</v>
      </c>
      <c r="D56" s="41">
        <v>24.01</v>
      </c>
      <c r="E56" s="40"/>
      <c r="F56" s="14" t="s">
        <v>76</v>
      </c>
      <c r="G56" s="14">
        <v>0.23380000000000001</v>
      </c>
      <c r="H56" s="14">
        <v>103.1</v>
      </c>
      <c r="I56" s="14">
        <v>24.11</v>
      </c>
      <c r="J56" s="9"/>
      <c r="K56" s="19">
        <f t="shared" si="4"/>
        <v>-0.41999999999998749</v>
      </c>
      <c r="L56" s="20">
        <f t="shared" si="5"/>
        <v>-4.0903778730033841E-3</v>
      </c>
      <c r="M56" s="19">
        <f t="shared" si="6"/>
        <v>-9.9999999999997868E-2</v>
      </c>
      <c r="N56" s="20">
        <f t="shared" si="7"/>
        <v>-4.1649312786338133E-3</v>
      </c>
      <c r="O56" s="21">
        <f t="shared" si="8"/>
        <v>4.1966372594548788E-4</v>
      </c>
    </row>
    <row r="57" spans="1:15" ht="12.75" customHeight="1" x14ac:dyDescent="0.2">
      <c r="A57" s="38"/>
      <c r="B57" s="39"/>
      <c r="C57" s="41"/>
      <c r="D57" s="41"/>
      <c r="E57" s="40"/>
      <c r="J57" s="9"/>
      <c r="K57" s="19"/>
      <c r="L57" s="20"/>
      <c r="M57" s="19"/>
      <c r="N57" s="20"/>
      <c r="O57" s="21"/>
    </row>
    <row r="58" spans="1:15" ht="12.75" customHeight="1" x14ac:dyDescent="0.2">
      <c r="A58" s="38" t="s">
        <v>40</v>
      </c>
      <c r="B58" s="39">
        <v>1.2699999999999999E-2</v>
      </c>
      <c r="C58" s="41">
        <v>28.17</v>
      </c>
      <c r="D58" s="41">
        <v>0.36</v>
      </c>
      <c r="E58" s="40"/>
      <c r="F58" s="14" t="s">
        <v>75</v>
      </c>
      <c r="G58" s="14">
        <v>1.2699999999999999E-2</v>
      </c>
      <c r="H58" s="14">
        <v>28.21</v>
      </c>
      <c r="I58" s="14">
        <v>0.36</v>
      </c>
      <c r="J58" s="9"/>
      <c r="K58" s="19">
        <f t="shared" si="4"/>
        <v>-3.9999999999999147E-2</v>
      </c>
      <c r="L58" s="20">
        <f t="shared" si="5"/>
        <v>-1.4199503017394088E-3</v>
      </c>
      <c r="M58" s="19">
        <f t="shared" si="6"/>
        <v>0</v>
      </c>
      <c r="N58" s="20">
        <f t="shared" si="7"/>
        <v>0</v>
      </c>
      <c r="O58" s="21">
        <f t="shared" si="8"/>
        <v>6.2662356424875841E-6</v>
      </c>
    </row>
    <row r="59" spans="1:15" ht="12.75" customHeight="1" x14ac:dyDescent="0.2">
      <c r="A59" s="38" t="s">
        <v>41</v>
      </c>
      <c r="B59" s="39">
        <v>2.1100000000000001E-2</v>
      </c>
      <c r="C59" s="41">
        <v>43.96</v>
      </c>
      <c r="D59" s="41">
        <v>0.9</v>
      </c>
      <c r="E59" s="40"/>
      <c r="F59" s="14" t="s">
        <v>75</v>
      </c>
      <c r="G59" s="14">
        <v>2.1100000000000001E-2</v>
      </c>
      <c r="H59" s="14">
        <v>44.15</v>
      </c>
      <c r="I59" s="14">
        <v>0.93</v>
      </c>
      <c r="J59" s="9"/>
      <c r="K59" s="19">
        <f t="shared" si="4"/>
        <v>-0.18999999999999773</v>
      </c>
      <c r="L59" s="20">
        <f t="shared" si="5"/>
        <v>-4.3221110100090474E-3</v>
      </c>
      <c r="M59" s="19">
        <f t="shared" si="6"/>
        <v>-3.0000000000000027E-2</v>
      </c>
      <c r="N59" s="20">
        <f t="shared" si="7"/>
        <v>-3.3333333333333361E-2</v>
      </c>
      <c r="O59" s="21">
        <f t="shared" si="8"/>
        <v>1.6187775409759594E-5</v>
      </c>
    </row>
    <row r="60" spans="1:15" ht="12.75" customHeight="1" x14ac:dyDescent="0.2">
      <c r="A60" s="38"/>
      <c r="B60" s="39"/>
      <c r="C60" s="41"/>
      <c r="D60" s="41"/>
      <c r="E60" s="40"/>
      <c r="J60" s="9"/>
      <c r="K60" s="19"/>
      <c r="L60" s="20"/>
      <c r="M60" s="19"/>
      <c r="N60" s="20"/>
      <c r="O60" s="21"/>
    </row>
    <row r="61" spans="1:15" ht="12.75" customHeight="1" x14ac:dyDescent="0.2">
      <c r="A61" s="38" t="s">
        <v>48</v>
      </c>
      <c r="B61" s="39">
        <v>1.98</v>
      </c>
      <c r="C61" s="41">
        <v>153.19</v>
      </c>
      <c r="D61" s="41">
        <v>303.33</v>
      </c>
      <c r="E61" s="40"/>
      <c r="F61" s="14" t="s">
        <v>67</v>
      </c>
      <c r="G61" s="45">
        <v>1.98</v>
      </c>
      <c r="H61" s="42">
        <v>153.87</v>
      </c>
      <c r="I61" s="42">
        <v>304.66000000000003</v>
      </c>
      <c r="J61" s="9"/>
      <c r="K61" s="19">
        <f t="shared" si="4"/>
        <v>-0.68000000000000682</v>
      </c>
      <c r="L61" s="20">
        <f t="shared" si="5"/>
        <v>-4.4389320451727063E-3</v>
      </c>
      <c r="M61" s="19">
        <f t="shared" si="6"/>
        <v>-1.3300000000000409</v>
      </c>
      <c r="N61" s="20">
        <f t="shared" si="7"/>
        <v>-4.3846635677316486E-3</v>
      </c>
      <c r="O61" s="21">
        <f t="shared" si="8"/>
        <v>5.3029759745562982E-3</v>
      </c>
    </row>
    <row r="62" spans="1:15" ht="12.75" customHeight="1" x14ac:dyDescent="0.2">
      <c r="A62" s="38"/>
      <c r="B62" s="39"/>
      <c r="C62" s="41"/>
      <c r="D62" s="41"/>
      <c r="E62" s="40"/>
      <c r="J62" s="9"/>
      <c r="K62" s="19"/>
      <c r="L62" s="20"/>
      <c r="M62" s="19"/>
      <c r="N62" s="20"/>
      <c r="O62" s="21"/>
    </row>
    <row r="63" spans="1:15" ht="12.75" customHeight="1" x14ac:dyDescent="0.2">
      <c r="A63" s="38" t="s">
        <v>43</v>
      </c>
      <c r="B63" s="39">
        <v>0.183</v>
      </c>
      <c r="C63" s="41">
        <v>55.03</v>
      </c>
      <c r="D63" s="41">
        <v>10.06</v>
      </c>
      <c r="E63" s="40"/>
      <c r="F63" s="14" t="s">
        <v>74</v>
      </c>
      <c r="G63" s="14">
        <v>0.183</v>
      </c>
      <c r="H63" s="14">
        <v>55.38</v>
      </c>
      <c r="I63" s="14">
        <v>10.130000000000001</v>
      </c>
      <c r="J63" s="9"/>
      <c r="K63" s="19">
        <f t="shared" si="4"/>
        <v>-0.35000000000000142</v>
      </c>
      <c r="L63" s="20">
        <f t="shared" si="5"/>
        <v>-6.3601671815373692E-3</v>
      </c>
      <c r="M63" s="19">
        <f t="shared" si="6"/>
        <v>-7.0000000000000284E-2</v>
      </c>
      <c r="N63" s="20">
        <f t="shared" si="7"/>
        <v>-6.9582504970179208E-3</v>
      </c>
      <c r="O63" s="21">
        <f t="shared" si="8"/>
        <v>1.7632490849555342E-4</v>
      </c>
    </row>
    <row r="64" spans="1:15" ht="12.75" customHeight="1" x14ac:dyDescent="0.2">
      <c r="A64" s="38" t="s">
        <v>42</v>
      </c>
      <c r="B64" s="39">
        <v>0.19350000000000001</v>
      </c>
      <c r="C64" s="41">
        <v>13.3</v>
      </c>
      <c r="D64" s="41">
        <v>2.58</v>
      </c>
      <c r="E64" s="40"/>
      <c r="F64" s="14" t="s">
        <v>74</v>
      </c>
      <c r="G64" s="14">
        <v>0.19350000000000001</v>
      </c>
      <c r="H64" s="14">
        <v>13.35</v>
      </c>
      <c r="I64" s="14">
        <v>2.58</v>
      </c>
      <c r="J64" s="9"/>
      <c r="K64" s="19">
        <f t="shared" si="4"/>
        <v>-4.9999999999998934E-2</v>
      </c>
      <c r="L64" s="20">
        <f t="shared" si="5"/>
        <v>-3.7593984962405211E-3</v>
      </c>
      <c r="M64" s="19">
        <f t="shared" si="6"/>
        <v>0</v>
      </c>
      <c r="N64" s="20">
        <f t="shared" si="7"/>
        <v>0</v>
      </c>
      <c r="O64" s="21">
        <f t="shared" si="8"/>
        <v>4.4908022104494353E-5</v>
      </c>
    </row>
    <row r="65" spans="1:15" ht="12.75" customHeight="1" x14ac:dyDescent="0.2">
      <c r="A65" s="38"/>
      <c r="B65" s="39"/>
      <c r="C65" s="41"/>
      <c r="D65" s="41"/>
      <c r="E65" s="40"/>
      <c r="J65" s="9"/>
      <c r="K65" s="19"/>
      <c r="L65" s="20"/>
      <c r="M65" s="19"/>
      <c r="N65" s="20"/>
      <c r="O65" s="21"/>
    </row>
    <row r="66" spans="1:15" ht="12.75" customHeight="1" x14ac:dyDescent="0.2">
      <c r="A66" s="38" t="s">
        <v>45</v>
      </c>
      <c r="B66" s="39">
        <v>0.32779999999999998</v>
      </c>
      <c r="C66" s="41">
        <v>146.08000000000001</v>
      </c>
      <c r="D66" s="41">
        <v>47.89</v>
      </c>
      <c r="E66" s="40"/>
      <c r="F66" s="14" t="s">
        <v>72</v>
      </c>
      <c r="G66" s="14">
        <v>0.32779999999999998</v>
      </c>
      <c r="H66" s="14">
        <v>146.4</v>
      </c>
      <c r="I66" s="14">
        <v>47.99</v>
      </c>
      <c r="J66" s="9"/>
      <c r="K66" s="19">
        <f t="shared" si="4"/>
        <v>-0.31999999999999318</v>
      </c>
      <c r="L66" s="20">
        <f t="shared" si="5"/>
        <v>-2.190580503833469E-3</v>
      </c>
      <c r="M66" s="19">
        <f t="shared" si="6"/>
        <v>-0.10000000000000142</v>
      </c>
      <c r="N66" s="20">
        <f t="shared" si="7"/>
        <v>-2.0881186051368013E-3</v>
      </c>
      <c r="O66" s="21">
        <f t="shared" si="8"/>
        <v>8.3532402356383104E-4</v>
      </c>
    </row>
    <row r="67" spans="1:15" ht="12.75" customHeight="1" x14ac:dyDescent="0.2">
      <c r="A67" s="38"/>
      <c r="B67" s="39"/>
      <c r="C67" s="41"/>
      <c r="D67" s="41"/>
      <c r="E67" s="40"/>
      <c r="J67" s="9"/>
      <c r="K67" s="19"/>
      <c r="L67" s="20"/>
      <c r="M67" s="19"/>
      <c r="N67" s="20"/>
      <c r="O67" s="21"/>
    </row>
    <row r="68" spans="1:15" ht="12.75" customHeight="1" x14ac:dyDescent="0.2">
      <c r="A68" s="38" t="s">
        <v>110</v>
      </c>
      <c r="B68" s="39">
        <v>0.05</v>
      </c>
      <c r="C68" s="41">
        <v>48579.68</v>
      </c>
      <c r="D68" s="41">
        <v>2428.94</v>
      </c>
      <c r="E68" s="40"/>
      <c r="F68" s="14" t="s">
        <v>102</v>
      </c>
      <c r="G68" s="14">
        <v>0.05</v>
      </c>
      <c r="H68" s="14">
        <v>48789.4</v>
      </c>
      <c r="I68" s="14">
        <v>2439.4699999999998</v>
      </c>
      <c r="J68" s="9"/>
      <c r="K68" s="19">
        <f t="shared" si="4"/>
        <v>-209.72000000000116</v>
      </c>
      <c r="L68" s="20">
        <f t="shared" si="5"/>
        <v>-4.3170313184442786E-3</v>
      </c>
      <c r="M68" s="19">
        <f t="shared" si="6"/>
        <v>-10.529999999999745</v>
      </c>
      <c r="N68" s="20">
        <f t="shared" si="7"/>
        <v>-4.3352244188822062E-3</v>
      </c>
      <c r="O68" s="21">
        <f t="shared" si="8"/>
        <v>4.2461927396608846E-2</v>
      </c>
    </row>
    <row r="69" spans="1:15" ht="12.75" customHeight="1" x14ac:dyDescent="0.2">
      <c r="A69" s="38"/>
      <c r="B69" s="39"/>
      <c r="C69" s="41"/>
      <c r="D69" s="41"/>
      <c r="E69" s="40"/>
      <c r="J69" s="9"/>
      <c r="K69" s="19"/>
      <c r="L69" s="20"/>
      <c r="M69" s="19"/>
      <c r="N69" s="20"/>
      <c r="O69" s="21"/>
    </row>
    <row r="70" spans="1:15" ht="12.75" customHeight="1" x14ac:dyDescent="0.2">
      <c r="A70" s="38" t="s">
        <v>46</v>
      </c>
      <c r="B70" s="39">
        <v>8.8999999999999996E-2</v>
      </c>
      <c r="C70" s="41">
        <v>71.67</v>
      </c>
      <c r="D70" s="41">
        <v>6.36</v>
      </c>
      <c r="E70" s="40"/>
      <c r="F70" s="14" t="s">
        <v>71</v>
      </c>
      <c r="G70" s="14">
        <v>8.8999999999999996E-2</v>
      </c>
      <c r="H70" s="14">
        <v>71.87</v>
      </c>
      <c r="I70" s="14">
        <v>6.4</v>
      </c>
      <c r="J70" s="9"/>
      <c r="K70" s="19">
        <f t="shared" si="4"/>
        <v>-0.20000000000000284</v>
      </c>
      <c r="L70" s="20">
        <f t="shared" si="5"/>
        <v>-2.7905678805637342E-3</v>
      </c>
      <c r="M70" s="19">
        <f t="shared" si="6"/>
        <v>-4.0000000000000036E-2</v>
      </c>
      <c r="N70" s="20">
        <f t="shared" si="7"/>
        <v>-6.2893081761006345E-3</v>
      </c>
      <c r="O70" s="21">
        <f t="shared" si="8"/>
        <v>1.1139974475533483E-4</v>
      </c>
    </row>
    <row r="71" spans="1:15" ht="12.75" customHeight="1" x14ac:dyDescent="0.2">
      <c r="A71" s="38"/>
      <c r="B71" s="39"/>
      <c r="C71" s="41"/>
      <c r="D71" s="41"/>
      <c r="E71" s="40"/>
      <c r="J71" s="9"/>
      <c r="K71" s="19"/>
      <c r="L71" s="20"/>
      <c r="M71" s="19"/>
      <c r="N71" s="20"/>
      <c r="O71" s="21"/>
    </row>
    <row r="72" spans="1:15" ht="12.75" customHeight="1" x14ac:dyDescent="0.2">
      <c r="A72" s="38" t="s">
        <v>47</v>
      </c>
      <c r="B72" s="39">
        <v>0.222</v>
      </c>
      <c r="C72" s="41">
        <v>178.53</v>
      </c>
      <c r="D72" s="41">
        <v>39.61</v>
      </c>
      <c r="E72" s="40"/>
      <c r="F72" s="14" t="s">
        <v>70</v>
      </c>
      <c r="G72" s="14">
        <v>0.222</v>
      </c>
      <c r="H72" s="14">
        <v>179.37</v>
      </c>
      <c r="I72" s="14">
        <v>39.82</v>
      </c>
      <c r="J72" s="9"/>
      <c r="K72" s="19">
        <f t="shared" si="4"/>
        <v>-0.84000000000000341</v>
      </c>
      <c r="L72" s="20">
        <f t="shared" si="5"/>
        <v>-4.7050915812468681E-3</v>
      </c>
      <c r="M72" s="19">
        <f t="shared" si="6"/>
        <v>-0.21000000000000085</v>
      </c>
      <c r="N72" s="20">
        <f t="shared" si="7"/>
        <v>-5.3016914920474842E-3</v>
      </c>
      <c r="O72" s="21">
        <f t="shared" si="8"/>
        <v>6.9311528689959892E-4</v>
      </c>
    </row>
    <row r="73" spans="1:15" ht="12.75" customHeight="1" x14ac:dyDescent="0.2">
      <c r="E73" s="40"/>
      <c r="J73" s="9"/>
      <c r="K73" s="19"/>
      <c r="L73" s="20"/>
      <c r="M73" s="19"/>
      <c r="N73" s="20"/>
      <c r="O73" s="21"/>
    </row>
    <row r="74" spans="1:15" ht="12.75" customHeight="1" x14ac:dyDescent="0.2">
      <c r="A74" s="38" t="s">
        <v>133</v>
      </c>
      <c r="B74" s="39">
        <v>0.27789999999999998</v>
      </c>
      <c r="C74" s="41">
        <v>2.35</v>
      </c>
      <c r="D74" s="41">
        <v>0.65</v>
      </c>
      <c r="E74" s="40"/>
      <c r="F74" s="14" t="s">
        <v>69</v>
      </c>
      <c r="G74" s="14">
        <v>0.27794000000000002</v>
      </c>
      <c r="H74" s="14">
        <v>2.37</v>
      </c>
      <c r="I74" s="14">
        <v>0.66</v>
      </c>
      <c r="J74" s="9"/>
      <c r="K74" s="19">
        <f t="shared" si="4"/>
        <v>-2.0000000000000018E-2</v>
      </c>
      <c r="L74" s="20">
        <f t="shared" si="5"/>
        <v>-8.5106382978723475E-3</v>
      </c>
      <c r="M74" s="19">
        <f t="shared" si="6"/>
        <v>-1.0000000000000009E-2</v>
      </c>
      <c r="N74" s="20">
        <f t="shared" si="7"/>
        <v>-1.5384615384615398E-2</v>
      </c>
      <c r="O74" s="21">
        <f t="shared" si="8"/>
        <v>1.1488098677893904E-5</v>
      </c>
    </row>
    <row r="75" spans="1:15" ht="12.75" customHeight="1" x14ac:dyDescent="0.2">
      <c r="A75" s="38" t="s">
        <v>109</v>
      </c>
      <c r="B75" s="39">
        <v>0.32469999999999999</v>
      </c>
      <c r="C75" s="41">
        <v>50.22</v>
      </c>
      <c r="D75" s="41">
        <v>16.3</v>
      </c>
      <c r="E75" s="40"/>
      <c r="F75" s="14" t="s">
        <v>69</v>
      </c>
      <c r="G75" s="45">
        <v>0.32468000000000002</v>
      </c>
      <c r="H75" s="42">
        <v>51.21</v>
      </c>
      <c r="I75" s="42">
        <v>16.62</v>
      </c>
      <c r="J75" s="9"/>
      <c r="K75" s="19">
        <f t="shared" si="4"/>
        <v>-0.99000000000000199</v>
      </c>
      <c r="L75" s="20">
        <f t="shared" si="5"/>
        <v>-1.971326164874556E-2</v>
      </c>
      <c r="M75" s="19">
        <f t="shared" si="6"/>
        <v>-0.32000000000000028</v>
      </c>
      <c r="N75" s="20">
        <f t="shared" si="7"/>
        <v>-1.9631901840490813E-2</v>
      </c>
      <c r="O75" s="21">
        <f t="shared" si="8"/>
        <v>2.8929121216151015E-4</v>
      </c>
    </row>
    <row r="76" spans="1:15" ht="12.75" customHeight="1" x14ac:dyDescent="0.2">
      <c r="A76" s="38"/>
      <c r="B76" s="39"/>
      <c r="C76" s="41"/>
      <c r="D76" s="41"/>
      <c r="E76" s="40"/>
      <c r="J76" s="9"/>
      <c r="K76" s="19"/>
      <c r="L76" s="20"/>
      <c r="M76" s="19"/>
      <c r="N76" s="20"/>
      <c r="O76" s="21"/>
    </row>
    <row r="77" spans="1:15" ht="12.75" customHeight="1" x14ac:dyDescent="0.2">
      <c r="A77" s="38" t="s">
        <v>49</v>
      </c>
      <c r="B77" s="39">
        <v>7.6600000000000001E-2</v>
      </c>
      <c r="C77" s="41">
        <v>71.53</v>
      </c>
      <c r="D77" s="41">
        <v>5.47</v>
      </c>
      <c r="E77" s="40"/>
      <c r="F77" s="14" t="s">
        <v>68</v>
      </c>
      <c r="G77" s="45">
        <v>7.6550000000000007E-2</v>
      </c>
      <c r="H77" s="42">
        <v>71.78</v>
      </c>
      <c r="I77" s="42">
        <v>5.49</v>
      </c>
      <c r="J77" s="9"/>
      <c r="K77" s="19">
        <f t="shared" si="4"/>
        <v>-0.25</v>
      </c>
      <c r="L77" s="20">
        <f t="shared" si="5"/>
        <v>-3.4950370473927025E-3</v>
      </c>
      <c r="M77" s="19">
        <f t="shared" si="6"/>
        <v>-2.0000000000000462E-2</v>
      </c>
      <c r="N77" s="20">
        <f t="shared" si="7"/>
        <v>-3.6563071297989877E-3</v>
      </c>
      <c r="O77" s="21">
        <f t="shared" si="8"/>
        <v>9.556009354793566E-5</v>
      </c>
    </row>
    <row r="78" spans="1:15" ht="12.75" customHeight="1" x14ac:dyDescent="0.2">
      <c r="A78" s="38" t="s">
        <v>51</v>
      </c>
      <c r="B78" s="39">
        <v>9.6000000000000002E-2</v>
      </c>
      <c r="C78" s="41">
        <v>15.31</v>
      </c>
      <c r="D78" s="41">
        <v>1.47</v>
      </c>
      <c r="E78" s="40"/>
      <c r="F78" s="14" t="s">
        <v>68</v>
      </c>
      <c r="G78" s="45">
        <v>9.6000000000000002E-2</v>
      </c>
      <c r="H78" s="42">
        <v>15.4</v>
      </c>
      <c r="I78" s="42">
        <v>1.48</v>
      </c>
      <c r="J78" s="9"/>
      <c r="K78" s="19">
        <f t="shared" si="4"/>
        <v>-8.9999999999999858E-2</v>
      </c>
      <c r="L78" s="20">
        <f t="shared" si="5"/>
        <v>-5.8785107772697485E-3</v>
      </c>
      <c r="M78" s="19">
        <f t="shared" si="6"/>
        <v>-1.0000000000000009E-2</v>
      </c>
      <c r="N78" s="20">
        <f t="shared" si="7"/>
        <v>-6.80272108843538E-3</v>
      </c>
      <c r="O78" s="21">
        <f t="shared" si="8"/>
        <v>2.5761190974671179E-5</v>
      </c>
    </row>
    <row r="79" spans="1:15" ht="12.75" customHeight="1" x14ac:dyDescent="0.2">
      <c r="A79" s="38" t="s">
        <v>50</v>
      </c>
      <c r="B79" s="39">
        <v>0.1089</v>
      </c>
      <c r="C79" s="41">
        <v>25.93</v>
      </c>
      <c r="D79" s="41">
        <v>2.82</v>
      </c>
      <c r="E79" s="40"/>
      <c r="F79" s="14" t="s">
        <v>68</v>
      </c>
      <c r="G79" s="45">
        <v>0.1089</v>
      </c>
      <c r="H79" s="42">
        <v>26.02</v>
      </c>
      <c r="I79" s="42">
        <v>2.83</v>
      </c>
      <c r="J79" s="9"/>
      <c r="K79" s="19">
        <f t="shared" si="4"/>
        <v>-8.9999999999999858E-2</v>
      </c>
      <c r="L79" s="20">
        <f t="shared" si="5"/>
        <v>-3.470883146934048E-3</v>
      </c>
      <c r="M79" s="19">
        <f t="shared" si="6"/>
        <v>-1.0000000000000231E-2</v>
      </c>
      <c r="N79" s="20">
        <f t="shared" si="7"/>
        <v>-3.5460992907802237E-3</v>
      </c>
      <c r="O79" s="21">
        <f t="shared" si="8"/>
        <v>4.9259574633999622E-5</v>
      </c>
    </row>
    <row r="80" spans="1:15" ht="12.75" customHeight="1" x14ac:dyDescent="0.2">
      <c r="A80" s="38"/>
      <c r="B80" s="39"/>
      <c r="C80" s="41"/>
      <c r="D80" s="41"/>
      <c r="E80" s="40"/>
      <c r="J80" s="9"/>
      <c r="K80" s="19"/>
      <c r="L80" s="20"/>
      <c r="M80" s="19"/>
      <c r="N80" s="20"/>
      <c r="O80" s="21"/>
    </row>
    <row r="81" spans="1:15" ht="12.75" customHeight="1" x14ac:dyDescent="0.2">
      <c r="A81" s="38" t="s">
        <v>142</v>
      </c>
      <c r="B81" s="39">
        <v>1.4500000000000001E-2</v>
      </c>
      <c r="C81" s="41">
        <v>662.93</v>
      </c>
      <c r="D81" s="41">
        <v>9.6300000000000008</v>
      </c>
      <c r="E81" s="40"/>
      <c r="F81" s="14" t="s">
        <v>66</v>
      </c>
      <c r="G81" s="45">
        <v>1.451E-2</v>
      </c>
      <c r="H81" s="42">
        <v>696.01</v>
      </c>
      <c r="I81" s="42">
        <v>10.1</v>
      </c>
      <c r="J81" s="9"/>
      <c r="K81" s="19">
        <f t="shared" ref="K81:K91" si="9">+C81-H81</f>
        <v>-33.080000000000041</v>
      </c>
      <c r="L81" s="20">
        <f t="shared" ref="L81:L91" si="10">IFERROR(K81/C81,0)</f>
        <v>-4.9899687749837905E-2</v>
      </c>
      <c r="M81" s="19">
        <f t="shared" ref="M81:M91" si="11">+D81-I81</f>
        <v>-0.46999999999999886</v>
      </c>
      <c r="N81" s="20">
        <f t="shared" ref="N81:N91" si="12">IFERROR(M81/D81,0)</f>
        <v>-4.8805815160955224E-2</v>
      </c>
      <c r="O81" s="21">
        <f t="shared" ref="O81:O91" si="13">IFERROR(I81/$I$96,0)</f>
        <v>1.7580272219201276E-4</v>
      </c>
    </row>
    <row r="82" spans="1:15" ht="12.75" customHeight="1" x14ac:dyDescent="0.2">
      <c r="A82" s="38"/>
      <c r="B82" s="39"/>
      <c r="C82" s="41"/>
      <c r="D82" s="41"/>
      <c r="E82" s="40"/>
      <c r="J82" s="9"/>
      <c r="K82" s="19"/>
      <c r="L82" s="20"/>
      <c r="M82" s="19"/>
      <c r="N82" s="20"/>
      <c r="O82" s="21"/>
    </row>
    <row r="83" spans="1:15" ht="12.75" customHeight="1" x14ac:dyDescent="0.2">
      <c r="A83" s="38" t="s">
        <v>52</v>
      </c>
      <c r="B83" s="39">
        <v>4.5999999999999999E-2</v>
      </c>
      <c r="C83" s="41">
        <v>35.450000000000003</v>
      </c>
      <c r="D83" s="41">
        <v>1.63</v>
      </c>
      <c r="E83" s="40"/>
      <c r="F83" s="14" t="s">
        <v>65</v>
      </c>
      <c r="G83" s="14">
        <v>4.5999999999999999E-2</v>
      </c>
      <c r="H83" s="14">
        <v>35.5</v>
      </c>
      <c r="I83" s="14">
        <v>1.63</v>
      </c>
      <c r="J83" s="9"/>
      <c r="K83" s="19">
        <f t="shared" si="9"/>
        <v>-4.9999999999997158E-2</v>
      </c>
      <c r="L83" s="20">
        <f t="shared" si="10"/>
        <v>-1.4104372355429381E-3</v>
      </c>
      <c r="M83" s="19">
        <f t="shared" si="11"/>
        <v>0</v>
      </c>
      <c r="N83" s="20">
        <f t="shared" si="12"/>
        <v>0</v>
      </c>
      <c r="O83" s="21">
        <f t="shared" si="13"/>
        <v>2.8372122492374336E-5</v>
      </c>
    </row>
    <row r="84" spans="1:15" ht="12.75" customHeight="1" x14ac:dyDescent="0.2">
      <c r="A84" s="38" t="s">
        <v>53</v>
      </c>
      <c r="B84" s="39">
        <v>0.157</v>
      </c>
      <c r="C84" s="41">
        <v>116.4</v>
      </c>
      <c r="D84" s="41">
        <v>18.28</v>
      </c>
      <c r="E84" s="40"/>
      <c r="F84" s="14" t="s">
        <v>65</v>
      </c>
      <c r="G84" s="14">
        <v>0.157</v>
      </c>
      <c r="H84" s="14">
        <v>117.11</v>
      </c>
      <c r="I84" s="14">
        <v>18.37</v>
      </c>
      <c r="J84" s="9"/>
      <c r="K84" s="19">
        <f t="shared" si="9"/>
        <v>-0.70999999999999375</v>
      </c>
      <c r="L84" s="20">
        <f t="shared" si="10"/>
        <v>-6.0996563573882624E-3</v>
      </c>
      <c r="M84" s="19">
        <f t="shared" si="11"/>
        <v>-8.9999999999999858E-2</v>
      </c>
      <c r="N84" s="20">
        <f t="shared" si="12"/>
        <v>-4.9234135667395977E-3</v>
      </c>
      <c r="O84" s="21">
        <f t="shared" si="13"/>
        <v>3.1975207986804699E-4</v>
      </c>
    </row>
    <row r="85" spans="1:15" ht="12.75" customHeight="1" x14ac:dyDescent="0.2">
      <c r="A85" s="38"/>
      <c r="B85" s="39"/>
      <c r="C85" s="41"/>
      <c r="D85" s="41"/>
      <c r="E85" s="40"/>
      <c r="G85" s="45"/>
      <c r="H85" s="42"/>
      <c r="I85" s="42"/>
      <c r="J85" s="9"/>
      <c r="K85" s="19"/>
      <c r="L85" s="20"/>
      <c r="M85" s="19"/>
      <c r="N85" s="20"/>
      <c r="O85" s="21"/>
    </row>
    <row r="86" spans="1:15" ht="12.75" customHeight="1" x14ac:dyDescent="0.2">
      <c r="A86" s="38" t="s">
        <v>143</v>
      </c>
      <c r="B86" s="39">
        <v>0.245</v>
      </c>
      <c r="C86" s="41">
        <v>0.32</v>
      </c>
      <c r="D86" s="41">
        <v>0.08</v>
      </c>
      <c r="E86" s="40"/>
      <c r="F86" s="14" t="s">
        <v>63</v>
      </c>
      <c r="G86" s="45">
        <v>0.245</v>
      </c>
      <c r="H86" s="42">
        <v>0.35</v>
      </c>
      <c r="I86" s="42">
        <v>0.09</v>
      </c>
      <c r="J86" s="9"/>
      <c r="K86" s="19">
        <f t="shared" si="9"/>
        <v>-2.9999999999999971E-2</v>
      </c>
      <c r="L86" s="20">
        <f t="shared" si="10"/>
        <v>-9.3749999999999903E-2</v>
      </c>
      <c r="M86" s="19">
        <f t="shared" si="11"/>
        <v>-9.999999999999995E-3</v>
      </c>
      <c r="N86" s="20">
        <f t="shared" si="12"/>
        <v>-0.12499999999999993</v>
      </c>
      <c r="O86" s="21">
        <f t="shared" si="13"/>
        <v>1.566558910621896E-6</v>
      </c>
    </row>
    <row r="87" spans="1:15" ht="12.75" customHeight="1" x14ac:dyDescent="0.2">
      <c r="A87" s="38" t="s">
        <v>56</v>
      </c>
      <c r="B87" s="39">
        <v>0.26200000000000001</v>
      </c>
      <c r="C87" s="41">
        <v>2.7</v>
      </c>
      <c r="D87" s="41">
        <v>0.71</v>
      </c>
      <c r="E87" s="40"/>
      <c r="F87" s="14" t="s">
        <v>63</v>
      </c>
      <c r="G87" s="45">
        <v>0.26200000000000001</v>
      </c>
      <c r="H87" s="42">
        <v>2.72</v>
      </c>
      <c r="I87" s="42">
        <v>0.71</v>
      </c>
      <c r="J87" s="9"/>
      <c r="K87" s="19">
        <f t="shared" si="9"/>
        <v>-2.0000000000000018E-2</v>
      </c>
      <c r="L87" s="20">
        <f t="shared" si="10"/>
        <v>-7.4074074074074138E-3</v>
      </c>
      <c r="M87" s="19">
        <f t="shared" si="11"/>
        <v>0</v>
      </c>
      <c r="N87" s="20">
        <f t="shared" si="12"/>
        <v>0</v>
      </c>
      <c r="O87" s="21">
        <f t="shared" si="13"/>
        <v>1.2358409183794957E-5</v>
      </c>
    </row>
    <row r="88" spans="1:15" ht="12.75" customHeight="1" x14ac:dyDescent="0.2">
      <c r="A88" s="38" t="s">
        <v>137</v>
      </c>
      <c r="B88" s="39">
        <v>0.27</v>
      </c>
      <c r="C88" s="41">
        <v>1</v>
      </c>
      <c r="D88" s="41">
        <v>0.27</v>
      </c>
      <c r="E88" s="40"/>
      <c r="F88" s="14" t="s">
        <v>63</v>
      </c>
      <c r="G88" s="45">
        <v>0.27</v>
      </c>
      <c r="H88" s="42">
        <v>1.02</v>
      </c>
      <c r="I88" s="42">
        <v>0.28000000000000003</v>
      </c>
      <c r="J88" s="9"/>
      <c r="K88" s="19">
        <f t="shared" si="9"/>
        <v>-2.0000000000000018E-2</v>
      </c>
      <c r="L88" s="20">
        <f t="shared" si="10"/>
        <v>-2.0000000000000018E-2</v>
      </c>
      <c r="M88" s="19">
        <f t="shared" si="11"/>
        <v>-1.0000000000000009E-2</v>
      </c>
      <c r="N88" s="20">
        <f t="shared" si="12"/>
        <v>-3.703703703703707E-2</v>
      </c>
      <c r="O88" s="21">
        <f t="shared" si="13"/>
        <v>4.8737388330458992E-6</v>
      </c>
    </row>
    <row r="89" spans="1:15" ht="12.75" customHeight="1" x14ac:dyDescent="0.2">
      <c r="A89" s="38" t="s">
        <v>136</v>
      </c>
      <c r="B89" s="39">
        <v>0.27650000000000002</v>
      </c>
      <c r="C89" s="41">
        <v>1308.73</v>
      </c>
      <c r="D89" s="41">
        <v>361.85</v>
      </c>
      <c r="E89" s="40"/>
      <c r="F89" s="14" t="s">
        <v>63</v>
      </c>
      <c r="G89" s="45">
        <v>0.27650000000000002</v>
      </c>
      <c r="H89" s="42">
        <v>1312.55</v>
      </c>
      <c r="I89" s="42">
        <v>362.92</v>
      </c>
      <c r="J89" s="9"/>
      <c r="K89" s="19">
        <f t="shared" si="9"/>
        <v>-3.8199999999999363</v>
      </c>
      <c r="L89" s="20">
        <f t="shared" si="10"/>
        <v>-2.9188602691158118E-3</v>
      </c>
      <c r="M89" s="19">
        <f t="shared" si="11"/>
        <v>-1.0699999999999932</v>
      </c>
      <c r="N89" s="20">
        <f t="shared" si="12"/>
        <v>-2.9570263921514248E-3</v>
      </c>
      <c r="O89" s="21">
        <f t="shared" si="13"/>
        <v>6.3170617760322061E-3</v>
      </c>
    </row>
    <row r="90" spans="1:15" ht="12.75" customHeight="1" x14ac:dyDescent="0.2">
      <c r="A90" s="38"/>
      <c r="B90" s="39"/>
      <c r="C90" s="41"/>
      <c r="D90" s="41"/>
      <c r="E90" s="40"/>
      <c r="G90" s="45"/>
      <c r="H90" s="42"/>
      <c r="I90" s="42"/>
      <c r="J90" s="9"/>
      <c r="K90" s="19"/>
      <c r="L90" s="20"/>
      <c r="M90" s="19"/>
      <c r="N90" s="20"/>
      <c r="O90" s="21"/>
    </row>
    <row r="91" spans="1:15" ht="12.75" customHeight="1" x14ac:dyDescent="0.2">
      <c r="A91" s="38" t="s">
        <v>58</v>
      </c>
      <c r="B91" s="39">
        <v>7.4999999999999997E-2</v>
      </c>
      <c r="C91" s="41">
        <v>665915.25</v>
      </c>
      <c r="D91" s="41">
        <v>49951.43</v>
      </c>
      <c r="E91" s="40"/>
      <c r="F91" s="14" t="s">
        <v>61</v>
      </c>
      <c r="G91" s="18">
        <v>7.4999999999999997E-2</v>
      </c>
      <c r="H91" s="14">
        <v>669072.93000000005</v>
      </c>
      <c r="I91" s="14">
        <v>50180.47</v>
      </c>
      <c r="J91" s="9"/>
      <c r="K91" s="19">
        <f t="shared" si="9"/>
        <v>-3157.6800000000512</v>
      </c>
      <c r="L91" s="20">
        <f t="shared" si="10"/>
        <v>-4.7418646742210082E-3</v>
      </c>
      <c r="M91" s="19">
        <f t="shared" si="11"/>
        <v>-229.04000000000087</v>
      </c>
      <c r="N91" s="20">
        <f t="shared" si="12"/>
        <v>-4.5852541158481527E-3</v>
      </c>
      <c r="O91" s="21">
        <f t="shared" si="13"/>
        <v>0.87345180464105265</v>
      </c>
    </row>
    <row r="92" spans="1:15" ht="12.75" customHeight="1" x14ac:dyDescent="0.2">
      <c r="E92" s="9"/>
      <c r="J92" s="9"/>
      <c r="K92" s="19"/>
      <c r="L92" s="20"/>
      <c r="M92" s="19"/>
      <c r="N92" s="20"/>
      <c r="O92" s="21"/>
    </row>
    <row r="93" spans="1:15" ht="12.75" customHeight="1" x14ac:dyDescent="0.2">
      <c r="E93" s="9"/>
      <c r="J93" s="9"/>
      <c r="K93" s="19"/>
      <c r="L93" s="20"/>
      <c r="M93" s="19"/>
      <c r="N93" s="20"/>
      <c r="O93" s="21"/>
    </row>
    <row r="94" spans="1:15" x14ac:dyDescent="0.2">
      <c r="B94" s="18"/>
      <c r="C94" s="17"/>
      <c r="D94" s="17"/>
      <c r="E94" s="9"/>
      <c r="J94" s="9"/>
      <c r="K94" s="19"/>
      <c r="L94" s="20"/>
      <c r="M94" s="19"/>
      <c r="N94" s="20"/>
      <c r="O94" s="21"/>
    </row>
    <row r="95" spans="1:15" x14ac:dyDescent="0.2">
      <c r="A95" s="22"/>
      <c r="B95" s="23"/>
      <c r="C95" s="24"/>
      <c r="D95" s="25"/>
      <c r="E95" s="9"/>
      <c r="J95" s="9"/>
      <c r="K95" s="19"/>
      <c r="L95" s="20"/>
      <c r="M95" s="19"/>
      <c r="N95" s="20"/>
      <c r="O95" s="21"/>
    </row>
    <row r="96" spans="1:15" x14ac:dyDescent="0.2">
      <c r="A96" s="26" t="s">
        <v>19</v>
      </c>
      <c r="B96" s="27"/>
      <c r="C96" s="28">
        <f>SUM(C9:C91)</f>
        <v>758474.62</v>
      </c>
      <c r="D96" s="28">
        <f>SUM(D9:D91)</f>
        <v>57187.67</v>
      </c>
      <c r="E96" s="29"/>
      <c r="F96" s="29"/>
      <c r="G96" s="29"/>
      <c r="H96" s="28">
        <f>SUM(H10:H95)</f>
        <v>762227.8</v>
      </c>
      <c r="I96" s="28">
        <f>SUM(I10:I95)</f>
        <v>57450.76</v>
      </c>
      <c r="J96" s="44"/>
      <c r="K96" s="43">
        <f>SUM(K9:K95)</f>
        <v>-3753.1800000000549</v>
      </c>
      <c r="L96" s="30">
        <f>IFERROR(K96/C96,0)</f>
        <v>-4.9483264186217001E-3</v>
      </c>
      <c r="M96" s="31">
        <f>SUM(M9:M95)</f>
        <v>-263.09000000000094</v>
      </c>
      <c r="N96" s="30">
        <f>IFERROR(M96/D96,0)</f>
        <v>-4.6004671986111861E-3</v>
      </c>
      <c r="O96" s="32">
        <f>SUM(O9:O95)</f>
        <v>0.99997110569120418</v>
      </c>
    </row>
    <row r="97" spans="1:12" x14ac:dyDescent="0.2">
      <c r="L97" s="33"/>
    </row>
    <row r="98" spans="1:12" x14ac:dyDescent="0.2">
      <c r="K98" s="4"/>
      <c r="L98" s="34"/>
    </row>
    <row r="100" spans="1:12" x14ac:dyDescent="0.2">
      <c r="A100" s="4"/>
    </row>
    <row r="104" spans="1:12" x14ac:dyDescent="0.2">
      <c r="K104" s="4"/>
    </row>
    <row r="110" spans="1:12" x14ac:dyDescent="0.2">
      <c r="K110" s="4"/>
    </row>
    <row r="114" spans="6:11" x14ac:dyDescent="0.2">
      <c r="F114" s="4"/>
    </row>
    <row r="116" spans="6:11" x14ac:dyDescent="0.2">
      <c r="K116" s="4"/>
    </row>
    <row r="122" spans="6:11" x14ac:dyDescent="0.2">
      <c r="K122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0"/>
  <sheetViews>
    <sheetView workbookViewId="0">
      <selection activeCell="G2" sqref="G2"/>
    </sheetView>
  </sheetViews>
  <sheetFormatPr defaultRowHeight="11.25" x14ac:dyDescent="0.2"/>
  <cols>
    <col min="1" max="1" width="34.28515625" style="14" bestFit="1" customWidth="1"/>
    <col min="2" max="2" width="14.7109375" style="14" bestFit="1" customWidth="1"/>
    <col min="3" max="3" width="10.28515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140625" style="14" bestFit="1" customWidth="1"/>
    <col min="9" max="9" width="11.570312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 x14ac:dyDescent="0.2">
      <c r="A1" s="1" t="s">
        <v>0</v>
      </c>
      <c r="B1" s="1" t="s">
        <v>20</v>
      </c>
      <c r="E1" s="15"/>
      <c r="J1" s="15"/>
    </row>
    <row r="2" spans="1:15" x14ac:dyDescent="0.2">
      <c r="A2" s="2" t="s">
        <v>1</v>
      </c>
      <c r="B2" s="35">
        <v>42188</v>
      </c>
      <c r="E2" s="15"/>
      <c r="J2" s="15"/>
    </row>
    <row r="3" spans="1:15" x14ac:dyDescent="0.2">
      <c r="A3" s="2" t="s">
        <v>2</v>
      </c>
      <c r="B3" s="36">
        <v>330680</v>
      </c>
      <c r="E3" s="15"/>
      <c r="J3" s="15"/>
    </row>
    <row r="4" spans="1:15" x14ac:dyDescent="0.2">
      <c r="A4" s="2" t="s">
        <v>3</v>
      </c>
      <c r="B4" s="37">
        <v>42156</v>
      </c>
      <c r="E4" s="15"/>
      <c r="J4" s="15"/>
    </row>
    <row r="5" spans="1:15" x14ac:dyDescent="0.2">
      <c r="A5" s="2" t="s">
        <v>4</v>
      </c>
      <c r="B5" s="2" t="s">
        <v>5</v>
      </c>
      <c r="E5" s="15"/>
      <c r="J5" s="15"/>
    </row>
    <row r="6" spans="1:15" x14ac:dyDescent="0.2">
      <c r="A6" s="3"/>
      <c r="B6" s="4"/>
      <c r="E6" s="15"/>
      <c r="J6" s="15"/>
    </row>
    <row r="7" spans="1:15" x14ac:dyDescent="0.2">
      <c r="A7" s="5" t="s">
        <v>6</v>
      </c>
      <c r="B7" s="6"/>
      <c r="E7" s="15"/>
      <c r="F7" s="7" t="str">
        <f>B1</f>
        <v>Belgacom</v>
      </c>
      <c r="J7" s="15"/>
    </row>
    <row r="8" spans="1:15" ht="22.5" x14ac:dyDescent="0.2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 ht="12.75" customHeight="1" x14ac:dyDescent="0.2">
      <c r="B9" s="16"/>
      <c r="C9" s="17"/>
      <c r="D9" s="17"/>
      <c r="E9" s="9"/>
      <c r="J9" s="9"/>
      <c r="K9" s="19"/>
      <c r="L9" s="20"/>
      <c r="M9" s="19"/>
      <c r="N9" s="20"/>
      <c r="O9" s="21"/>
    </row>
    <row r="10" spans="1:15" ht="12.75" customHeight="1" x14ac:dyDescent="0.2">
      <c r="A10" s="38" t="s">
        <v>88</v>
      </c>
      <c r="B10" s="39">
        <v>0.26790000000000003</v>
      </c>
      <c r="C10" s="41">
        <v>3.05</v>
      </c>
      <c r="D10" s="41">
        <v>0.82</v>
      </c>
      <c r="E10" s="40"/>
      <c r="F10" s="14" t="s">
        <v>95</v>
      </c>
      <c r="G10" s="45">
        <v>0.26785999999999999</v>
      </c>
      <c r="H10" s="42">
        <v>3.1</v>
      </c>
      <c r="I10" s="42">
        <v>0.83</v>
      </c>
      <c r="J10" s="9"/>
      <c r="K10" s="19">
        <f>+C10-H10</f>
        <v>-5.0000000000000266E-2</v>
      </c>
      <c r="L10" s="20">
        <f>IFERROR(K10/C10,0)</f>
        <v>-1.6393442622950907E-2</v>
      </c>
      <c r="M10" s="19">
        <f>+D10-I10</f>
        <v>-1.0000000000000009E-2</v>
      </c>
      <c r="N10" s="20">
        <f>IFERROR(M10/D10,0)</f>
        <v>-1.2195121951219523E-2</v>
      </c>
      <c r="O10" s="21">
        <f>IFERROR(I10/$I$92,0)</f>
        <v>0</v>
      </c>
    </row>
    <row r="11" spans="1:15" ht="12.75" customHeight="1" x14ac:dyDescent="0.2">
      <c r="A11" s="38"/>
      <c r="B11" s="39"/>
      <c r="C11" s="41"/>
      <c r="D11" s="41"/>
      <c r="E11" s="40"/>
      <c r="G11" s="45"/>
      <c r="H11" s="42"/>
      <c r="I11" s="42"/>
      <c r="J11" s="9"/>
      <c r="K11" s="19"/>
      <c r="L11" s="20"/>
      <c r="M11" s="19"/>
      <c r="N11" s="20"/>
      <c r="O11" s="21"/>
    </row>
    <row r="12" spans="1:15" ht="12.75" customHeight="1" x14ac:dyDescent="0.2">
      <c r="A12" s="38" t="s">
        <v>21</v>
      </c>
      <c r="B12" s="39">
        <v>0.16350000000000001</v>
      </c>
      <c r="C12" s="41">
        <v>8.35</v>
      </c>
      <c r="D12" s="41">
        <v>1.36</v>
      </c>
      <c r="E12" s="40"/>
      <c r="F12" s="14" t="s">
        <v>87</v>
      </c>
      <c r="G12" s="45">
        <v>0.16350000000000001</v>
      </c>
      <c r="H12" s="42">
        <v>8.64</v>
      </c>
      <c r="I12" s="42">
        <v>1.41</v>
      </c>
      <c r="J12" s="9"/>
      <c r="K12" s="19">
        <f t="shared" ref="K12:K29" si="0">+C12-H12</f>
        <v>-0.29000000000000092</v>
      </c>
      <c r="L12" s="20">
        <f t="shared" ref="L12:L29" si="1">IFERROR(K12/C12,0)</f>
        <v>-3.4730538922155801E-2</v>
      </c>
      <c r="M12" s="19">
        <f t="shared" ref="M12:M29" si="2">+D12-I12</f>
        <v>-4.9999999999999822E-2</v>
      </c>
      <c r="N12" s="20">
        <f t="shared" ref="N12:N29" si="3">IFERROR(M12/D12,0)</f>
        <v>-3.6764705882352811E-2</v>
      </c>
      <c r="O12" s="21">
        <f t="shared" ref="O12:O29" si="4">IFERROR(I12/$I$92,0)</f>
        <v>0</v>
      </c>
    </row>
    <row r="13" spans="1:15" ht="12.75" customHeight="1" x14ac:dyDescent="0.2">
      <c r="A13" s="14" t="s">
        <v>22</v>
      </c>
      <c r="B13" s="14">
        <v>0.17499999999999999</v>
      </c>
      <c r="C13" s="14">
        <v>0.62</v>
      </c>
      <c r="D13" s="14">
        <v>0.11</v>
      </c>
      <c r="E13" s="40"/>
      <c r="F13" s="14" t="s">
        <v>87</v>
      </c>
      <c r="G13" s="45">
        <v>0.17499999999999999</v>
      </c>
      <c r="H13" s="42">
        <v>0.63</v>
      </c>
      <c r="I13" s="42">
        <v>0.11</v>
      </c>
      <c r="J13" s="9"/>
      <c r="K13" s="19">
        <f t="shared" si="0"/>
        <v>-1.0000000000000009E-2</v>
      </c>
      <c r="L13" s="20">
        <f t="shared" si="1"/>
        <v>-1.612903225806453E-2</v>
      </c>
      <c r="M13" s="19">
        <f t="shared" si="2"/>
        <v>0</v>
      </c>
      <c r="N13" s="20">
        <f t="shared" si="3"/>
        <v>0</v>
      </c>
      <c r="O13" s="21">
        <f t="shared" si="4"/>
        <v>0</v>
      </c>
    </row>
    <row r="14" spans="1:15" ht="12.75" customHeight="1" x14ac:dyDescent="0.2">
      <c r="A14" s="38"/>
      <c r="B14" s="39"/>
      <c r="C14" s="41"/>
      <c r="D14" s="41"/>
      <c r="E14" s="40"/>
      <c r="G14" s="18"/>
      <c r="H14" s="42"/>
      <c r="I14" s="42"/>
      <c r="J14" s="9"/>
      <c r="K14" s="19"/>
      <c r="L14" s="20"/>
      <c r="M14" s="19"/>
      <c r="N14" s="20"/>
      <c r="O14" s="21"/>
    </row>
    <row r="15" spans="1:15" ht="12.75" customHeight="1" x14ac:dyDescent="0.2">
      <c r="A15" s="38" t="s">
        <v>100</v>
      </c>
      <c r="B15" s="39">
        <v>1.15E-2</v>
      </c>
      <c r="C15" s="41">
        <v>7.42</v>
      </c>
      <c r="D15" s="41">
        <v>0.08</v>
      </c>
      <c r="E15" s="40"/>
      <c r="F15" s="14" t="s">
        <v>86</v>
      </c>
      <c r="G15" s="45">
        <v>1.15E-2</v>
      </c>
      <c r="H15" s="42">
        <v>7.12</v>
      </c>
      <c r="I15" s="42">
        <v>0.08</v>
      </c>
      <c r="J15" s="9"/>
      <c r="K15" s="19">
        <f t="shared" si="0"/>
        <v>0.29999999999999982</v>
      </c>
      <c r="L15" s="20">
        <f t="shared" si="1"/>
        <v>4.0431266846361162E-2</v>
      </c>
      <c r="M15" s="19">
        <f t="shared" si="2"/>
        <v>0</v>
      </c>
      <c r="N15" s="20">
        <f t="shared" si="3"/>
        <v>0</v>
      </c>
      <c r="O15" s="21">
        <f t="shared" si="4"/>
        <v>0</v>
      </c>
    </row>
    <row r="16" spans="1:15" ht="12.75" customHeight="1" x14ac:dyDescent="0.2">
      <c r="A16" s="38" t="s">
        <v>107</v>
      </c>
      <c r="B16" s="39">
        <v>3.1199999999999999E-2</v>
      </c>
      <c r="C16" s="41">
        <v>328.16</v>
      </c>
      <c r="D16" s="41">
        <v>10.25</v>
      </c>
      <c r="E16" s="40"/>
      <c r="F16" s="14" t="s">
        <v>86</v>
      </c>
      <c r="G16" s="45">
        <v>3.1199999999999999E-2</v>
      </c>
      <c r="H16" s="42">
        <v>329.28</v>
      </c>
      <c r="I16" s="42">
        <v>10.27</v>
      </c>
      <c r="J16" s="9"/>
      <c r="K16" s="19">
        <f t="shared" si="0"/>
        <v>-1.1199999999999477</v>
      </c>
      <c r="L16" s="20">
        <f t="shared" si="1"/>
        <v>-3.412969283276291E-3</v>
      </c>
      <c r="M16" s="19">
        <f t="shared" si="2"/>
        <v>-1.9999999999999574E-2</v>
      </c>
      <c r="N16" s="20">
        <f t="shared" si="3"/>
        <v>-1.9512195121950803E-3</v>
      </c>
      <c r="O16" s="21">
        <f t="shared" si="4"/>
        <v>0</v>
      </c>
    </row>
    <row r="17" spans="1:15" ht="12.75" customHeight="1" x14ac:dyDescent="0.2">
      <c r="A17" s="38" t="s">
        <v>120</v>
      </c>
      <c r="B17" s="39">
        <v>3.8300000000000001E-2</v>
      </c>
      <c r="C17" s="41">
        <v>131.19999999999999</v>
      </c>
      <c r="D17" s="41">
        <v>5.05</v>
      </c>
      <c r="E17" s="40"/>
      <c r="F17" s="14" t="s">
        <v>86</v>
      </c>
      <c r="G17" s="45">
        <v>3.8289999999999998E-2</v>
      </c>
      <c r="H17" s="42">
        <v>19864.72</v>
      </c>
      <c r="I17" s="42">
        <v>869.34</v>
      </c>
      <c r="J17" s="9"/>
      <c r="K17" s="19">
        <f t="shared" si="0"/>
        <v>-19733.52</v>
      </c>
      <c r="L17" s="20">
        <f t="shared" si="1"/>
        <v>-150.40792682926832</v>
      </c>
      <c r="M17" s="19">
        <f t="shared" si="2"/>
        <v>-864.29000000000008</v>
      </c>
      <c r="N17" s="20">
        <f t="shared" si="3"/>
        <v>-171.14653465346538</v>
      </c>
      <c r="O17" s="21">
        <f t="shared" si="4"/>
        <v>0</v>
      </c>
    </row>
    <row r="18" spans="1:15" ht="12.75" customHeight="1" x14ac:dyDescent="0.2">
      <c r="A18" s="38" t="s">
        <v>106</v>
      </c>
      <c r="B18" s="39">
        <v>4.3799999999999999E-2</v>
      </c>
      <c r="C18" s="41">
        <v>19544.78</v>
      </c>
      <c r="D18" s="41">
        <v>856.18</v>
      </c>
      <c r="E18" s="40"/>
      <c r="J18" s="9"/>
      <c r="K18" s="19">
        <f t="shared" si="0"/>
        <v>19544.78</v>
      </c>
      <c r="L18" s="20">
        <f t="shared" si="1"/>
        <v>1</v>
      </c>
      <c r="M18" s="19">
        <f t="shared" si="2"/>
        <v>856.18</v>
      </c>
      <c r="N18" s="20">
        <f t="shared" si="3"/>
        <v>1</v>
      </c>
      <c r="O18" s="21">
        <f t="shared" si="4"/>
        <v>0</v>
      </c>
    </row>
    <row r="19" spans="1:15" ht="12.75" customHeight="1" x14ac:dyDescent="0.2">
      <c r="A19" s="38"/>
      <c r="B19" s="39"/>
      <c r="C19" s="41"/>
      <c r="D19" s="41"/>
      <c r="E19" s="40"/>
      <c r="J19" s="9"/>
      <c r="K19" s="19"/>
      <c r="L19" s="20"/>
      <c r="M19" s="19"/>
      <c r="N19" s="20"/>
      <c r="O19" s="21"/>
    </row>
    <row r="20" spans="1:15" ht="12.75" customHeight="1" x14ac:dyDescent="0.2">
      <c r="A20" s="38" t="s">
        <v>23</v>
      </c>
      <c r="B20" s="39">
        <v>5.7500000000000002E-2</v>
      </c>
      <c r="C20" s="41">
        <v>1214.1300000000001</v>
      </c>
      <c r="D20" s="41">
        <v>69.819999999999993</v>
      </c>
      <c r="E20" s="40"/>
      <c r="F20" s="14" t="s">
        <v>85</v>
      </c>
      <c r="G20" s="14">
        <v>5.7500000000000002E-2</v>
      </c>
      <c r="H20" s="14">
        <v>1385.17</v>
      </c>
      <c r="I20" s="14">
        <v>79.62</v>
      </c>
      <c r="J20" s="9"/>
      <c r="K20" s="19">
        <f t="shared" si="0"/>
        <v>-171.03999999999996</v>
      </c>
      <c r="L20" s="20">
        <f t="shared" si="1"/>
        <v>-0.14087453567575131</v>
      </c>
      <c r="M20" s="19">
        <f t="shared" si="2"/>
        <v>-9.8000000000000114</v>
      </c>
      <c r="N20" s="20">
        <f t="shared" si="3"/>
        <v>-0.1403609281008309</v>
      </c>
      <c r="O20" s="21">
        <f t="shared" si="4"/>
        <v>0</v>
      </c>
    </row>
    <row r="21" spans="1:15" ht="12.75" customHeight="1" x14ac:dyDescent="0.2">
      <c r="A21" s="38" t="s">
        <v>121</v>
      </c>
      <c r="B21" s="39">
        <v>5.74E-2</v>
      </c>
      <c r="C21" s="41">
        <v>166.83</v>
      </c>
      <c r="D21" s="41">
        <v>9.58</v>
      </c>
      <c r="E21" s="40"/>
      <c r="J21" s="9"/>
      <c r="K21" s="19">
        <f t="shared" si="0"/>
        <v>166.83</v>
      </c>
      <c r="L21" s="20">
        <f t="shared" si="1"/>
        <v>1</v>
      </c>
      <c r="M21" s="19">
        <f t="shared" si="2"/>
        <v>9.58</v>
      </c>
      <c r="N21" s="20">
        <f t="shared" si="3"/>
        <v>1</v>
      </c>
      <c r="O21" s="21">
        <f t="shared" si="4"/>
        <v>0</v>
      </c>
    </row>
    <row r="22" spans="1:15" ht="12.75" customHeight="1" x14ac:dyDescent="0.2">
      <c r="A22" s="38"/>
      <c r="B22" s="39"/>
      <c r="C22" s="41"/>
      <c r="D22" s="41"/>
      <c r="E22" s="40"/>
      <c r="J22" s="9"/>
      <c r="K22" s="19"/>
      <c r="L22" s="20"/>
      <c r="M22" s="19"/>
      <c r="N22" s="20"/>
      <c r="O22" s="21"/>
    </row>
    <row r="23" spans="1:15" ht="12.75" customHeight="1" x14ac:dyDescent="0.2">
      <c r="A23" s="38" t="s">
        <v>101</v>
      </c>
      <c r="B23" s="39">
        <v>1.11E-2</v>
      </c>
      <c r="C23" s="41">
        <v>515.83000000000004</v>
      </c>
      <c r="D23" s="41">
        <v>5.73</v>
      </c>
      <c r="E23" s="40"/>
      <c r="F23" s="14" t="s">
        <v>84</v>
      </c>
      <c r="G23" s="14">
        <v>1.11E-2</v>
      </c>
      <c r="H23" s="14">
        <v>516.95000000000005</v>
      </c>
      <c r="I23" s="14">
        <v>5.74</v>
      </c>
      <c r="J23" s="9"/>
      <c r="K23" s="19">
        <f t="shared" si="0"/>
        <v>-1.1200000000000045</v>
      </c>
      <c r="L23" s="20">
        <f t="shared" si="1"/>
        <v>-2.1712579725878768E-3</v>
      </c>
      <c r="M23" s="19">
        <f t="shared" si="2"/>
        <v>-9.9999999999997868E-3</v>
      </c>
      <c r="N23" s="20">
        <f t="shared" si="3"/>
        <v>-1.745200698080242E-3</v>
      </c>
      <c r="O23" s="21">
        <f t="shared" si="4"/>
        <v>0</v>
      </c>
    </row>
    <row r="24" spans="1:15" ht="12.75" customHeight="1" x14ac:dyDescent="0.2">
      <c r="A24" s="38" t="s">
        <v>26</v>
      </c>
      <c r="B24" s="39">
        <v>2.0500000000000001E-2</v>
      </c>
      <c r="C24" s="41">
        <v>125.7</v>
      </c>
      <c r="D24" s="41">
        <v>2.5499999999999998</v>
      </c>
      <c r="E24" s="40"/>
      <c r="F24" s="14" t="s">
        <v>84</v>
      </c>
      <c r="G24" s="14">
        <v>2.0500000000000001E-2</v>
      </c>
      <c r="H24" s="14">
        <v>135.66999999999999</v>
      </c>
      <c r="I24" s="14">
        <v>2.78</v>
      </c>
      <c r="J24" s="9"/>
      <c r="K24" s="19">
        <f t="shared" si="0"/>
        <v>-9.9699999999999847</v>
      </c>
      <c r="L24" s="20">
        <f t="shared" si="1"/>
        <v>-7.9315831344470844E-2</v>
      </c>
      <c r="M24" s="19">
        <f t="shared" si="2"/>
        <v>-0.22999999999999998</v>
      </c>
      <c r="N24" s="20">
        <f t="shared" si="3"/>
        <v>-9.0196078431372548E-2</v>
      </c>
      <c r="O24" s="21">
        <f t="shared" si="4"/>
        <v>0</v>
      </c>
    </row>
    <row r="25" spans="1:15" ht="12.75" customHeight="1" x14ac:dyDescent="0.2">
      <c r="A25" s="38" t="s">
        <v>25</v>
      </c>
      <c r="B25" s="39">
        <v>0.29039999999999999</v>
      </c>
      <c r="C25" s="41">
        <v>6459.37</v>
      </c>
      <c r="D25" s="41">
        <v>1875.84</v>
      </c>
      <c r="E25" s="40"/>
      <c r="F25" s="14" t="s">
        <v>84</v>
      </c>
      <c r="G25" s="14">
        <v>0.29039999999999999</v>
      </c>
      <c r="H25" s="14">
        <v>6528.58</v>
      </c>
      <c r="I25" s="14">
        <v>1895.9</v>
      </c>
      <c r="J25" s="9"/>
      <c r="K25" s="19">
        <f t="shared" si="0"/>
        <v>-69.210000000000036</v>
      </c>
      <c r="L25" s="20">
        <f t="shared" si="1"/>
        <v>-1.0714667219868197E-2</v>
      </c>
      <c r="M25" s="19">
        <f t="shared" si="2"/>
        <v>-20.060000000000173</v>
      </c>
      <c r="N25" s="20">
        <f t="shared" si="3"/>
        <v>-1.0693875810303743E-2</v>
      </c>
      <c r="O25" s="21">
        <f t="shared" si="4"/>
        <v>0</v>
      </c>
    </row>
    <row r="26" spans="1:15" ht="12.75" customHeight="1" x14ac:dyDescent="0.2">
      <c r="A26" s="38"/>
      <c r="B26" s="39"/>
      <c r="C26" s="41"/>
      <c r="D26" s="41"/>
      <c r="E26" s="40"/>
      <c r="J26" s="9"/>
      <c r="K26" s="19"/>
      <c r="L26" s="20"/>
      <c r="M26" s="19"/>
      <c r="N26" s="20"/>
      <c r="O26" s="21"/>
    </row>
    <row r="27" spans="1:15" ht="12.75" customHeight="1" x14ac:dyDescent="0.2">
      <c r="A27" s="38" t="s">
        <v>144</v>
      </c>
      <c r="B27" s="39">
        <v>0.32700000000000001</v>
      </c>
      <c r="C27" s="41">
        <v>1529.14</v>
      </c>
      <c r="D27" s="41">
        <v>500.04</v>
      </c>
      <c r="E27" s="40"/>
      <c r="F27" s="14" t="s">
        <v>116</v>
      </c>
      <c r="G27" s="14">
        <v>0.32700000000000001</v>
      </c>
      <c r="H27" s="14">
        <v>1537.22</v>
      </c>
      <c r="I27" s="14">
        <v>502.67</v>
      </c>
      <c r="J27" s="9"/>
      <c r="K27" s="19">
        <f t="shared" si="0"/>
        <v>-8.0799999999999272</v>
      </c>
      <c r="L27" s="20">
        <f t="shared" si="1"/>
        <v>-5.2840158520475085E-3</v>
      </c>
      <c r="M27" s="19">
        <f t="shared" si="2"/>
        <v>-2.6299999999999955</v>
      </c>
      <c r="N27" s="20">
        <f t="shared" si="3"/>
        <v>-5.2595792336612981E-3</v>
      </c>
      <c r="O27" s="21">
        <f t="shared" si="4"/>
        <v>0</v>
      </c>
    </row>
    <row r="28" spans="1:15" ht="12.75" customHeight="1" x14ac:dyDescent="0.2">
      <c r="A28" s="38"/>
      <c r="B28" s="39"/>
      <c r="C28" s="41"/>
      <c r="D28" s="41"/>
      <c r="E28" s="40"/>
      <c r="J28" s="9"/>
      <c r="K28" s="19"/>
      <c r="L28" s="20"/>
      <c r="M28" s="19"/>
      <c r="N28" s="20"/>
      <c r="O28" s="21"/>
    </row>
    <row r="29" spans="1:15" ht="12.75" customHeight="1" x14ac:dyDescent="0.2">
      <c r="A29" s="38" t="s">
        <v>28</v>
      </c>
      <c r="B29" s="39">
        <v>0.112</v>
      </c>
      <c r="C29" s="41">
        <v>240.38</v>
      </c>
      <c r="D29" s="41">
        <v>26.93</v>
      </c>
      <c r="E29" s="40"/>
      <c r="F29" s="14" t="s">
        <v>82</v>
      </c>
      <c r="G29" s="14">
        <v>0.112</v>
      </c>
      <c r="H29" s="14">
        <v>242.19</v>
      </c>
      <c r="I29" s="14">
        <v>27.13</v>
      </c>
      <c r="J29" s="9"/>
      <c r="K29" s="19">
        <f t="shared" si="0"/>
        <v>-1.8100000000000023</v>
      </c>
      <c r="L29" s="20">
        <f t="shared" si="1"/>
        <v>-7.5297445710957745E-3</v>
      </c>
      <c r="M29" s="19">
        <f t="shared" si="2"/>
        <v>-0.19999999999999929</v>
      </c>
      <c r="N29" s="20">
        <f t="shared" si="3"/>
        <v>-7.4266617155588303E-3</v>
      </c>
      <c r="O29" s="21">
        <f t="shared" si="4"/>
        <v>0</v>
      </c>
    </row>
    <row r="30" spans="1:15" ht="12.75" customHeight="1" x14ac:dyDescent="0.2">
      <c r="A30" s="38"/>
      <c r="B30" s="39"/>
      <c r="C30" s="41"/>
      <c r="D30" s="41"/>
      <c r="E30" s="40"/>
      <c r="J30" s="9"/>
      <c r="K30" s="19"/>
      <c r="L30" s="20"/>
      <c r="M30" s="19"/>
      <c r="N30" s="20"/>
      <c r="O30" s="21"/>
    </row>
    <row r="31" spans="1:15" ht="12.75" customHeight="1" x14ac:dyDescent="0.2">
      <c r="A31" s="38" t="s">
        <v>97</v>
      </c>
      <c r="B31" s="39">
        <v>0.62990000000000002</v>
      </c>
      <c r="C31" s="41">
        <v>0.53</v>
      </c>
      <c r="D31" s="41">
        <v>0.33</v>
      </c>
      <c r="E31" s="40"/>
      <c r="F31" s="14" t="s">
        <v>99</v>
      </c>
      <c r="G31" s="14">
        <v>0.62990000000000002</v>
      </c>
      <c r="H31" s="14">
        <v>0.56999999999999995</v>
      </c>
      <c r="I31" s="14">
        <v>0.36</v>
      </c>
      <c r="J31" s="9"/>
      <c r="K31" s="19">
        <f t="shared" ref="K31:K47" si="5">+C31-H31</f>
        <v>-3.9999999999999925E-2</v>
      </c>
      <c r="L31" s="20">
        <f t="shared" ref="L31:L47" si="6">IFERROR(K31/C31,0)</f>
        <v>-7.5471698113207406E-2</v>
      </c>
      <c r="M31" s="19">
        <f t="shared" ref="M31:M47" si="7">+D31-I31</f>
        <v>-2.9999999999999971E-2</v>
      </c>
      <c r="N31" s="20">
        <f t="shared" ref="N31:N47" si="8">IFERROR(M31/D31,0)</f>
        <v>-9.0909090909090814E-2</v>
      </c>
      <c r="O31" s="21">
        <f t="shared" ref="O31:O47" si="9">IFERROR(I31/$I$92,0)</f>
        <v>0</v>
      </c>
    </row>
    <row r="32" spans="1:15" ht="12.75" customHeight="1" x14ac:dyDescent="0.2">
      <c r="A32" s="38"/>
      <c r="B32" s="39"/>
      <c r="C32" s="41"/>
      <c r="D32" s="41"/>
      <c r="E32" s="40"/>
      <c r="J32" s="9"/>
      <c r="K32" s="19"/>
      <c r="L32" s="20"/>
      <c r="M32" s="19"/>
      <c r="N32" s="20"/>
      <c r="O32" s="21"/>
    </row>
    <row r="33" spans="1:15" ht="12.75" customHeight="1" x14ac:dyDescent="0.2">
      <c r="A33" s="38" t="s">
        <v>29</v>
      </c>
      <c r="B33" s="39">
        <v>0.193</v>
      </c>
      <c r="C33" s="41">
        <v>13.15</v>
      </c>
      <c r="D33" s="41">
        <v>2.54</v>
      </c>
      <c r="E33" s="40"/>
      <c r="F33" s="14" t="s">
        <v>81</v>
      </c>
      <c r="G33" s="14">
        <v>0.193</v>
      </c>
      <c r="H33" s="14">
        <v>13.2</v>
      </c>
      <c r="I33" s="14">
        <v>2.5499999999999998</v>
      </c>
      <c r="J33" s="9"/>
      <c r="K33" s="19">
        <f t="shared" si="5"/>
        <v>-4.9999999999998934E-2</v>
      </c>
      <c r="L33" s="20">
        <f t="shared" si="6"/>
        <v>-3.8022813688212117E-3</v>
      </c>
      <c r="M33" s="19">
        <f t="shared" si="7"/>
        <v>-9.9999999999997868E-3</v>
      </c>
      <c r="N33" s="20">
        <f t="shared" si="8"/>
        <v>-3.9370078740156638E-3</v>
      </c>
      <c r="O33" s="21">
        <f t="shared" si="9"/>
        <v>0</v>
      </c>
    </row>
    <row r="34" spans="1:15" ht="12.75" customHeight="1" x14ac:dyDescent="0.2">
      <c r="A34" s="38"/>
      <c r="B34" s="39"/>
      <c r="C34" s="41"/>
      <c r="D34" s="41"/>
      <c r="E34" s="40"/>
      <c r="J34" s="9"/>
      <c r="K34" s="19"/>
      <c r="L34" s="20"/>
      <c r="M34" s="19"/>
      <c r="N34" s="20"/>
      <c r="O34" s="21"/>
    </row>
    <row r="35" spans="1:15" ht="12.75" customHeight="1" x14ac:dyDescent="0.2">
      <c r="A35" s="38" t="s">
        <v>31</v>
      </c>
      <c r="B35" s="39">
        <v>0.27289999999999998</v>
      </c>
      <c r="C35" s="41">
        <v>766.01</v>
      </c>
      <c r="D35" s="41">
        <v>209.03</v>
      </c>
      <c r="E35" s="40"/>
      <c r="F35" s="14" t="s">
        <v>80</v>
      </c>
      <c r="G35" s="14">
        <v>0.27284999999999998</v>
      </c>
      <c r="H35" s="14">
        <v>768.35</v>
      </c>
      <c r="I35" s="14">
        <v>209.64</v>
      </c>
      <c r="J35" s="9"/>
      <c r="K35" s="19">
        <f t="shared" si="5"/>
        <v>-2.3400000000000318</v>
      </c>
      <c r="L35" s="20">
        <f t="shared" si="6"/>
        <v>-3.054790407435976E-3</v>
      </c>
      <c r="M35" s="19">
        <f t="shared" si="7"/>
        <v>-0.60999999999998522</v>
      </c>
      <c r="N35" s="20">
        <f t="shared" si="8"/>
        <v>-2.9182414007558016E-3</v>
      </c>
      <c r="O35" s="21">
        <f t="shared" si="9"/>
        <v>0</v>
      </c>
    </row>
    <row r="36" spans="1:15" ht="12.75" customHeight="1" x14ac:dyDescent="0.2">
      <c r="A36" s="38" t="s">
        <v>30</v>
      </c>
      <c r="B36" s="39">
        <v>0.3211</v>
      </c>
      <c r="C36" s="41">
        <v>192.72</v>
      </c>
      <c r="D36" s="41">
        <v>61.89</v>
      </c>
      <c r="E36" s="40"/>
      <c r="F36" s="14" t="s">
        <v>80</v>
      </c>
      <c r="G36" s="14">
        <v>0.32107999999999998</v>
      </c>
      <c r="H36" s="14">
        <v>193.72</v>
      </c>
      <c r="I36" s="14">
        <v>62.2</v>
      </c>
      <c r="J36" s="9"/>
      <c r="K36" s="19">
        <f t="shared" si="5"/>
        <v>-1</v>
      </c>
      <c r="L36" s="20">
        <f t="shared" si="6"/>
        <v>-5.1888750518887502E-3</v>
      </c>
      <c r="M36" s="19">
        <f t="shared" si="7"/>
        <v>-0.31000000000000227</v>
      </c>
      <c r="N36" s="20">
        <f t="shared" si="8"/>
        <v>-5.0088867345290397E-3</v>
      </c>
      <c r="O36" s="21">
        <f t="shared" si="9"/>
        <v>0</v>
      </c>
    </row>
    <row r="37" spans="1:15" ht="12.75" customHeight="1" x14ac:dyDescent="0.2">
      <c r="A37" s="38" t="s">
        <v>33</v>
      </c>
      <c r="B37" s="39">
        <v>0.32879999999999998</v>
      </c>
      <c r="C37" s="41">
        <v>13.2</v>
      </c>
      <c r="D37" s="41">
        <v>4.34</v>
      </c>
      <c r="E37" s="40"/>
      <c r="F37" s="14" t="s">
        <v>80</v>
      </c>
      <c r="G37" s="14">
        <v>0.32874999999999999</v>
      </c>
      <c r="H37" s="14">
        <v>13.37</v>
      </c>
      <c r="I37" s="14">
        <v>4.4000000000000004</v>
      </c>
      <c r="J37" s="9"/>
      <c r="K37" s="19">
        <f t="shared" si="5"/>
        <v>-0.16999999999999993</v>
      </c>
      <c r="L37" s="20">
        <f t="shared" si="6"/>
        <v>-1.2878787878787873E-2</v>
      </c>
      <c r="M37" s="19">
        <f t="shared" si="7"/>
        <v>-6.0000000000000497E-2</v>
      </c>
      <c r="N37" s="20">
        <f t="shared" si="8"/>
        <v>-1.3824884792626843E-2</v>
      </c>
      <c r="O37" s="21">
        <f t="shared" si="9"/>
        <v>0</v>
      </c>
    </row>
    <row r="38" spans="1:15" ht="12.75" customHeight="1" x14ac:dyDescent="0.2">
      <c r="A38" s="38" t="s">
        <v>32</v>
      </c>
      <c r="B38" s="39">
        <v>0.35310000000000002</v>
      </c>
      <c r="C38" s="41">
        <v>94.68</v>
      </c>
      <c r="D38" s="41">
        <v>33.44</v>
      </c>
      <c r="E38" s="40"/>
      <c r="F38" s="14" t="s">
        <v>80</v>
      </c>
      <c r="G38" s="14">
        <v>0.35310000000000002</v>
      </c>
      <c r="H38" s="14">
        <v>95.38</v>
      </c>
      <c r="I38" s="14">
        <v>33.68</v>
      </c>
      <c r="J38" s="9"/>
      <c r="K38" s="19">
        <f t="shared" si="5"/>
        <v>-0.69999999999998863</v>
      </c>
      <c r="L38" s="20">
        <f t="shared" si="6"/>
        <v>-7.3933248838190602E-3</v>
      </c>
      <c r="M38" s="19">
        <f t="shared" si="7"/>
        <v>-0.24000000000000199</v>
      </c>
      <c r="N38" s="20">
        <f t="shared" si="8"/>
        <v>-7.1770334928230265E-3</v>
      </c>
      <c r="O38" s="21">
        <f t="shared" si="9"/>
        <v>0</v>
      </c>
    </row>
    <row r="39" spans="1:15" ht="12.75" customHeight="1" x14ac:dyDescent="0.2">
      <c r="A39" s="38"/>
      <c r="B39" s="39"/>
      <c r="C39" s="41"/>
      <c r="D39" s="41"/>
      <c r="E39" s="40"/>
      <c r="J39" s="9"/>
      <c r="K39" s="19"/>
      <c r="L39" s="20"/>
      <c r="M39" s="19"/>
      <c r="N39" s="20"/>
      <c r="O39" s="21"/>
    </row>
    <row r="40" spans="1:15" ht="12.75" customHeight="1" x14ac:dyDescent="0.2">
      <c r="A40" s="38" t="s">
        <v>35</v>
      </c>
      <c r="B40" s="39">
        <v>0.14860000000000001</v>
      </c>
      <c r="C40" s="41">
        <v>18.59</v>
      </c>
      <c r="D40" s="41">
        <v>2.76</v>
      </c>
      <c r="E40" s="40"/>
      <c r="F40" s="14" t="s">
        <v>78</v>
      </c>
      <c r="G40" s="14">
        <v>0.14860000000000001</v>
      </c>
      <c r="H40" s="14">
        <v>18.68</v>
      </c>
      <c r="I40" s="14">
        <v>2.78</v>
      </c>
      <c r="J40" s="9"/>
      <c r="K40" s="19">
        <f t="shared" si="5"/>
        <v>-8.9999999999999858E-2</v>
      </c>
      <c r="L40" s="20">
        <f t="shared" si="6"/>
        <v>-4.8413125336202187E-3</v>
      </c>
      <c r="M40" s="19">
        <f t="shared" si="7"/>
        <v>-2.0000000000000018E-2</v>
      </c>
      <c r="N40" s="20">
        <f t="shared" si="8"/>
        <v>-7.2463768115942099E-3</v>
      </c>
      <c r="O40" s="21">
        <f t="shared" si="9"/>
        <v>0</v>
      </c>
    </row>
    <row r="41" spans="1:15" ht="12.75" customHeight="1" x14ac:dyDescent="0.2">
      <c r="A41" s="38"/>
      <c r="B41" s="39"/>
      <c r="C41" s="41"/>
      <c r="D41" s="41"/>
      <c r="E41" s="40"/>
      <c r="J41" s="9"/>
      <c r="K41" s="19"/>
      <c r="L41" s="20"/>
      <c r="M41" s="19"/>
      <c r="N41" s="20"/>
      <c r="O41" s="21"/>
    </row>
    <row r="42" spans="1:15" ht="12.75" customHeight="1" x14ac:dyDescent="0.2">
      <c r="A42" s="38" t="s">
        <v>38</v>
      </c>
      <c r="B42" s="39">
        <v>0.21299999999999999</v>
      </c>
      <c r="C42" s="41">
        <v>124.62</v>
      </c>
      <c r="D42" s="41">
        <v>26.55</v>
      </c>
      <c r="E42" s="40"/>
      <c r="F42" s="14" t="s">
        <v>76</v>
      </c>
      <c r="G42" s="14">
        <v>0.21299999999999999</v>
      </c>
      <c r="H42" s="14">
        <v>126.36</v>
      </c>
      <c r="I42" s="14">
        <v>26.91</v>
      </c>
      <c r="J42" s="9"/>
      <c r="K42" s="19">
        <f t="shared" si="5"/>
        <v>-1.7399999999999949</v>
      </c>
      <c r="L42" s="20">
        <f t="shared" si="6"/>
        <v>-1.396244583533939E-2</v>
      </c>
      <c r="M42" s="19">
        <f t="shared" si="7"/>
        <v>-0.35999999999999943</v>
      </c>
      <c r="N42" s="20">
        <f t="shared" si="8"/>
        <v>-1.3559322033898284E-2</v>
      </c>
      <c r="O42" s="21">
        <f t="shared" si="9"/>
        <v>0</v>
      </c>
    </row>
    <row r="43" spans="1:15" ht="12.75" customHeight="1" x14ac:dyDescent="0.2">
      <c r="A43" s="38" t="s">
        <v>39</v>
      </c>
      <c r="B43" s="39">
        <v>0.23380000000000001</v>
      </c>
      <c r="C43" s="41">
        <v>19.399999999999999</v>
      </c>
      <c r="D43" s="41">
        <v>4.5199999999999996</v>
      </c>
      <c r="E43" s="40"/>
      <c r="F43" s="14" t="s">
        <v>76</v>
      </c>
      <c r="G43" s="14">
        <v>0.23380000000000001</v>
      </c>
      <c r="H43" s="14">
        <v>19.649999999999999</v>
      </c>
      <c r="I43" s="14">
        <v>4.59</v>
      </c>
      <c r="J43" s="9"/>
      <c r="K43" s="19">
        <f t="shared" si="5"/>
        <v>-0.25</v>
      </c>
      <c r="L43" s="20">
        <f t="shared" si="6"/>
        <v>-1.2886597938144331E-2</v>
      </c>
      <c r="M43" s="19">
        <f t="shared" si="7"/>
        <v>-7.0000000000000284E-2</v>
      </c>
      <c r="N43" s="20">
        <f t="shared" si="8"/>
        <v>-1.5486725663716878E-2</v>
      </c>
      <c r="O43" s="21">
        <f t="shared" si="9"/>
        <v>0</v>
      </c>
    </row>
    <row r="44" spans="1:15" ht="12.75" customHeight="1" x14ac:dyDescent="0.2">
      <c r="A44" s="38" t="s">
        <v>145</v>
      </c>
      <c r="B44" s="39">
        <v>0.2477</v>
      </c>
      <c r="C44" s="41">
        <v>1.1200000000000001</v>
      </c>
      <c r="D44" s="41">
        <v>0.28000000000000003</v>
      </c>
      <c r="E44" s="40"/>
      <c r="F44" s="14" t="s">
        <v>76</v>
      </c>
      <c r="G44" s="14">
        <v>0.2477</v>
      </c>
      <c r="H44" s="14">
        <v>1.1299999999999999</v>
      </c>
      <c r="I44" s="14">
        <v>0.28000000000000003</v>
      </c>
      <c r="J44" s="9"/>
      <c r="K44" s="19">
        <f t="shared" si="5"/>
        <v>-9.9999999999997868E-3</v>
      </c>
      <c r="L44" s="20">
        <f t="shared" si="6"/>
        <v>-8.9285714285712373E-3</v>
      </c>
      <c r="M44" s="19">
        <f t="shared" si="7"/>
        <v>0</v>
      </c>
      <c r="N44" s="20">
        <f t="shared" si="8"/>
        <v>0</v>
      </c>
      <c r="O44" s="21">
        <f t="shared" si="9"/>
        <v>0</v>
      </c>
    </row>
    <row r="45" spans="1:15" ht="12.75" customHeight="1" x14ac:dyDescent="0.2">
      <c r="A45" s="38"/>
      <c r="B45" s="39"/>
      <c r="C45" s="41"/>
      <c r="D45" s="41"/>
      <c r="E45" s="40"/>
      <c r="J45" s="9"/>
      <c r="K45" s="19"/>
      <c r="L45" s="20"/>
      <c r="M45" s="19"/>
      <c r="N45" s="20"/>
      <c r="O45" s="21"/>
    </row>
    <row r="46" spans="1:15" ht="12.75" customHeight="1" x14ac:dyDescent="0.2">
      <c r="A46" s="38" t="s">
        <v>40</v>
      </c>
      <c r="B46" s="39">
        <v>1.2699999999999999E-2</v>
      </c>
      <c r="C46" s="41">
        <v>5.39</v>
      </c>
      <c r="D46" s="41">
        <v>7.0000000000000007E-2</v>
      </c>
      <c r="E46" s="40"/>
      <c r="F46" s="14" t="s">
        <v>75</v>
      </c>
      <c r="G46" s="14">
        <v>1.2699999999999999E-2</v>
      </c>
      <c r="H46" s="14">
        <v>5.45</v>
      </c>
      <c r="I46" s="14">
        <v>7.0000000000000007E-2</v>
      </c>
      <c r="J46" s="9"/>
      <c r="K46" s="19">
        <f t="shared" si="5"/>
        <v>-6.0000000000000497E-2</v>
      </c>
      <c r="L46" s="20">
        <f t="shared" si="6"/>
        <v>-1.1131725417439797E-2</v>
      </c>
      <c r="M46" s="19">
        <f t="shared" si="7"/>
        <v>0</v>
      </c>
      <c r="N46" s="20">
        <f t="shared" si="8"/>
        <v>0</v>
      </c>
      <c r="O46" s="21">
        <f t="shared" si="9"/>
        <v>0</v>
      </c>
    </row>
    <row r="47" spans="1:15" ht="12.75" customHeight="1" x14ac:dyDescent="0.2">
      <c r="A47" s="38" t="s">
        <v>41</v>
      </c>
      <c r="B47" s="39">
        <v>2.1100000000000001E-2</v>
      </c>
      <c r="C47" s="41">
        <v>18.64</v>
      </c>
      <c r="D47" s="41">
        <v>0.41</v>
      </c>
      <c r="E47" s="40"/>
      <c r="F47" s="14" t="s">
        <v>75</v>
      </c>
      <c r="G47" s="14">
        <v>2.1100000000000001E-2</v>
      </c>
      <c r="H47" s="14">
        <v>18.989999999999998</v>
      </c>
      <c r="I47" s="14">
        <v>0.4</v>
      </c>
      <c r="J47" s="9"/>
      <c r="K47" s="19">
        <f t="shared" si="5"/>
        <v>-0.34999999999999787</v>
      </c>
      <c r="L47" s="20">
        <f t="shared" si="6"/>
        <v>-1.8776824034334651E-2</v>
      </c>
      <c r="M47" s="19">
        <f t="shared" si="7"/>
        <v>9.9999999999999534E-3</v>
      </c>
      <c r="N47" s="20">
        <f t="shared" si="8"/>
        <v>2.4390243902438911E-2</v>
      </c>
      <c r="O47" s="21">
        <f t="shared" si="9"/>
        <v>0</v>
      </c>
    </row>
    <row r="48" spans="1:15" ht="12.75" customHeight="1" x14ac:dyDescent="0.2">
      <c r="A48" s="38"/>
      <c r="B48" s="39"/>
      <c r="C48" s="41"/>
      <c r="D48" s="41"/>
      <c r="E48" s="40"/>
      <c r="J48" s="9"/>
      <c r="K48" s="19"/>
      <c r="L48" s="20"/>
      <c r="M48" s="19"/>
      <c r="N48" s="20"/>
      <c r="O48" s="21"/>
    </row>
    <row r="49" spans="1:15" ht="12.75" customHeight="1" x14ac:dyDescent="0.2">
      <c r="A49" s="38" t="s">
        <v>48</v>
      </c>
      <c r="B49" s="39">
        <v>1.98</v>
      </c>
      <c r="C49" s="41">
        <v>138.30000000000001</v>
      </c>
      <c r="D49" s="41">
        <v>273.81</v>
      </c>
      <c r="E49" s="40"/>
      <c r="F49" s="14" t="s">
        <v>67</v>
      </c>
      <c r="G49" s="14">
        <v>1.98</v>
      </c>
      <c r="H49" s="14">
        <v>138.87</v>
      </c>
      <c r="I49" s="14">
        <v>274.95999999999998</v>
      </c>
      <c r="J49" s="9"/>
      <c r="K49" s="19">
        <f>+C49-H49</f>
        <v>-0.56999999999999318</v>
      </c>
      <c r="L49" s="20">
        <f>IFERROR(K49/C49,0)</f>
        <v>-4.1214750542298857E-3</v>
      </c>
      <c r="M49" s="19">
        <f>+D49-I49</f>
        <v>-1.1499999999999773</v>
      </c>
      <c r="N49" s="20">
        <f>IFERROR(M49/D49,0)</f>
        <v>-4.1999926956647936E-3</v>
      </c>
      <c r="O49" s="21">
        <f>IFERROR(I49/$I$92,0)</f>
        <v>0</v>
      </c>
    </row>
    <row r="50" spans="1:15" ht="12.75" customHeight="1" x14ac:dyDescent="0.2">
      <c r="A50" s="38" t="s">
        <v>48</v>
      </c>
      <c r="B50" s="39">
        <v>2.35</v>
      </c>
      <c r="C50" s="41">
        <v>52.22</v>
      </c>
      <c r="D50" s="41">
        <v>122.71</v>
      </c>
      <c r="E50" s="40"/>
      <c r="F50" s="14" t="s">
        <v>67</v>
      </c>
      <c r="G50" s="14">
        <v>2.35</v>
      </c>
      <c r="H50" s="14">
        <v>52.42</v>
      </c>
      <c r="I50" s="14">
        <v>123.19</v>
      </c>
      <c r="J50" s="9"/>
      <c r="K50" s="19">
        <f t="shared" ref="K50:K62" si="10">+C50-H50</f>
        <v>-0.20000000000000284</v>
      </c>
      <c r="L50" s="20">
        <f t="shared" ref="L50:L62" si="11">IFERROR(K50/C50,0)</f>
        <v>-3.8299502106473159E-3</v>
      </c>
      <c r="M50" s="19">
        <f t="shared" ref="M50:M62" si="12">+D50-I50</f>
        <v>-0.48000000000000398</v>
      </c>
      <c r="N50" s="20">
        <f t="shared" ref="N50:N62" si="13">IFERROR(M50/D50,0)</f>
        <v>-3.9116616412680633E-3</v>
      </c>
      <c r="O50" s="21">
        <f t="shared" ref="O50:O62" si="14">IFERROR(I50/$I$92,0)</f>
        <v>0</v>
      </c>
    </row>
    <row r="51" spans="1:15" ht="12.75" customHeight="1" x14ac:dyDescent="0.2">
      <c r="A51" s="38"/>
      <c r="B51" s="39"/>
      <c r="C51" s="41"/>
      <c r="D51" s="41"/>
      <c r="E51" s="40"/>
      <c r="J51" s="9"/>
      <c r="K51" s="19"/>
      <c r="L51" s="20"/>
      <c r="M51" s="19"/>
      <c r="N51" s="20"/>
      <c r="O51" s="21"/>
    </row>
    <row r="52" spans="1:15" ht="12.75" customHeight="1" x14ac:dyDescent="0.2">
      <c r="A52" s="38" t="s">
        <v>146</v>
      </c>
      <c r="B52" s="39">
        <v>0.1714</v>
      </c>
      <c r="C52" s="41">
        <v>0.27</v>
      </c>
      <c r="D52" s="41">
        <v>0.05</v>
      </c>
      <c r="E52" s="40"/>
      <c r="F52" s="14" t="s">
        <v>150</v>
      </c>
      <c r="G52" s="14">
        <v>0.17138999999999999</v>
      </c>
      <c r="H52" s="14">
        <v>0.27</v>
      </c>
      <c r="I52" s="14">
        <v>0.05</v>
      </c>
      <c r="J52" s="9"/>
      <c r="K52" s="19">
        <f t="shared" si="10"/>
        <v>0</v>
      </c>
      <c r="L52" s="20">
        <f t="shared" si="11"/>
        <v>0</v>
      </c>
      <c r="M52" s="19">
        <f t="shared" si="12"/>
        <v>0</v>
      </c>
      <c r="N52" s="20">
        <f t="shared" si="13"/>
        <v>0</v>
      </c>
      <c r="O52" s="21">
        <f t="shared" si="14"/>
        <v>0</v>
      </c>
    </row>
    <row r="53" spans="1:15" ht="12.75" customHeight="1" x14ac:dyDescent="0.2">
      <c r="A53" s="38"/>
      <c r="B53" s="39"/>
      <c r="C53" s="41"/>
      <c r="D53" s="41"/>
      <c r="E53" s="40"/>
      <c r="J53" s="9"/>
      <c r="K53" s="19"/>
      <c r="L53" s="20"/>
      <c r="M53" s="19"/>
      <c r="N53" s="20"/>
      <c r="O53" s="21"/>
    </row>
    <row r="54" spans="1:15" ht="12.75" customHeight="1" x14ac:dyDescent="0.2">
      <c r="A54" s="38" t="s">
        <v>45</v>
      </c>
      <c r="B54" s="39">
        <v>0.32779999999999998</v>
      </c>
      <c r="C54" s="41">
        <v>371.45</v>
      </c>
      <c r="D54" s="41">
        <v>121.74</v>
      </c>
      <c r="E54" s="40"/>
      <c r="F54" s="14" t="s">
        <v>72</v>
      </c>
      <c r="G54" s="14">
        <v>0.32779999999999998</v>
      </c>
      <c r="H54" s="14">
        <v>372.25</v>
      </c>
      <c r="I54" s="14">
        <v>122.02</v>
      </c>
      <c r="J54" s="9"/>
      <c r="K54" s="19">
        <f t="shared" si="10"/>
        <v>-0.80000000000001137</v>
      </c>
      <c r="L54" s="20">
        <f t="shared" si="11"/>
        <v>-2.153721900659608E-3</v>
      </c>
      <c r="M54" s="19">
        <f t="shared" si="12"/>
        <v>-0.28000000000000114</v>
      </c>
      <c r="N54" s="20">
        <f t="shared" si="13"/>
        <v>-2.2999835715459271E-3</v>
      </c>
      <c r="O54" s="21">
        <f t="shared" si="14"/>
        <v>0</v>
      </c>
    </row>
    <row r="55" spans="1:15" ht="12.75" customHeight="1" x14ac:dyDescent="0.2">
      <c r="A55" s="38"/>
      <c r="B55" s="39"/>
      <c r="C55" s="41"/>
      <c r="D55" s="41"/>
      <c r="E55" s="40"/>
      <c r="J55" s="9"/>
      <c r="K55" s="19"/>
      <c r="L55" s="20"/>
      <c r="M55" s="19"/>
      <c r="N55" s="20"/>
      <c r="O55" s="21"/>
    </row>
    <row r="56" spans="1:15" ht="12.75" customHeight="1" x14ac:dyDescent="0.2">
      <c r="A56" s="38" t="s">
        <v>147</v>
      </c>
      <c r="B56" s="39">
        <v>0.05</v>
      </c>
      <c r="C56" s="41">
        <v>46819</v>
      </c>
      <c r="D56" s="41">
        <v>2341.0300000000002</v>
      </c>
      <c r="E56" s="40"/>
      <c r="F56" s="14" t="s">
        <v>102</v>
      </c>
      <c r="G56" s="14">
        <v>0.05</v>
      </c>
      <c r="H56" s="14">
        <v>47029.3</v>
      </c>
      <c r="I56" s="14">
        <v>2351.4699999999998</v>
      </c>
      <c r="J56" s="9"/>
      <c r="K56" s="19">
        <f t="shared" si="10"/>
        <v>-210.30000000000291</v>
      </c>
      <c r="L56" s="20">
        <f t="shared" si="11"/>
        <v>-4.4917661633098295E-3</v>
      </c>
      <c r="M56" s="19">
        <f t="shared" si="12"/>
        <v>-10.4399999999996</v>
      </c>
      <c r="N56" s="20">
        <f t="shared" si="13"/>
        <v>-4.459575486003853E-3</v>
      </c>
      <c r="O56" s="21">
        <f t="shared" si="14"/>
        <v>0</v>
      </c>
    </row>
    <row r="57" spans="1:15" ht="12.75" customHeight="1" x14ac:dyDescent="0.2">
      <c r="A57" s="38"/>
      <c r="B57" s="39"/>
      <c r="C57" s="41"/>
      <c r="D57" s="41"/>
      <c r="E57" s="40"/>
      <c r="J57" s="9"/>
      <c r="K57" s="19"/>
      <c r="L57" s="20"/>
      <c r="M57" s="19"/>
      <c r="N57" s="20"/>
      <c r="O57" s="21"/>
    </row>
    <row r="58" spans="1:15" ht="12.75" customHeight="1" x14ac:dyDescent="0.2">
      <c r="A58" s="38" t="s">
        <v>46</v>
      </c>
      <c r="B58" s="39">
        <v>8.8999999999999996E-2</v>
      </c>
      <c r="C58" s="41">
        <v>91.72</v>
      </c>
      <c r="D58" s="41">
        <v>8.19</v>
      </c>
      <c r="E58" s="40"/>
      <c r="F58" s="14" t="s">
        <v>71</v>
      </c>
      <c r="G58" s="14">
        <v>8.8999999999999996E-2</v>
      </c>
      <c r="H58" s="14">
        <v>91.97</v>
      </c>
      <c r="I58" s="14">
        <v>8.19</v>
      </c>
      <c r="J58" s="9"/>
      <c r="K58" s="19">
        <f t="shared" si="10"/>
        <v>-0.25</v>
      </c>
      <c r="L58" s="20">
        <f t="shared" si="11"/>
        <v>-2.7256868730920194E-3</v>
      </c>
      <c r="M58" s="19">
        <f t="shared" si="12"/>
        <v>0</v>
      </c>
      <c r="N58" s="20">
        <f t="shared" si="13"/>
        <v>0</v>
      </c>
      <c r="O58" s="21">
        <f t="shared" si="14"/>
        <v>0</v>
      </c>
    </row>
    <row r="59" spans="1:15" ht="12.75" customHeight="1" x14ac:dyDescent="0.2">
      <c r="A59" s="38"/>
      <c r="B59" s="39"/>
      <c r="C59" s="41"/>
      <c r="D59" s="41"/>
      <c r="E59" s="40"/>
      <c r="J59" s="9"/>
      <c r="K59" s="19"/>
      <c r="L59" s="20"/>
      <c r="M59" s="19"/>
      <c r="N59" s="20"/>
      <c r="O59" s="21"/>
    </row>
    <row r="60" spans="1:15" ht="12.75" customHeight="1" x14ac:dyDescent="0.2">
      <c r="A60" s="38" t="s">
        <v>47</v>
      </c>
      <c r="B60" s="39">
        <v>0.222</v>
      </c>
      <c r="C60" s="41">
        <v>27.87</v>
      </c>
      <c r="D60" s="41">
        <v>6.18</v>
      </c>
      <c r="E60" s="40"/>
      <c r="F60" s="14" t="s">
        <v>70</v>
      </c>
      <c r="G60" s="14">
        <v>0.222</v>
      </c>
      <c r="H60" s="14">
        <v>28.07</v>
      </c>
      <c r="I60" s="14">
        <v>6.23</v>
      </c>
      <c r="J60" s="9"/>
      <c r="K60" s="19">
        <f t="shared" si="10"/>
        <v>-0.19999999999999929</v>
      </c>
      <c r="L60" s="20">
        <f t="shared" si="11"/>
        <v>-7.1761750986723818E-3</v>
      </c>
      <c r="M60" s="19">
        <f t="shared" si="12"/>
        <v>-5.0000000000000711E-2</v>
      </c>
      <c r="N60" s="20">
        <f t="shared" si="13"/>
        <v>-8.0906148867315071E-3</v>
      </c>
      <c r="O60" s="21">
        <f t="shared" si="14"/>
        <v>0</v>
      </c>
    </row>
    <row r="61" spans="1:15" ht="12.75" customHeight="1" x14ac:dyDescent="0.2">
      <c r="A61" s="38"/>
      <c r="B61" s="39"/>
      <c r="C61" s="41"/>
      <c r="D61" s="41"/>
      <c r="E61" s="40"/>
      <c r="J61" s="9"/>
      <c r="K61" s="19"/>
      <c r="L61" s="20"/>
      <c r="M61" s="19"/>
      <c r="N61" s="20"/>
      <c r="O61" s="21"/>
    </row>
    <row r="62" spans="1:15" ht="12.75" customHeight="1" x14ac:dyDescent="0.2">
      <c r="A62" s="38" t="s">
        <v>109</v>
      </c>
      <c r="B62" s="39">
        <v>0.32469999999999999</v>
      </c>
      <c r="C62" s="41">
        <v>81.22</v>
      </c>
      <c r="D62" s="41">
        <v>26.4</v>
      </c>
      <c r="E62" s="40"/>
      <c r="F62" s="14" t="s">
        <v>69</v>
      </c>
      <c r="G62" s="14">
        <v>0.32468000000000002</v>
      </c>
      <c r="H62" s="14">
        <v>81.83</v>
      </c>
      <c r="I62" s="14">
        <v>26.57</v>
      </c>
      <c r="J62" s="9"/>
      <c r="K62" s="19">
        <f t="shared" si="10"/>
        <v>-0.60999999999999943</v>
      </c>
      <c r="L62" s="20">
        <f t="shared" si="11"/>
        <v>-7.5104654026101874E-3</v>
      </c>
      <c r="M62" s="19">
        <f t="shared" si="12"/>
        <v>-0.17000000000000171</v>
      </c>
      <c r="N62" s="20">
        <f t="shared" si="13"/>
        <v>-6.4393939393940043E-3</v>
      </c>
      <c r="O62" s="21">
        <f t="shared" si="14"/>
        <v>0</v>
      </c>
    </row>
    <row r="63" spans="1:15" ht="12.75" customHeight="1" x14ac:dyDescent="0.2">
      <c r="A63" s="38"/>
      <c r="B63" s="39"/>
      <c r="C63" s="41"/>
      <c r="D63" s="41"/>
      <c r="E63" s="40"/>
      <c r="J63" s="9"/>
      <c r="K63" s="19"/>
      <c r="L63" s="20"/>
      <c r="M63" s="19"/>
      <c r="N63" s="20"/>
      <c r="O63" s="21"/>
    </row>
    <row r="64" spans="1:15" ht="12.75" customHeight="1" x14ac:dyDescent="0.2">
      <c r="A64" s="38" t="s">
        <v>49</v>
      </c>
      <c r="B64" s="39">
        <v>7.6600000000000001E-2</v>
      </c>
      <c r="C64" s="41">
        <v>47.57</v>
      </c>
      <c r="D64" s="41">
        <v>3.65</v>
      </c>
      <c r="E64" s="40"/>
      <c r="F64" s="14" t="s">
        <v>68</v>
      </c>
      <c r="G64" s="14">
        <v>7.6550000000000007E-2</v>
      </c>
      <c r="H64" s="14">
        <v>47.78</v>
      </c>
      <c r="I64" s="14">
        <v>3.66</v>
      </c>
      <c r="J64" s="9"/>
      <c r="K64" s="19">
        <f t="shared" ref="K64:K77" si="15">+C64-H64</f>
        <v>-0.21000000000000085</v>
      </c>
      <c r="L64" s="20">
        <f t="shared" ref="L64:L77" si="16">IFERROR(K64/C64,0)</f>
        <v>-4.4145469833929123E-3</v>
      </c>
      <c r="M64" s="19">
        <f t="shared" ref="M64:M77" si="17">+D64-I64</f>
        <v>-1.0000000000000231E-2</v>
      </c>
      <c r="N64" s="20">
        <f t="shared" ref="N64:N77" si="18">IFERROR(M64/D64,0)</f>
        <v>-2.7397260273973236E-3</v>
      </c>
      <c r="O64" s="21">
        <f t="shared" ref="O64:O77" si="19">IFERROR(I64/$I$92,0)</f>
        <v>0</v>
      </c>
    </row>
    <row r="65" spans="1:15" ht="12.75" customHeight="1" x14ac:dyDescent="0.2">
      <c r="A65" s="38" t="s">
        <v>51</v>
      </c>
      <c r="B65" s="39">
        <v>9.6000000000000002E-2</v>
      </c>
      <c r="C65" s="41">
        <v>11</v>
      </c>
      <c r="D65" s="41">
        <v>1.05</v>
      </c>
      <c r="E65" s="40"/>
      <c r="F65" s="14" t="s">
        <v>68</v>
      </c>
      <c r="G65" s="14">
        <v>9.6000000000000002E-2</v>
      </c>
      <c r="H65" s="14">
        <v>11.1</v>
      </c>
      <c r="I65" s="14">
        <v>1.07</v>
      </c>
      <c r="J65" s="9"/>
      <c r="K65" s="19">
        <f t="shared" si="15"/>
        <v>-9.9999999999999645E-2</v>
      </c>
      <c r="L65" s="20">
        <f t="shared" si="16"/>
        <v>-9.0909090909090592E-3</v>
      </c>
      <c r="M65" s="19">
        <f t="shared" si="17"/>
        <v>-2.0000000000000018E-2</v>
      </c>
      <c r="N65" s="20">
        <f t="shared" si="18"/>
        <v>-1.9047619047619063E-2</v>
      </c>
      <c r="O65" s="21">
        <f t="shared" si="19"/>
        <v>0</v>
      </c>
    </row>
    <row r="66" spans="1:15" ht="12.75" customHeight="1" x14ac:dyDescent="0.2">
      <c r="A66" s="38" t="s">
        <v>50</v>
      </c>
      <c r="B66" s="39">
        <v>0.1089</v>
      </c>
      <c r="C66" s="41">
        <v>21.39</v>
      </c>
      <c r="D66" s="41">
        <v>2.33</v>
      </c>
      <c r="E66" s="40"/>
      <c r="F66" s="14" t="s">
        <v>68</v>
      </c>
      <c r="G66" s="45">
        <v>0.1089</v>
      </c>
      <c r="H66" s="42">
        <v>21.5</v>
      </c>
      <c r="I66" s="42">
        <v>2.34</v>
      </c>
      <c r="J66" s="9"/>
      <c r="K66" s="19">
        <f t="shared" si="15"/>
        <v>-0.10999999999999943</v>
      </c>
      <c r="L66" s="20">
        <f t="shared" si="16"/>
        <v>-5.1425899953248914E-3</v>
      </c>
      <c r="M66" s="19">
        <f t="shared" si="17"/>
        <v>-9.9999999999997868E-3</v>
      </c>
      <c r="N66" s="20">
        <f t="shared" si="18"/>
        <v>-4.2918454935621398E-3</v>
      </c>
      <c r="O66" s="21">
        <f t="shared" si="19"/>
        <v>0</v>
      </c>
    </row>
    <row r="67" spans="1:15" ht="12.75" customHeight="1" x14ac:dyDescent="0.2">
      <c r="A67" s="38"/>
      <c r="B67" s="39"/>
      <c r="C67" s="41"/>
      <c r="D67" s="41"/>
      <c r="E67" s="40"/>
      <c r="J67" s="9"/>
      <c r="K67" s="19"/>
      <c r="L67" s="20"/>
      <c r="M67" s="19"/>
      <c r="N67" s="20"/>
      <c r="O67" s="21"/>
    </row>
    <row r="68" spans="1:15" ht="12.75" customHeight="1" x14ac:dyDescent="0.2">
      <c r="A68" s="38" t="s">
        <v>142</v>
      </c>
      <c r="B68" s="39">
        <v>1.4500000000000001E-2</v>
      </c>
      <c r="C68" s="41">
        <v>884.52</v>
      </c>
      <c r="D68" s="41">
        <v>12.83</v>
      </c>
      <c r="E68" s="40"/>
      <c r="F68" s="14" t="s">
        <v>66</v>
      </c>
      <c r="G68" s="14">
        <v>1.451E-2</v>
      </c>
      <c r="H68" s="14">
        <v>888.38</v>
      </c>
      <c r="I68" s="14">
        <v>12.89</v>
      </c>
      <c r="J68" s="9"/>
      <c r="K68" s="19">
        <f t="shared" si="15"/>
        <v>-3.8600000000000136</v>
      </c>
      <c r="L68" s="20">
        <f t="shared" si="16"/>
        <v>-4.3639488083932684E-3</v>
      </c>
      <c r="M68" s="19">
        <f t="shared" si="17"/>
        <v>-6.0000000000000497E-2</v>
      </c>
      <c r="N68" s="20">
        <f t="shared" si="18"/>
        <v>-4.6765393608729925E-3</v>
      </c>
      <c r="O68" s="21">
        <f t="shared" si="19"/>
        <v>0</v>
      </c>
    </row>
    <row r="69" spans="1:15" ht="12.75" customHeight="1" x14ac:dyDescent="0.2">
      <c r="A69" s="38" t="s">
        <v>148</v>
      </c>
      <c r="B69" s="39">
        <v>1.7000000000000001E-2</v>
      </c>
      <c r="C69" s="41">
        <v>319.52</v>
      </c>
      <c r="D69" s="41">
        <v>5.43</v>
      </c>
      <c r="E69" s="40"/>
      <c r="F69" s="14" t="s">
        <v>66</v>
      </c>
      <c r="G69" s="14">
        <v>1.7000000000000001E-2</v>
      </c>
      <c r="H69" s="14">
        <v>321.54000000000002</v>
      </c>
      <c r="I69" s="14">
        <v>5.47</v>
      </c>
      <c r="J69" s="9"/>
      <c r="K69" s="19">
        <f t="shared" si="15"/>
        <v>-2.0200000000000387</v>
      </c>
      <c r="L69" s="20">
        <f t="shared" si="16"/>
        <v>-6.3219829744618136E-3</v>
      </c>
      <c r="M69" s="19">
        <f t="shared" si="17"/>
        <v>-4.0000000000000036E-2</v>
      </c>
      <c r="N69" s="20">
        <f t="shared" si="18"/>
        <v>-7.3664825046040588E-3</v>
      </c>
      <c r="O69" s="21">
        <f t="shared" si="19"/>
        <v>0</v>
      </c>
    </row>
    <row r="70" spans="1:15" ht="12.75" customHeight="1" x14ac:dyDescent="0.2">
      <c r="A70" s="38" t="s">
        <v>148</v>
      </c>
      <c r="B70" s="39">
        <v>2.5000000000000001E-2</v>
      </c>
      <c r="C70" s="41">
        <v>0.12</v>
      </c>
      <c r="D70" s="41">
        <v>0</v>
      </c>
      <c r="E70" s="40"/>
      <c r="F70" s="14" t="s">
        <v>66</v>
      </c>
      <c r="G70" s="14">
        <v>2.5000000000000001E-2</v>
      </c>
      <c r="H70" s="14">
        <v>0.15</v>
      </c>
      <c r="I70" s="14">
        <v>0</v>
      </c>
      <c r="J70" s="9"/>
      <c r="K70" s="19">
        <f t="shared" si="15"/>
        <v>-0.03</v>
      </c>
      <c r="L70" s="20">
        <f t="shared" si="16"/>
        <v>-0.25</v>
      </c>
      <c r="M70" s="19">
        <f t="shared" si="17"/>
        <v>0</v>
      </c>
      <c r="N70" s="20">
        <f t="shared" si="18"/>
        <v>0</v>
      </c>
      <c r="O70" s="21">
        <f t="shared" si="19"/>
        <v>0</v>
      </c>
    </row>
    <row r="71" spans="1:15" ht="12.75" customHeight="1" x14ac:dyDescent="0.2">
      <c r="A71" s="38"/>
      <c r="B71" s="39"/>
      <c r="C71" s="41"/>
      <c r="D71" s="41"/>
      <c r="E71" s="40"/>
      <c r="J71" s="9"/>
      <c r="K71" s="19"/>
      <c r="L71" s="20"/>
      <c r="M71" s="19"/>
      <c r="N71" s="20"/>
      <c r="O71" s="21"/>
    </row>
    <row r="72" spans="1:15" ht="12.75" customHeight="1" x14ac:dyDescent="0.2">
      <c r="A72" s="38" t="s">
        <v>149</v>
      </c>
      <c r="B72" s="39">
        <v>0.24299999999999999</v>
      </c>
      <c r="C72" s="41">
        <v>342.21</v>
      </c>
      <c r="D72" s="41">
        <v>83.17</v>
      </c>
      <c r="E72" s="40"/>
      <c r="F72" s="14" t="s">
        <v>63</v>
      </c>
      <c r="G72" s="14">
        <v>0.24299999999999999</v>
      </c>
      <c r="H72" s="14">
        <v>344.21</v>
      </c>
      <c r="I72" s="14">
        <v>83.63</v>
      </c>
      <c r="J72" s="9"/>
      <c r="K72" s="19">
        <f t="shared" si="15"/>
        <v>-2</v>
      </c>
      <c r="L72" s="20">
        <f t="shared" si="16"/>
        <v>-5.8443645714619684E-3</v>
      </c>
      <c r="M72" s="19">
        <f t="shared" si="17"/>
        <v>-0.45999999999999375</v>
      </c>
      <c r="N72" s="20">
        <f t="shared" si="18"/>
        <v>-5.5308404472765868E-3</v>
      </c>
      <c r="O72" s="21">
        <f t="shared" si="19"/>
        <v>0</v>
      </c>
    </row>
    <row r="73" spans="1:15" ht="12.75" customHeight="1" x14ac:dyDescent="0.2">
      <c r="A73" s="14" t="s">
        <v>137</v>
      </c>
      <c r="B73" s="14">
        <v>0.27</v>
      </c>
      <c r="C73" s="14">
        <v>7.0000000000000007E-2</v>
      </c>
      <c r="D73" s="14">
        <v>0.02</v>
      </c>
      <c r="E73" s="40"/>
      <c r="F73" s="14" t="s">
        <v>63</v>
      </c>
      <c r="G73" s="14">
        <v>0.27</v>
      </c>
      <c r="H73" s="14">
        <v>7.0000000000000007E-2</v>
      </c>
      <c r="I73" s="14">
        <v>0.02</v>
      </c>
      <c r="J73" s="9"/>
      <c r="K73" s="19">
        <f t="shared" si="15"/>
        <v>0</v>
      </c>
      <c r="L73" s="20">
        <f t="shared" si="16"/>
        <v>0</v>
      </c>
      <c r="M73" s="19">
        <f t="shared" si="17"/>
        <v>0</v>
      </c>
      <c r="N73" s="20">
        <f t="shared" si="18"/>
        <v>0</v>
      </c>
      <c r="O73" s="21">
        <f t="shared" si="19"/>
        <v>0</v>
      </c>
    </row>
    <row r="74" spans="1:15" ht="12.75" customHeight="1" x14ac:dyDescent="0.2">
      <c r="A74" s="38" t="s">
        <v>136</v>
      </c>
      <c r="B74" s="39">
        <v>0.27650000000000002</v>
      </c>
      <c r="C74" s="41">
        <v>188.28</v>
      </c>
      <c r="D74" s="41">
        <v>52.06</v>
      </c>
      <c r="E74" s="40"/>
      <c r="F74" s="14" t="s">
        <v>63</v>
      </c>
      <c r="G74" s="14">
        <v>0.27650000000000002</v>
      </c>
      <c r="H74" s="14">
        <v>189.97</v>
      </c>
      <c r="I74" s="14">
        <v>52.53</v>
      </c>
      <c r="J74" s="9"/>
      <c r="K74" s="19">
        <f t="shared" si="15"/>
        <v>-1.6899999999999977</v>
      </c>
      <c r="L74" s="20">
        <f t="shared" si="16"/>
        <v>-8.975993201614605E-3</v>
      </c>
      <c r="M74" s="19">
        <f t="shared" si="17"/>
        <v>-0.46999999999999886</v>
      </c>
      <c r="N74" s="20">
        <f t="shared" si="18"/>
        <v>-9.0280445639646344E-3</v>
      </c>
      <c r="O74" s="21">
        <f t="shared" si="19"/>
        <v>0</v>
      </c>
    </row>
    <row r="75" spans="1:15" ht="12.75" customHeight="1" x14ac:dyDescent="0.2">
      <c r="A75" s="38"/>
      <c r="B75" s="39"/>
      <c r="C75" s="41"/>
      <c r="D75" s="41"/>
      <c r="E75" s="40"/>
      <c r="J75" s="9"/>
      <c r="K75" s="19"/>
      <c r="L75" s="20"/>
      <c r="M75" s="19"/>
      <c r="N75" s="20"/>
      <c r="O75" s="21"/>
    </row>
    <row r="76" spans="1:15" ht="12.75" customHeight="1" x14ac:dyDescent="0.2">
      <c r="A76" s="38" t="s">
        <v>58</v>
      </c>
      <c r="B76" s="39">
        <v>7.1999999999999995E-2</v>
      </c>
      <c r="C76" s="41">
        <v>376213.46</v>
      </c>
      <c r="D76" s="41">
        <v>27087.360000000001</v>
      </c>
      <c r="E76" s="40"/>
      <c r="F76" s="14" t="s">
        <v>61</v>
      </c>
      <c r="G76" s="14">
        <v>7.1999999999999995E-2</v>
      </c>
      <c r="H76" s="14">
        <v>391860.16</v>
      </c>
      <c r="I76" s="14">
        <v>28213.93</v>
      </c>
      <c r="J76" s="9"/>
      <c r="K76" s="19">
        <f t="shared" si="15"/>
        <v>-15646.699999999953</v>
      </c>
      <c r="L76" s="20">
        <f t="shared" si="16"/>
        <v>-4.1589952682713566E-2</v>
      </c>
      <c r="M76" s="19">
        <f t="shared" si="17"/>
        <v>-1126.5699999999997</v>
      </c>
      <c r="N76" s="20">
        <f t="shared" si="18"/>
        <v>-4.1590247259238246E-2</v>
      </c>
      <c r="O76" s="21">
        <f t="shared" si="19"/>
        <v>0</v>
      </c>
    </row>
    <row r="77" spans="1:15" ht="12.75" customHeight="1" x14ac:dyDescent="0.2">
      <c r="A77" s="38" t="s">
        <v>58</v>
      </c>
      <c r="B77" s="39">
        <v>7.4999999999999997E-2</v>
      </c>
      <c r="C77" s="41">
        <v>191606.44</v>
      </c>
      <c r="D77" s="41">
        <v>14373.06</v>
      </c>
      <c r="E77" s="40"/>
      <c r="F77" s="14" t="s">
        <v>61</v>
      </c>
      <c r="G77" s="45">
        <v>7.4999999999999997E-2</v>
      </c>
      <c r="H77" s="42">
        <v>178676.03</v>
      </c>
      <c r="I77" s="42">
        <v>13400.7</v>
      </c>
      <c r="J77" s="9"/>
      <c r="K77" s="19">
        <f t="shared" si="15"/>
        <v>12930.410000000003</v>
      </c>
      <c r="L77" s="20">
        <f t="shared" si="16"/>
        <v>6.7484213996147541E-2</v>
      </c>
      <c r="M77" s="19">
        <f t="shared" si="17"/>
        <v>972.35999999999876</v>
      </c>
      <c r="N77" s="20">
        <f t="shared" si="18"/>
        <v>6.7651564802484562E-2</v>
      </c>
      <c r="O77" s="21">
        <f t="shared" si="19"/>
        <v>0</v>
      </c>
    </row>
    <row r="78" spans="1:15" ht="12.75" customHeight="1" x14ac:dyDescent="0.2">
      <c r="A78" s="38"/>
      <c r="B78" s="39"/>
      <c r="C78" s="41"/>
      <c r="D78" s="41"/>
      <c r="E78" s="40"/>
      <c r="J78" s="9"/>
      <c r="K78" s="19"/>
      <c r="L78" s="20"/>
      <c r="M78" s="19"/>
      <c r="N78" s="20"/>
      <c r="O78" s="21"/>
    </row>
    <row r="79" spans="1:15" ht="12.75" customHeight="1" x14ac:dyDescent="0.2">
      <c r="A79" s="38" t="s">
        <v>111</v>
      </c>
      <c r="B79" s="39">
        <v>0.38500000000000001</v>
      </c>
      <c r="C79" s="41">
        <v>1.28</v>
      </c>
      <c r="D79" s="41">
        <v>0.5</v>
      </c>
      <c r="E79" s="40"/>
      <c r="F79" s="14" t="s">
        <v>60</v>
      </c>
      <c r="G79" s="45">
        <v>0.38500000000000001</v>
      </c>
      <c r="H79" s="42">
        <v>1.32</v>
      </c>
      <c r="I79" s="42">
        <v>0.51</v>
      </c>
      <c r="J79" s="9"/>
      <c r="K79" s="19">
        <f t="shared" ref="K79" si="20">+C79-H79</f>
        <v>-4.0000000000000036E-2</v>
      </c>
      <c r="L79" s="20">
        <f t="shared" ref="L79" si="21">IFERROR(K79/C79,0)</f>
        <v>-3.1250000000000028E-2</v>
      </c>
      <c r="M79" s="19">
        <f t="shared" ref="M79" si="22">+D79-I79</f>
        <v>-1.0000000000000009E-2</v>
      </c>
      <c r="N79" s="20">
        <f t="shared" ref="N79" si="23">IFERROR(M79/D79,0)</f>
        <v>-2.0000000000000018E-2</v>
      </c>
      <c r="O79" s="21">
        <f>IFERROR(I79/$I$92,0)</f>
        <v>0</v>
      </c>
    </row>
    <row r="80" spans="1:15" ht="12.75" customHeight="1" x14ac:dyDescent="0.2">
      <c r="E80" s="9"/>
      <c r="J80" s="9"/>
      <c r="K80" s="19"/>
      <c r="L80" s="20"/>
      <c r="M80" s="19"/>
      <c r="N80" s="20"/>
      <c r="O80" s="21"/>
    </row>
    <row r="81" spans="1:15" ht="12.75" customHeight="1" x14ac:dyDescent="0.2">
      <c r="E81" s="9"/>
      <c r="J81" s="9"/>
      <c r="K81" s="19"/>
      <c r="L81" s="20"/>
      <c r="M81" s="19"/>
      <c r="N81" s="20"/>
      <c r="O81" s="21"/>
    </row>
    <row r="82" spans="1:15" x14ac:dyDescent="0.2">
      <c r="B82" s="18"/>
      <c r="C82" s="17"/>
      <c r="D82" s="17"/>
      <c r="E82" s="9"/>
      <c r="J82" s="9"/>
      <c r="K82" s="19"/>
      <c r="L82" s="20"/>
      <c r="M82" s="19"/>
      <c r="N82" s="20"/>
      <c r="O82" s="21"/>
    </row>
    <row r="83" spans="1:15" x14ac:dyDescent="0.2">
      <c r="A83" s="22"/>
      <c r="B83" s="23"/>
      <c r="C83" s="24"/>
      <c r="D83" s="25"/>
      <c r="E83" s="9"/>
      <c r="J83" s="9"/>
      <c r="K83" s="19"/>
      <c r="L83" s="20"/>
      <c r="M83" s="19"/>
      <c r="N83" s="20"/>
      <c r="O83" s="21"/>
    </row>
    <row r="84" spans="1:15" x14ac:dyDescent="0.2">
      <c r="A84" s="26" t="s">
        <v>19</v>
      </c>
      <c r="B84" s="27"/>
      <c r="C84" s="28">
        <f>SUM(C9:C79)</f>
        <v>648760.92000000016</v>
      </c>
      <c r="D84" s="28">
        <f>SUM(D9:D79)</f>
        <v>48232.07</v>
      </c>
      <c r="E84" s="29"/>
      <c r="F84" s="29"/>
      <c r="G84" s="29"/>
      <c r="H84" s="28">
        <f>SUM(H10:H83)</f>
        <v>651991.30999999994</v>
      </c>
      <c r="I84" s="28">
        <f>SUM(I10:I83)</f>
        <v>48433.170000000006</v>
      </c>
      <c r="J84" s="44"/>
      <c r="K84" s="43">
        <f>SUM(K9:K83)</f>
        <v>-3230.389999999953</v>
      </c>
      <c r="L84" s="30">
        <f>IFERROR(K84/C84,0)</f>
        <v>-4.9793227372572817E-3</v>
      </c>
      <c r="M84" s="31">
        <f>SUM(M9:M83)</f>
        <v>-201.10000000000082</v>
      </c>
      <c r="N84" s="30">
        <f>IFERROR(M84/D84,0)</f>
        <v>-4.1694250319341637E-3</v>
      </c>
      <c r="O84" s="32">
        <f>SUM(O9:O83)</f>
        <v>0</v>
      </c>
    </row>
    <row r="85" spans="1:15" x14ac:dyDescent="0.2">
      <c r="L85" s="33"/>
    </row>
    <row r="86" spans="1:15" x14ac:dyDescent="0.2">
      <c r="K86" s="4"/>
      <c r="L86" s="34"/>
    </row>
    <row r="88" spans="1:15" x14ac:dyDescent="0.2">
      <c r="A88" s="4"/>
    </row>
    <row r="92" spans="1:15" x14ac:dyDescent="0.2">
      <c r="K92" s="4"/>
    </row>
    <row r="98" spans="6:11" x14ac:dyDescent="0.2">
      <c r="K98" s="4"/>
    </row>
    <row r="102" spans="6:11" x14ac:dyDescent="0.2">
      <c r="F102" s="4"/>
    </row>
    <row r="104" spans="6:11" x14ac:dyDescent="0.2">
      <c r="K104" s="4"/>
    </row>
    <row r="110" spans="6:11" x14ac:dyDescent="0.2">
      <c r="K110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1"/>
  <sheetViews>
    <sheetView workbookViewId="0">
      <selection activeCell="G3" sqref="G3"/>
    </sheetView>
  </sheetViews>
  <sheetFormatPr defaultRowHeight="11.25" x14ac:dyDescent="0.2"/>
  <cols>
    <col min="1" max="1" width="34.28515625" style="14" bestFit="1" customWidth="1"/>
    <col min="2" max="2" width="14.7109375" style="14" bestFit="1" customWidth="1"/>
    <col min="3" max="3" width="10.28515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140625" style="14" bestFit="1" customWidth="1"/>
    <col min="9" max="9" width="11.570312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 x14ac:dyDescent="0.2">
      <c r="A1" s="1" t="s">
        <v>0</v>
      </c>
      <c r="B1" s="1" t="s">
        <v>20</v>
      </c>
      <c r="E1" s="15"/>
      <c r="J1" s="15"/>
    </row>
    <row r="2" spans="1:15" x14ac:dyDescent="0.2">
      <c r="A2" s="2" t="s">
        <v>1</v>
      </c>
      <c r="B2" s="35">
        <v>42217</v>
      </c>
      <c r="E2" s="15"/>
      <c r="J2" s="15"/>
    </row>
    <row r="3" spans="1:15" x14ac:dyDescent="0.2">
      <c r="A3" s="2" t="s">
        <v>2</v>
      </c>
      <c r="B3" s="36">
        <v>333006</v>
      </c>
      <c r="E3" s="15"/>
      <c r="J3" s="15"/>
    </row>
    <row r="4" spans="1:15" x14ac:dyDescent="0.2">
      <c r="A4" s="2" t="s">
        <v>3</v>
      </c>
      <c r="B4" s="37">
        <v>42186</v>
      </c>
      <c r="E4" s="15"/>
      <c r="J4" s="15"/>
    </row>
    <row r="5" spans="1:15" x14ac:dyDescent="0.2">
      <c r="A5" s="2" t="s">
        <v>4</v>
      </c>
      <c r="B5" s="2" t="s">
        <v>5</v>
      </c>
      <c r="E5" s="15"/>
      <c r="J5" s="15"/>
    </row>
    <row r="6" spans="1:15" x14ac:dyDescent="0.2">
      <c r="A6" s="3"/>
      <c r="B6" s="4"/>
      <c r="E6" s="15"/>
      <c r="J6" s="15"/>
    </row>
    <row r="7" spans="1:15" x14ac:dyDescent="0.2">
      <c r="A7" s="5" t="s">
        <v>6</v>
      </c>
      <c r="B7" s="6"/>
      <c r="E7" s="15"/>
      <c r="F7" s="7" t="str">
        <f>B1</f>
        <v>Belgacom</v>
      </c>
      <c r="J7" s="15"/>
    </row>
    <row r="8" spans="1:15" ht="22.5" x14ac:dyDescent="0.2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 ht="12.75" customHeight="1" x14ac:dyDescent="0.2">
      <c r="B9" s="16"/>
      <c r="C9" s="17"/>
      <c r="D9" s="17"/>
      <c r="E9" s="9"/>
      <c r="J9" s="9"/>
      <c r="K9" s="19"/>
      <c r="L9" s="20"/>
      <c r="M9" s="19"/>
      <c r="N9" s="20"/>
      <c r="O9" s="21"/>
    </row>
    <row r="10" spans="1:15" ht="12.75" customHeight="1" x14ac:dyDescent="0.2">
      <c r="A10" s="38" t="s">
        <v>88</v>
      </c>
      <c r="B10" s="39">
        <v>0.29120000000000001</v>
      </c>
      <c r="C10" s="41">
        <v>6.31</v>
      </c>
      <c r="D10" s="41">
        <v>1.84</v>
      </c>
      <c r="E10" s="40"/>
      <c r="F10" s="14" t="s">
        <v>95</v>
      </c>
      <c r="G10" s="45">
        <v>0.29122999999999999</v>
      </c>
      <c r="H10" s="42">
        <v>6.35</v>
      </c>
      <c r="I10" s="42">
        <v>1.85</v>
      </c>
      <c r="J10" s="9"/>
      <c r="K10" s="19">
        <f>+C10-H10</f>
        <v>-4.0000000000000036E-2</v>
      </c>
      <c r="L10" s="20">
        <f>IFERROR(K10/C10,0)</f>
        <v>-6.3391442155309096E-3</v>
      </c>
      <c r="M10" s="19">
        <f>+D10-I10</f>
        <v>-1.0000000000000009E-2</v>
      </c>
      <c r="N10" s="20">
        <f>IFERROR(M10/D10,0)</f>
        <v>-5.4347826086956564E-3</v>
      </c>
      <c r="O10" s="21">
        <f>IFERROR(I10/$I$93,0)</f>
        <v>0</v>
      </c>
    </row>
    <row r="11" spans="1:15" ht="12.75" customHeight="1" x14ac:dyDescent="0.2">
      <c r="A11" s="38"/>
      <c r="B11" s="39"/>
      <c r="C11" s="41"/>
      <c r="D11" s="41"/>
      <c r="E11" s="40"/>
      <c r="G11" s="45"/>
      <c r="H11" s="42"/>
      <c r="I11" s="42"/>
      <c r="J11" s="9"/>
      <c r="K11" s="19"/>
      <c r="L11" s="20"/>
      <c r="M11" s="19"/>
      <c r="N11" s="20"/>
      <c r="O11" s="21"/>
    </row>
    <row r="12" spans="1:15" ht="12.75" customHeight="1" x14ac:dyDescent="0.2">
      <c r="A12" s="38" t="s">
        <v>21</v>
      </c>
      <c r="B12" s="39">
        <v>0.16350000000000001</v>
      </c>
      <c r="C12" s="41">
        <v>6.67</v>
      </c>
      <c r="D12" s="41">
        <v>1.1000000000000001</v>
      </c>
      <c r="E12" s="40"/>
      <c r="F12" s="14" t="s">
        <v>87</v>
      </c>
      <c r="G12" s="45">
        <v>0.16350000000000001</v>
      </c>
      <c r="H12" s="42">
        <v>6.87</v>
      </c>
      <c r="I12" s="42">
        <v>1.1200000000000001</v>
      </c>
      <c r="J12" s="9"/>
      <c r="K12" s="19">
        <f t="shared" ref="K12:K74" si="0">+C12-H12</f>
        <v>-0.20000000000000018</v>
      </c>
      <c r="L12" s="20">
        <f t="shared" ref="L12:L74" si="1">IFERROR(K12/C12,0)</f>
        <v>-2.9985007496251902E-2</v>
      </c>
      <c r="M12" s="19">
        <f t="shared" ref="M12:M74" si="2">+D12-I12</f>
        <v>-2.0000000000000018E-2</v>
      </c>
      <c r="N12" s="20">
        <f t="shared" ref="N12:N74" si="3">IFERROR(M12/D12,0)</f>
        <v>-1.8181818181818195E-2</v>
      </c>
      <c r="O12" s="21">
        <f t="shared" ref="O12:O74" si="4">IFERROR(I12/$I$93,0)</f>
        <v>0</v>
      </c>
    </row>
    <row r="13" spans="1:15" ht="12.75" customHeight="1" x14ac:dyDescent="0.2">
      <c r="A13" s="14" t="s">
        <v>22</v>
      </c>
      <c r="B13" s="14">
        <v>0.17499999999999999</v>
      </c>
      <c r="C13" s="14">
        <v>1.57</v>
      </c>
      <c r="D13" s="14">
        <v>0.28000000000000003</v>
      </c>
      <c r="E13" s="40"/>
      <c r="F13" s="14" t="s">
        <v>87</v>
      </c>
      <c r="G13" s="45">
        <v>0.17499999999999999</v>
      </c>
      <c r="H13" s="42">
        <v>1.63</v>
      </c>
      <c r="I13" s="42">
        <v>0.28999999999999998</v>
      </c>
      <c r="J13" s="9"/>
      <c r="K13" s="19">
        <f t="shared" si="0"/>
        <v>-5.9999999999999831E-2</v>
      </c>
      <c r="L13" s="20">
        <f t="shared" si="1"/>
        <v>-3.8216560509554034E-2</v>
      </c>
      <c r="M13" s="19">
        <f t="shared" si="2"/>
        <v>-9.9999999999999534E-3</v>
      </c>
      <c r="N13" s="20">
        <f t="shared" si="3"/>
        <v>-3.5714285714285546E-2</v>
      </c>
      <c r="O13" s="21">
        <f t="shared" si="4"/>
        <v>0</v>
      </c>
    </row>
    <row r="14" spans="1:15" ht="12.75" customHeight="1" x14ac:dyDescent="0.2">
      <c r="A14" s="38"/>
      <c r="B14" s="39"/>
      <c r="C14" s="41"/>
      <c r="D14" s="41"/>
      <c r="E14" s="40"/>
      <c r="G14" s="18"/>
      <c r="H14" s="42"/>
      <c r="I14" s="42"/>
      <c r="J14" s="9"/>
      <c r="K14" s="19"/>
      <c r="L14" s="20"/>
      <c r="M14" s="19"/>
      <c r="N14" s="20"/>
      <c r="O14" s="21"/>
    </row>
    <row r="15" spans="1:15" ht="12.75" customHeight="1" x14ac:dyDescent="0.2">
      <c r="A15" s="38" t="s">
        <v>100</v>
      </c>
      <c r="B15" s="39">
        <v>1.15E-2</v>
      </c>
      <c r="C15" s="41">
        <v>18.32</v>
      </c>
      <c r="D15" s="41">
        <v>0.21</v>
      </c>
      <c r="E15" s="40"/>
      <c r="F15" s="14" t="s">
        <v>86</v>
      </c>
      <c r="G15" s="45">
        <v>1.15E-2</v>
      </c>
      <c r="H15" s="42">
        <v>18.38</v>
      </c>
      <c r="I15" s="42">
        <v>0.21</v>
      </c>
      <c r="J15" s="9"/>
      <c r="K15" s="19">
        <f t="shared" si="0"/>
        <v>-5.9999999999998721E-2</v>
      </c>
      <c r="L15" s="20">
        <f t="shared" si="1"/>
        <v>-3.2751091703056069E-3</v>
      </c>
      <c r="M15" s="19">
        <f t="shared" si="2"/>
        <v>0</v>
      </c>
      <c r="N15" s="20">
        <f t="shared" si="3"/>
        <v>0</v>
      </c>
      <c r="O15" s="21">
        <f t="shared" si="4"/>
        <v>0</v>
      </c>
    </row>
    <row r="16" spans="1:15" ht="12.75" customHeight="1" x14ac:dyDescent="0.2">
      <c r="A16" s="38" t="s">
        <v>107</v>
      </c>
      <c r="B16" s="39">
        <v>3.1199999999999999E-2</v>
      </c>
      <c r="C16" s="41">
        <v>269.95</v>
      </c>
      <c r="D16" s="41">
        <v>8.42</v>
      </c>
      <c r="E16" s="40"/>
      <c r="F16" s="14" t="s">
        <v>86</v>
      </c>
      <c r="G16" s="45">
        <v>3.1199999999999999E-2</v>
      </c>
      <c r="H16" s="42">
        <v>270.58</v>
      </c>
      <c r="I16" s="42">
        <v>8.44</v>
      </c>
      <c r="J16" s="9"/>
      <c r="K16" s="19">
        <f t="shared" si="0"/>
        <v>-0.62999999999999545</v>
      </c>
      <c r="L16" s="20">
        <f t="shared" si="1"/>
        <v>-2.3337655121318597E-3</v>
      </c>
      <c r="M16" s="19">
        <f t="shared" si="2"/>
        <v>-1.9999999999999574E-2</v>
      </c>
      <c r="N16" s="20">
        <f t="shared" si="3"/>
        <v>-2.3752969121139636E-3</v>
      </c>
      <c r="O16" s="21">
        <f t="shared" si="4"/>
        <v>0</v>
      </c>
    </row>
    <row r="17" spans="1:15" ht="12.75" customHeight="1" x14ac:dyDescent="0.2">
      <c r="A17" s="38" t="s">
        <v>120</v>
      </c>
      <c r="B17" s="39">
        <v>3.8300000000000001E-2</v>
      </c>
      <c r="C17" s="41">
        <v>87.19</v>
      </c>
      <c r="D17" s="41">
        <v>3.34</v>
      </c>
      <c r="E17" s="40"/>
      <c r="F17" s="14" t="s">
        <v>86</v>
      </c>
      <c r="G17" s="45">
        <v>3.8289999999999998E-2</v>
      </c>
      <c r="H17" s="42">
        <v>14284.98</v>
      </c>
      <c r="I17" s="42">
        <v>625.17999999999995</v>
      </c>
      <c r="J17" s="9"/>
      <c r="K17" s="19">
        <f t="shared" si="0"/>
        <v>-14197.789999999999</v>
      </c>
      <c r="L17" s="20">
        <f t="shared" si="1"/>
        <v>-162.83736667048973</v>
      </c>
      <c r="M17" s="19">
        <f t="shared" si="2"/>
        <v>-621.83999999999992</v>
      </c>
      <c r="N17" s="20">
        <f t="shared" si="3"/>
        <v>-186.17964071856287</v>
      </c>
      <c r="O17" s="21">
        <f t="shared" si="4"/>
        <v>0</v>
      </c>
    </row>
    <row r="18" spans="1:15" ht="12.75" customHeight="1" x14ac:dyDescent="0.2">
      <c r="A18" s="38" t="s">
        <v>106</v>
      </c>
      <c r="B18" s="39">
        <v>4.3799999999999999E-2</v>
      </c>
      <c r="C18" s="41">
        <v>14067.15</v>
      </c>
      <c r="D18" s="41">
        <v>616.21</v>
      </c>
      <c r="E18" s="40"/>
      <c r="J18" s="9"/>
      <c r="K18" s="19">
        <f t="shared" si="0"/>
        <v>14067.15</v>
      </c>
      <c r="L18" s="20">
        <f t="shared" si="1"/>
        <v>1</v>
      </c>
      <c r="M18" s="19">
        <f t="shared" si="2"/>
        <v>616.21</v>
      </c>
      <c r="N18" s="20">
        <f t="shared" si="3"/>
        <v>1</v>
      </c>
      <c r="O18" s="21">
        <f t="shared" si="4"/>
        <v>0</v>
      </c>
    </row>
    <row r="19" spans="1:15" ht="12.75" customHeight="1" x14ac:dyDescent="0.2">
      <c r="A19" s="38"/>
      <c r="B19" s="39"/>
      <c r="C19" s="41"/>
      <c r="D19" s="41"/>
      <c r="E19" s="40"/>
      <c r="J19" s="9"/>
      <c r="K19" s="19"/>
      <c r="L19" s="20"/>
      <c r="M19" s="19"/>
      <c r="N19" s="20"/>
      <c r="O19" s="21"/>
    </row>
    <row r="20" spans="1:15" ht="12.75" customHeight="1" x14ac:dyDescent="0.2">
      <c r="A20" s="38" t="s">
        <v>121</v>
      </c>
      <c r="B20" s="39">
        <v>5.74E-2</v>
      </c>
      <c r="C20" s="41">
        <v>97.85</v>
      </c>
      <c r="D20" s="41">
        <v>5.6</v>
      </c>
      <c r="E20" s="40"/>
      <c r="J20" s="9"/>
      <c r="K20" s="19">
        <f t="shared" si="0"/>
        <v>97.85</v>
      </c>
      <c r="L20" s="20">
        <f t="shared" si="1"/>
        <v>1</v>
      </c>
      <c r="M20" s="19">
        <f t="shared" si="2"/>
        <v>5.6</v>
      </c>
      <c r="N20" s="20">
        <f t="shared" si="3"/>
        <v>1</v>
      </c>
      <c r="O20" s="21">
        <f t="shared" si="4"/>
        <v>0</v>
      </c>
    </row>
    <row r="21" spans="1:15" ht="12.75" customHeight="1" x14ac:dyDescent="0.2">
      <c r="A21" s="38" t="s">
        <v>23</v>
      </c>
      <c r="B21" s="39">
        <v>5.7500000000000002E-2</v>
      </c>
      <c r="C21" s="41">
        <v>616.63</v>
      </c>
      <c r="D21" s="41">
        <v>35.46</v>
      </c>
      <c r="E21" s="40"/>
      <c r="F21" s="14" t="s">
        <v>85</v>
      </c>
      <c r="G21" s="14">
        <v>5.7500000000000002E-2</v>
      </c>
      <c r="H21" s="14">
        <v>717.49</v>
      </c>
      <c r="I21" s="14">
        <v>41.24</v>
      </c>
      <c r="J21" s="9"/>
      <c r="K21" s="19">
        <f t="shared" si="0"/>
        <v>-100.86000000000001</v>
      </c>
      <c r="L21" s="20">
        <f t="shared" si="1"/>
        <v>-0.16356648233138188</v>
      </c>
      <c r="M21" s="19">
        <f t="shared" si="2"/>
        <v>-5.7800000000000011</v>
      </c>
      <c r="N21" s="20">
        <f t="shared" si="3"/>
        <v>-0.16300056401579247</v>
      </c>
      <c r="O21" s="21">
        <f t="shared" si="4"/>
        <v>0</v>
      </c>
    </row>
    <row r="22" spans="1:15" ht="12.75" customHeight="1" x14ac:dyDescent="0.2">
      <c r="A22" s="38"/>
      <c r="B22" s="39"/>
      <c r="C22" s="41"/>
      <c r="D22" s="41"/>
      <c r="E22" s="40"/>
      <c r="J22" s="9"/>
      <c r="K22" s="19"/>
      <c r="L22" s="20"/>
      <c r="M22" s="19"/>
      <c r="N22" s="20"/>
      <c r="O22" s="21"/>
    </row>
    <row r="23" spans="1:15" ht="12.75" customHeight="1" x14ac:dyDescent="0.2">
      <c r="A23" s="38" t="s">
        <v>26</v>
      </c>
      <c r="B23" s="39">
        <v>2.0500000000000001E-2</v>
      </c>
      <c r="C23" s="41">
        <v>275.25</v>
      </c>
      <c r="D23" s="41">
        <v>5.64</v>
      </c>
      <c r="E23" s="40"/>
      <c r="F23" s="14" t="s">
        <v>84</v>
      </c>
      <c r="G23" s="14">
        <v>2.0500000000000001E-2</v>
      </c>
      <c r="H23" s="14">
        <v>276.5</v>
      </c>
      <c r="I23" s="14">
        <v>5.67</v>
      </c>
      <c r="J23" s="9"/>
      <c r="K23" s="19">
        <f t="shared" si="0"/>
        <v>-1.25</v>
      </c>
      <c r="L23" s="20">
        <f t="shared" si="1"/>
        <v>-4.5413260672116261E-3</v>
      </c>
      <c r="M23" s="19">
        <f t="shared" si="2"/>
        <v>-3.0000000000000249E-2</v>
      </c>
      <c r="N23" s="20">
        <f t="shared" si="3"/>
        <v>-5.3191489361702569E-3</v>
      </c>
      <c r="O23" s="21">
        <f t="shared" si="4"/>
        <v>0</v>
      </c>
    </row>
    <row r="24" spans="1:15" ht="12.75" customHeight="1" x14ac:dyDescent="0.2">
      <c r="A24" s="38" t="s">
        <v>25</v>
      </c>
      <c r="B24" s="39">
        <v>0.29039999999999999</v>
      </c>
      <c r="C24" s="41">
        <v>6185.09</v>
      </c>
      <c r="D24" s="41">
        <v>1796.1</v>
      </c>
      <c r="E24" s="40"/>
      <c r="F24" s="14" t="s">
        <v>84</v>
      </c>
      <c r="G24" s="14">
        <v>0.29039999999999999</v>
      </c>
      <c r="H24" s="14">
        <v>6217.12</v>
      </c>
      <c r="I24" s="14">
        <v>1805.45</v>
      </c>
      <c r="J24" s="9"/>
      <c r="K24" s="19">
        <f t="shared" si="0"/>
        <v>-32.029999999999745</v>
      </c>
      <c r="L24" s="20">
        <f t="shared" si="1"/>
        <v>-5.1785826883682766E-3</v>
      </c>
      <c r="M24" s="19">
        <f t="shared" si="2"/>
        <v>-9.3500000000001364</v>
      </c>
      <c r="N24" s="20">
        <f t="shared" si="3"/>
        <v>-5.205723512053971E-3</v>
      </c>
      <c r="O24" s="21">
        <f t="shared" si="4"/>
        <v>0</v>
      </c>
    </row>
    <row r="25" spans="1:15" ht="12.75" customHeight="1" x14ac:dyDescent="0.2">
      <c r="A25" s="38"/>
      <c r="B25" s="39"/>
      <c r="C25" s="41"/>
      <c r="D25" s="41"/>
      <c r="E25" s="40"/>
      <c r="J25" s="9"/>
      <c r="K25" s="19"/>
      <c r="L25" s="20"/>
      <c r="M25" s="19"/>
      <c r="N25" s="20"/>
      <c r="O25" s="21"/>
    </row>
    <row r="26" spans="1:15" ht="12.75" customHeight="1" x14ac:dyDescent="0.2">
      <c r="A26" s="38" t="s">
        <v>144</v>
      </c>
      <c r="B26" s="39">
        <v>0.32700000000000001</v>
      </c>
      <c r="C26" s="41">
        <v>2659.74</v>
      </c>
      <c r="D26" s="41">
        <v>869.81</v>
      </c>
      <c r="E26" s="40"/>
      <c r="F26" s="14" t="s">
        <v>116</v>
      </c>
      <c r="G26" s="14">
        <v>0.32700000000000001</v>
      </c>
      <c r="H26" s="14">
        <v>2679.9</v>
      </c>
      <c r="I26" s="14">
        <v>876.33</v>
      </c>
      <c r="J26" s="9"/>
      <c r="K26" s="19">
        <f t="shared" si="0"/>
        <v>-20.160000000000309</v>
      </c>
      <c r="L26" s="20">
        <f t="shared" si="1"/>
        <v>-7.579688240204047E-3</v>
      </c>
      <c r="M26" s="19">
        <f t="shared" si="2"/>
        <v>-6.5200000000000955</v>
      </c>
      <c r="N26" s="20">
        <f t="shared" si="3"/>
        <v>-7.4958899069912923E-3</v>
      </c>
      <c r="O26" s="21">
        <f t="shared" si="4"/>
        <v>0</v>
      </c>
    </row>
    <row r="27" spans="1:15" ht="12.75" customHeight="1" x14ac:dyDescent="0.2">
      <c r="A27" s="38"/>
      <c r="B27" s="39"/>
      <c r="C27" s="41"/>
      <c r="D27" s="41"/>
      <c r="E27" s="40"/>
      <c r="J27" s="9"/>
      <c r="K27" s="19"/>
      <c r="L27" s="20"/>
      <c r="M27" s="19"/>
      <c r="N27" s="20"/>
      <c r="O27" s="21"/>
    </row>
    <row r="28" spans="1:15" ht="12.75" customHeight="1" x14ac:dyDescent="0.2">
      <c r="A28" s="38" t="s">
        <v>27</v>
      </c>
      <c r="B28" s="39">
        <v>5.3499999999999999E-2</v>
      </c>
      <c r="C28" s="41">
        <v>0.4</v>
      </c>
      <c r="D28" s="41">
        <v>0.02</v>
      </c>
      <c r="E28" s="40"/>
      <c r="F28" s="14" t="s">
        <v>83</v>
      </c>
      <c r="G28" s="14">
        <v>5.3499999999999999E-2</v>
      </c>
      <c r="H28" s="14">
        <v>0.42</v>
      </c>
      <c r="I28" s="14">
        <v>0.02</v>
      </c>
      <c r="J28" s="9"/>
      <c r="K28" s="19">
        <f t="shared" si="0"/>
        <v>-1.9999999999999962E-2</v>
      </c>
      <c r="L28" s="20">
        <f t="shared" si="1"/>
        <v>-4.9999999999999906E-2</v>
      </c>
      <c r="M28" s="19">
        <f t="shared" si="2"/>
        <v>0</v>
      </c>
      <c r="N28" s="20">
        <f t="shared" si="3"/>
        <v>0</v>
      </c>
      <c r="O28" s="21">
        <f t="shared" si="4"/>
        <v>0</v>
      </c>
    </row>
    <row r="29" spans="1:15" ht="12.75" customHeight="1" x14ac:dyDescent="0.2">
      <c r="A29" s="38"/>
      <c r="B29" s="39"/>
      <c r="C29" s="41"/>
      <c r="D29" s="41"/>
      <c r="E29" s="40"/>
      <c r="J29" s="9"/>
      <c r="K29" s="19"/>
      <c r="L29" s="20"/>
      <c r="M29" s="19"/>
      <c r="N29" s="20"/>
      <c r="O29" s="21"/>
    </row>
    <row r="30" spans="1:15" ht="12.75" customHeight="1" x14ac:dyDescent="0.2">
      <c r="A30" s="38" t="s">
        <v>28</v>
      </c>
      <c r="B30" s="39">
        <v>0.112</v>
      </c>
      <c r="C30" s="41">
        <v>309.91000000000003</v>
      </c>
      <c r="D30" s="41">
        <v>34.729999999999997</v>
      </c>
      <c r="E30" s="40"/>
      <c r="F30" s="14" t="s">
        <v>82</v>
      </c>
      <c r="G30" s="14">
        <v>0.112</v>
      </c>
      <c r="H30" s="14">
        <v>311.95</v>
      </c>
      <c r="I30" s="14">
        <v>34.94</v>
      </c>
      <c r="J30" s="9"/>
      <c r="K30" s="19">
        <f t="shared" si="0"/>
        <v>-2.0399999999999636</v>
      </c>
      <c r="L30" s="20">
        <f t="shared" si="1"/>
        <v>-6.582556226000979E-3</v>
      </c>
      <c r="M30" s="19">
        <f t="shared" si="2"/>
        <v>-0.21000000000000085</v>
      </c>
      <c r="N30" s="20">
        <f t="shared" si="3"/>
        <v>-6.0466455513965124E-3</v>
      </c>
      <c r="O30" s="21">
        <f t="shared" si="4"/>
        <v>0</v>
      </c>
    </row>
    <row r="31" spans="1:15" ht="12.75" customHeight="1" x14ac:dyDescent="0.2">
      <c r="A31" s="38"/>
      <c r="B31" s="39"/>
      <c r="C31" s="41"/>
      <c r="D31" s="41"/>
      <c r="E31" s="40"/>
      <c r="J31" s="9"/>
      <c r="K31" s="19"/>
      <c r="L31" s="20"/>
      <c r="M31" s="19"/>
      <c r="N31" s="20"/>
      <c r="O31" s="21"/>
    </row>
    <row r="32" spans="1:15" ht="12.75" customHeight="1" x14ac:dyDescent="0.2">
      <c r="A32" s="38" t="s">
        <v>29</v>
      </c>
      <c r="B32" s="39">
        <v>0.193</v>
      </c>
      <c r="C32" s="41">
        <v>26.4</v>
      </c>
      <c r="D32" s="41">
        <v>5.0999999999999996</v>
      </c>
      <c r="E32" s="40"/>
      <c r="F32" s="14" t="s">
        <v>81</v>
      </c>
      <c r="G32" s="14">
        <v>0.193</v>
      </c>
      <c r="H32" s="14">
        <v>24.82</v>
      </c>
      <c r="I32" s="14">
        <v>4.79</v>
      </c>
      <c r="J32" s="9"/>
      <c r="K32" s="19">
        <f t="shared" si="0"/>
        <v>1.5799999999999983</v>
      </c>
      <c r="L32" s="20">
        <f t="shared" si="1"/>
        <v>5.984848484848479E-2</v>
      </c>
      <c r="M32" s="19">
        <f t="shared" si="2"/>
        <v>0.30999999999999961</v>
      </c>
      <c r="N32" s="20">
        <f t="shared" si="3"/>
        <v>6.0784313725490126E-2</v>
      </c>
      <c r="O32" s="21">
        <f t="shared" si="4"/>
        <v>0</v>
      </c>
    </row>
    <row r="33" spans="1:15" ht="12.75" customHeight="1" x14ac:dyDescent="0.2">
      <c r="A33" s="38"/>
      <c r="B33" s="39"/>
      <c r="C33" s="41"/>
      <c r="D33" s="41"/>
      <c r="E33" s="40"/>
      <c r="J33" s="9"/>
      <c r="K33" s="19"/>
      <c r="L33" s="20"/>
      <c r="M33" s="19"/>
      <c r="N33" s="20"/>
      <c r="O33" s="21"/>
    </row>
    <row r="34" spans="1:15" ht="12.75" customHeight="1" x14ac:dyDescent="0.2">
      <c r="A34" s="38" t="s">
        <v>31</v>
      </c>
      <c r="B34" s="39">
        <v>0.27289999999999998</v>
      </c>
      <c r="C34" s="41">
        <v>845.71</v>
      </c>
      <c r="D34" s="41">
        <v>230.82</v>
      </c>
      <c r="E34" s="40"/>
      <c r="F34" s="14" t="s">
        <v>80</v>
      </c>
      <c r="G34" s="14">
        <v>0.27284999999999998</v>
      </c>
      <c r="H34" s="14">
        <v>848.28</v>
      </c>
      <c r="I34" s="14">
        <v>231.45</v>
      </c>
      <c r="J34" s="9"/>
      <c r="K34" s="19">
        <f t="shared" si="0"/>
        <v>-2.5699999999999363</v>
      </c>
      <c r="L34" s="20">
        <f t="shared" si="1"/>
        <v>-3.0388667510138656E-3</v>
      </c>
      <c r="M34" s="19">
        <f t="shared" si="2"/>
        <v>-0.62999999999999545</v>
      </c>
      <c r="N34" s="20">
        <f t="shared" si="3"/>
        <v>-2.7293995321029177E-3</v>
      </c>
      <c r="O34" s="21">
        <f t="shared" si="4"/>
        <v>0</v>
      </c>
    </row>
    <row r="35" spans="1:15" ht="12.75" customHeight="1" x14ac:dyDescent="0.2">
      <c r="A35" s="38" t="s">
        <v>30</v>
      </c>
      <c r="B35" s="39">
        <v>0.3211</v>
      </c>
      <c r="C35" s="41">
        <v>161.69999999999999</v>
      </c>
      <c r="D35" s="41">
        <v>51.95</v>
      </c>
      <c r="E35" s="40"/>
      <c r="F35" s="14" t="s">
        <v>80</v>
      </c>
      <c r="G35" s="14">
        <v>0.32107999999999998</v>
      </c>
      <c r="H35" s="14">
        <v>162.44999999999999</v>
      </c>
      <c r="I35" s="14">
        <v>52.16</v>
      </c>
      <c r="J35" s="9"/>
      <c r="K35" s="19">
        <f t="shared" si="0"/>
        <v>-0.75</v>
      </c>
      <c r="L35" s="20">
        <f t="shared" si="1"/>
        <v>-4.6382189239332098E-3</v>
      </c>
      <c r="M35" s="19">
        <f t="shared" si="2"/>
        <v>-0.20999999999999375</v>
      </c>
      <c r="N35" s="20">
        <f t="shared" si="3"/>
        <v>-4.0423484119344322E-3</v>
      </c>
      <c r="O35" s="21">
        <f t="shared" si="4"/>
        <v>0</v>
      </c>
    </row>
    <row r="36" spans="1:15" ht="12.75" customHeight="1" x14ac:dyDescent="0.2">
      <c r="A36" s="38" t="s">
        <v>33</v>
      </c>
      <c r="B36" s="39">
        <v>0.32879999999999998</v>
      </c>
      <c r="C36" s="41">
        <v>43.26</v>
      </c>
      <c r="D36" s="41">
        <v>14.22</v>
      </c>
      <c r="E36" s="40"/>
      <c r="F36" s="14" t="s">
        <v>80</v>
      </c>
      <c r="G36" s="14">
        <v>0.32874999999999999</v>
      </c>
      <c r="H36" s="14">
        <v>43.4</v>
      </c>
      <c r="I36" s="14">
        <v>14.26</v>
      </c>
      <c r="J36" s="9"/>
      <c r="K36" s="19">
        <f t="shared" si="0"/>
        <v>-0.14000000000000057</v>
      </c>
      <c r="L36" s="20">
        <f t="shared" si="1"/>
        <v>-3.2362459546925698E-3</v>
      </c>
      <c r="M36" s="19">
        <f t="shared" si="2"/>
        <v>-3.9999999999999147E-2</v>
      </c>
      <c r="N36" s="20">
        <f t="shared" si="3"/>
        <v>-2.8129395218002211E-3</v>
      </c>
      <c r="O36" s="21">
        <f t="shared" si="4"/>
        <v>0</v>
      </c>
    </row>
    <row r="37" spans="1:15" ht="12.75" customHeight="1" x14ac:dyDescent="0.2">
      <c r="A37" s="38" t="s">
        <v>32</v>
      </c>
      <c r="B37" s="39">
        <v>0.35310000000000002</v>
      </c>
      <c r="C37" s="41">
        <v>44.85</v>
      </c>
      <c r="D37" s="41">
        <v>15.83</v>
      </c>
      <c r="E37" s="40"/>
      <c r="F37" s="14" t="s">
        <v>80</v>
      </c>
      <c r="G37" s="14">
        <v>0.35310000000000002</v>
      </c>
      <c r="H37" s="14">
        <v>45.1</v>
      </c>
      <c r="I37" s="14">
        <v>15.92</v>
      </c>
      <c r="J37" s="9"/>
      <c r="K37" s="19">
        <f t="shared" si="0"/>
        <v>-0.25</v>
      </c>
      <c r="L37" s="20">
        <f t="shared" si="1"/>
        <v>-5.5741360089186171E-3</v>
      </c>
      <c r="M37" s="19">
        <f t="shared" si="2"/>
        <v>-8.9999999999999858E-2</v>
      </c>
      <c r="N37" s="20">
        <f t="shared" si="3"/>
        <v>-5.6854074542008757E-3</v>
      </c>
      <c r="O37" s="21">
        <f t="shared" si="4"/>
        <v>0</v>
      </c>
    </row>
    <row r="38" spans="1:15" ht="12.75" customHeight="1" x14ac:dyDescent="0.2">
      <c r="A38" s="38"/>
      <c r="B38" s="39"/>
      <c r="C38" s="41"/>
      <c r="D38" s="41"/>
      <c r="E38" s="40"/>
      <c r="J38" s="9"/>
      <c r="K38" s="19"/>
      <c r="L38" s="20"/>
      <c r="M38" s="19"/>
      <c r="N38" s="20"/>
      <c r="O38" s="21"/>
    </row>
    <row r="39" spans="1:15" ht="12.75" customHeight="1" x14ac:dyDescent="0.2">
      <c r="A39" s="38" t="s">
        <v>151</v>
      </c>
      <c r="B39" s="39">
        <v>0.189</v>
      </c>
      <c r="C39" s="41">
        <v>376.74</v>
      </c>
      <c r="D39" s="41">
        <v>71.2</v>
      </c>
      <c r="E39" s="40"/>
      <c r="F39" s="14" t="s">
        <v>79</v>
      </c>
      <c r="G39" s="14">
        <v>0.219</v>
      </c>
      <c r="H39" s="14">
        <v>378.45</v>
      </c>
      <c r="I39" s="14">
        <v>82.88</v>
      </c>
      <c r="J39" s="9"/>
      <c r="K39" s="19">
        <f t="shared" si="0"/>
        <v>-1.7099999999999795</v>
      </c>
      <c r="L39" s="20">
        <f t="shared" si="1"/>
        <v>-4.5389393215479624E-3</v>
      </c>
      <c r="M39" s="19">
        <f t="shared" si="2"/>
        <v>-11.679999999999993</v>
      </c>
      <c r="N39" s="20">
        <f t="shared" si="3"/>
        <v>-0.16404494382022461</v>
      </c>
      <c r="O39" s="21">
        <f t="shared" si="4"/>
        <v>0</v>
      </c>
    </row>
    <row r="40" spans="1:15" ht="12.75" customHeight="1" x14ac:dyDescent="0.2">
      <c r="A40" s="38"/>
      <c r="B40" s="39"/>
      <c r="C40" s="41"/>
      <c r="D40" s="41"/>
      <c r="E40" s="40"/>
      <c r="J40" s="9"/>
      <c r="K40" s="19"/>
      <c r="L40" s="20"/>
      <c r="M40" s="19"/>
      <c r="N40" s="20"/>
      <c r="O40" s="21"/>
    </row>
    <row r="41" spans="1:15" ht="12.75" customHeight="1" x14ac:dyDescent="0.2">
      <c r="A41" s="38" t="s">
        <v>35</v>
      </c>
      <c r="B41" s="39">
        <v>0.14860000000000001</v>
      </c>
      <c r="C41" s="41">
        <v>4.12</v>
      </c>
      <c r="D41" s="41">
        <v>0.61</v>
      </c>
      <c r="E41" s="40"/>
      <c r="F41" s="14" t="s">
        <v>78</v>
      </c>
      <c r="G41" s="14">
        <v>0.14860000000000001</v>
      </c>
      <c r="H41" s="14">
        <v>4.17</v>
      </c>
      <c r="I41" s="14">
        <v>0.62</v>
      </c>
      <c r="J41" s="9"/>
      <c r="K41" s="19">
        <f t="shared" si="0"/>
        <v>-4.9999999999999822E-2</v>
      </c>
      <c r="L41" s="20">
        <f t="shared" si="1"/>
        <v>-1.2135922330097044E-2</v>
      </c>
      <c r="M41" s="19">
        <f t="shared" si="2"/>
        <v>-1.0000000000000009E-2</v>
      </c>
      <c r="N41" s="20">
        <f t="shared" si="3"/>
        <v>-1.6393442622950834E-2</v>
      </c>
      <c r="O41" s="21">
        <f t="shared" si="4"/>
        <v>0</v>
      </c>
    </row>
    <row r="42" spans="1:15" ht="12.75" customHeight="1" x14ac:dyDescent="0.2">
      <c r="A42" s="38"/>
      <c r="B42" s="39"/>
      <c r="C42" s="41"/>
      <c r="D42" s="41"/>
      <c r="E42" s="40"/>
      <c r="J42" s="9"/>
      <c r="K42" s="19"/>
      <c r="L42" s="20"/>
      <c r="M42" s="19"/>
      <c r="N42" s="20"/>
      <c r="O42" s="21"/>
    </row>
    <row r="43" spans="1:15" ht="12.75" customHeight="1" x14ac:dyDescent="0.2">
      <c r="A43" s="38" t="s">
        <v>38</v>
      </c>
      <c r="B43" s="39">
        <v>0.21299999999999999</v>
      </c>
      <c r="C43" s="41">
        <v>229.5</v>
      </c>
      <c r="D43" s="41">
        <v>48.88</v>
      </c>
      <c r="E43" s="40"/>
      <c r="F43" s="14" t="s">
        <v>76</v>
      </c>
      <c r="G43" s="14">
        <v>0.21299999999999999</v>
      </c>
      <c r="H43" s="14">
        <v>230.35</v>
      </c>
      <c r="I43" s="14">
        <v>49.07</v>
      </c>
      <c r="J43" s="9"/>
      <c r="K43" s="19">
        <f t="shared" si="0"/>
        <v>-0.84999999999999432</v>
      </c>
      <c r="L43" s="20">
        <f t="shared" si="1"/>
        <v>-3.7037037037036791E-3</v>
      </c>
      <c r="M43" s="19">
        <f t="shared" si="2"/>
        <v>-0.18999999999999773</v>
      </c>
      <c r="N43" s="20">
        <f t="shared" si="3"/>
        <v>-3.8870703764320317E-3</v>
      </c>
      <c r="O43" s="21">
        <f t="shared" si="4"/>
        <v>0</v>
      </c>
    </row>
    <row r="44" spans="1:15" ht="12.75" customHeight="1" x14ac:dyDescent="0.2">
      <c r="A44" s="38" t="s">
        <v>39</v>
      </c>
      <c r="B44" s="39">
        <v>0.23380000000000001</v>
      </c>
      <c r="C44" s="41">
        <v>15.15</v>
      </c>
      <c r="D44" s="41">
        <v>3.54</v>
      </c>
      <c r="E44" s="40"/>
      <c r="F44" s="14" t="s">
        <v>76</v>
      </c>
      <c r="G44" s="14">
        <v>0.23380000000000001</v>
      </c>
      <c r="H44" s="14">
        <v>15.35</v>
      </c>
      <c r="I44" s="14">
        <v>3.59</v>
      </c>
      <c r="J44" s="9"/>
      <c r="K44" s="19">
        <f t="shared" si="0"/>
        <v>-0.19999999999999929</v>
      </c>
      <c r="L44" s="20">
        <f t="shared" si="1"/>
        <v>-1.3201320132013155E-2</v>
      </c>
      <c r="M44" s="19">
        <f t="shared" si="2"/>
        <v>-4.9999999999999822E-2</v>
      </c>
      <c r="N44" s="20">
        <f t="shared" si="3"/>
        <v>-1.4124293785310684E-2</v>
      </c>
      <c r="O44" s="21">
        <f t="shared" si="4"/>
        <v>0</v>
      </c>
    </row>
    <row r="45" spans="1:15" ht="12.75" customHeight="1" x14ac:dyDescent="0.2">
      <c r="A45" s="38"/>
      <c r="B45" s="39"/>
      <c r="C45" s="41"/>
      <c r="D45" s="41"/>
      <c r="E45" s="40"/>
      <c r="J45" s="9"/>
      <c r="K45" s="19"/>
      <c r="L45" s="20"/>
      <c r="M45" s="19"/>
      <c r="N45" s="20"/>
      <c r="O45" s="21"/>
    </row>
    <row r="46" spans="1:15" ht="12.75" customHeight="1" x14ac:dyDescent="0.2">
      <c r="A46" s="38" t="s">
        <v>40</v>
      </c>
      <c r="B46" s="39">
        <v>1.2699999999999999E-2</v>
      </c>
      <c r="C46" s="41">
        <v>1.77</v>
      </c>
      <c r="D46" s="41">
        <v>0.02</v>
      </c>
      <c r="E46" s="40"/>
      <c r="F46" s="14" t="s">
        <v>75</v>
      </c>
      <c r="G46" s="14">
        <v>1.2699999999999999E-2</v>
      </c>
      <c r="H46" s="14">
        <v>1.77</v>
      </c>
      <c r="I46" s="14">
        <v>0.02</v>
      </c>
      <c r="J46" s="9"/>
      <c r="K46" s="19">
        <f t="shared" si="0"/>
        <v>0</v>
      </c>
      <c r="L46" s="20">
        <f t="shared" si="1"/>
        <v>0</v>
      </c>
      <c r="M46" s="19">
        <f t="shared" si="2"/>
        <v>0</v>
      </c>
      <c r="N46" s="20">
        <f t="shared" si="3"/>
        <v>0</v>
      </c>
      <c r="O46" s="21">
        <f t="shared" si="4"/>
        <v>0</v>
      </c>
    </row>
    <row r="47" spans="1:15" ht="12.75" customHeight="1" x14ac:dyDescent="0.2">
      <c r="A47" s="38" t="s">
        <v>41</v>
      </c>
      <c r="B47" s="39">
        <v>2.1100000000000001E-2</v>
      </c>
      <c r="C47" s="41">
        <v>41.28</v>
      </c>
      <c r="D47" s="41">
        <v>0.86</v>
      </c>
      <c r="E47" s="40"/>
      <c r="F47" s="14" t="s">
        <v>75</v>
      </c>
      <c r="G47" s="14">
        <v>2.1100000000000001E-2</v>
      </c>
      <c r="H47" s="14">
        <v>41.51</v>
      </c>
      <c r="I47" s="14">
        <v>0.87</v>
      </c>
      <c r="J47" s="9"/>
      <c r="K47" s="19">
        <f t="shared" si="0"/>
        <v>-0.22999999999999687</v>
      </c>
      <c r="L47" s="20">
        <f t="shared" si="1"/>
        <v>-5.5717054263565132E-3</v>
      </c>
      <c r="M47" s="19">
        <f t="shared" si="2"/>
        <v>-1.0000000000000009E-2</v>
      </c>
      <c r="N47" s="20">
        <f t="shared" si="3"/>
        <v>-1.1627906976744196E-2</v>
      </c>
      <c r="O47" s="21">
        <f t="shared" si="4"/>
        <v>0</v>
      </c>
    </row>
    <row r="48" spans="1:15" ht="12.75" customHeight="1" x14ac:dyDescent="0.2">
      <c r="A48" s="38"/>
      <c r="B48" s="39"/>
      <c r="C48" s="41"/>
      <c r="D48" s="41"/>
      <c r="E48" s="40"/>
      <c r="J48" s="9"/>
      <c r="K48" s="19"/>
      <c r="L48" s="20"/>
      <c r="M48" s="19"/>
      <c r="N48" s="20"/>
      <c r="O48" s="21"/>
    </row>
    <row r="49" spans="1:15" ht="12.75" customHeight="1" x14ac:dyDescent="0.2">
      <c r="A49" s="38" t="s">
        <v>152</v>
      </c>
      <c r="B49" s="39">
        <v>1.8499999999999999E-2</v>
      </c>
      <c r="C49" s="41">
        <v>2313.63</v>
      </c>
      <c r="D49" s="41">
        <v>42.77</v>
      </c>
      <c r="E49" s="40"/>
      <c r="F49" s="14" t="s">
        <v>159</v>
      </c>
      <c r="G49" s="14">
        <v>1.8499999999999999E-2</v>
      </c>
      <c r="H49" s="14">
        <v>2319.96</v>
      </c>
      <c r="I49" s="14">
        <v>42.93</v>
      </c>
      <c r="J49" s="9"/>
      <c r="K49" s="19">
        <f t="shared" si="0"/>
        <v>-6.3299999999999272</v>
      </c>
      <c r="L49" s="20">
        <f t="shared" si="1"/>
        <v>-2.7359603739577749E-3</v>
      </c>
      <c r="M49" s="19">
        <f t="shared" si="2"/>
        <v>-0.15999999999999659</v>
      </c>
      <c r="N49" s="20">
        <f t="shared" si="3"/>
        <v>-3.7409399111525969E-3</v>
      </c>
      <c r="O49" s="21">
        <f t="shared" si="4"/>
        <v>0</v>
      </c>
    </row>
    <row r="50" spans="1:15" ht="12.75" customHeight="1" x14ac:dyDescent="0.2">
      <c r="A50" s="38"/>
      <c r="B50" s="39"/>
      <c r="C50" s="41"/>
      <c r="D50" s="41"/>
      <c r="E50" s="40"/>
      <c r="J50" s="9"/>
      <c r="K50" s="19"/>
      <c r="L50" s="20"/>
      <c r="M50" s="19"/>
      <c r="N50" s="20"/>
      <c r="O50" s="21"/>
    </row>
    <row r="51" spans="1:15" ht="12.75" customHeight="1" x14ac:dyDescent="0.2">
      <c r="A51" s="38" t="s">
        <v>154</v>
      </c>
      <c r="B51" s="39">
        <v>0.92</v>
      </c>
      <c r="C51" s="41">
        <v>0.08</v>
      </c>
      <c r="D51" s="41">
        <v>0.08</v>
      </c>
      <c r="E51" s="40"/>
      <c r="F51" s="14" t="s">
        <v>154</v>
      </c>
      <c r="G51" s="14">
        <v>0.92</v>
      </c>
      <c r="H51" s="14">
        <v>0.1</v>
      </c>
      <c r="I51" s="14">
        <v>0.09</v>
      </c>
      <c r="J51" s="9"/>
      <c r="K51" s="19">
        <f t="shared" si="0"/>
        <v>-2.0000000000000004E-2</v>
      </c>
      <c r="L51" s="20">
        <f t="shared" si="1"/>
        <v>-0.25000000000000006</v>
      </c>
      <c r="M51" s="19">
        <f t="shared" si="2"/>
        <v>-9.999999999999995E-3</v>
      </c>
      <c r="N51" s="20">
        <f t="shared" si="3"/>
        <v>-0.12499999999999993</v>
      </c>
      <c r="O51" s="21">
        <f t="shared" si="4"/>
        <v>0</v>
      </c>
    </row>
    <row r="52" spans="1:15" ht="12.75" customHeight="1" x14ac:dyDescent="0.2">
      <c r="A52" s="38"/>
      <c r="B52" s="39"/>
      <c r="C52" s="41"/>
      <c r="D52" s="41"/>
      <c r="E52" s="40"/>
      <c r="J52" s="9"/>
      <c r="K52" s="19"/>
      <c r="L52" s="20"/>
      <c r="M52" s="19"/>
      <c r="N52" s="20"/>
      <c r="O52" s="21"/>
    </row>
    <row r="53" spans="1:15" ht="12.75" customHeight="1" x14ac:dyDescent="0.2">
      <c r="A53" s="38" t="s">
        <v>45</v>
      </c>
      <c r="B53" s="39">
        <v>0.32779999999999998</v>
      </c>
      <c r="C53" s="41">
        <v>249.74</v>
      </c>
      <c r="D53" s="41">
        <v>81.87</v>
      </c>
      <c r="E53" s="40"/>
      <c r="F53" s="14" t="s">
        <v>72</v>
      </c>
      <c r="G53" s="14">
        <v>0.32779999999999998</v>
      </c>
      <c r="H53" s="14">
        <v>250.5</v>
      </c>
      <c r="I53" s="14">
        <v>82.12</v>
      </c>
      <c r="J53" s="9"/>
      <c r="K53" s="19">
        <f t="shared" si="0"/>
        <v>-0.75999999999999091</v>
      </c>
      <c r="L53" s="20">
        <f t="shared" si="1"/>
        <v>-3.0431648914871099E-3</v>
      </c>
      <c r="M53" s="19">
        <f t="shared" si="2"/>
        <v>-0.25</v>
      </c>
      <c r="N53" s="20">
        <f t="shared" si="3"/>
        <v>-3.0536215952119213E-3</v>
      </c>
      <c r="O53" s="21">
        <f t="shared" si="4"/>
        <v>0</v>
      </c>
    </row>
    <row r="54" spans="1:15" ht="12.75" customHeight="1" x14ac:dyDescent="0.2">
      <c r="A54" s="38"/>
      <c r="B54" s="39"/>
      <c r="C54" s="41"/>
      <c r="D54" s="41"/>
      <c r="E54" s="40"/>
      <c r="J54" s="9"/>
      <c r="K54" s="19"/>
      <c r="L54" s="20"/>
      <c r="M54" s="19"/>
      <c r="N54" s="20"/>
      <c r="O54" s="21"/>
    </row>
    <row r="55" spans="1:15" ht="12.75" customHeight="1" x14ac:dyDescent="0.2">
      <c r="A55" s="38" t="s">
        <v>147</v>
      </c>
      <c r="B55" s="39">
        <v>0.05</v>
      </c>
      <c r="C55" s="41">
        <v>6445.8</v>
      </c>
      <c r="D55" s="41">
        <v>322.29000000000002</v>
      </c>
      <c r="E55" s="40"/>
      <c r="F55" s="14" t="s">
        <v>102</v>
      </c>
      <c r="G55" s="14">
        <v>0.05</v>
      </c>
      <c r="H55" s="14">
        <v>6472.62</v>
      </c>
      <c r="I55" s="14">
        <v>323.63</v>
      </c>
      <c r="J55" s="9"/>
      <c r="K55" s="19">
        <f t="shared" si="0"/>
        <v>-26.819999999999709</v>
      </c>
      <c r="L55" s="20">
        <f t="shared" si="1"/>
        <v>-4.1608489248812731E-3</v>
      </c>
      <c r="M55" s="19">
        <f t="shared" si="2"/>
        <v>-1.339999999999975</v>
      </c>
      <c r="N55" s="20">
        <f t="shared" si="3"/>
        <v>-4.1577461292623876E-3</v>
      </c>
      <c r="O55" s="21">
        <f t="shared" si="4"/>
        <v>0</v>
      </c>
    </row>
    <row r="56" spans="1:15" ht="12.75" customHeight="1" x14ac:dyDescent="0.2">
      <c r="A56" s="38"/>
      <c r="B56" s="39"/>
      <c r="C56" s="41"/>
      <c r="D56" s="41"/>
      <c r="E56" s="40"/>
      <c r="J56" s="9"/>
      <c r="K56" s="19"/>
      <c r="L56" s="20"/>
      <c r="M56" s="19"/>
      <c r="N56" s="20"/>
      <c r="O56" s="21"/>
    </row>
    <row r="57" spans="1:15" ht="12.75" customHeight="1" x14ac:dyDescent="0.2">
      <c r="A57" s="38" t="s">
        <v>46</v>
      </c>
      <c r="B57" s="39">
        <v>8.8999999999999996E-2</v>
      </c>
      <c r="C57" s="41">
        <v>33.72</v>
      </c>
      <c r="D57" s="41">
        <v>2.99</v>
      </c>
      <c r="E57" s="40"/>
      <c r="F57" s="14" t="s">
        <v>71</v>
      </c>
      <c r="G57" s="14">
        <v>8.8999999999999996E-2</v>
      </c>
      <c r="H57" s="14">
        <v>33.97</v>
      </c>
      <c r="I57" s="14">
        <v>3.03</v>
      </c>
      <c r="J57" s="9"/>
      <c r="K57" s="19">
        <f t="shared" si="0"/>
        <v>-0.25</v>
      </c>
      <c r="L57" s="20">
        <f t="shared" si="1"/>
        <v>-7.4139976275207596E-3</v>
      </c>
      <c r="M57" s="19">
        <f t="shared" si="2"/>
        <v>-3.9999999999999591E-2</v>
      </c>
      <c r="N57" s="20">
        <f t="shared" si="3"/>
        <v>-1.3377926421404545E-2</v>
      </c>
      <c r="O57" s="21">
        <f t="shared" si="4"/>
        <v>0</v>
      </c>
    </row>
    <row r="58" spans="1:15" ht="12.75" customHeight="1" x14ac:dyDescent="0.2">
      <c r="A58" s="38"/>
      <c r="B58" s="39"/>
      <c r="C58" s="41"/>
      <c r="D58" s="41"/>
      <c r="E58" s="40"/>
      <c r="J58" s="9"/>
      <c r="K58" s="19"/>
      <c r="L58" s="20"/>
      <c r="M58" s="19"/>
      <c r="N58" s="20"/>
      <c r="O58" s="21"/>
    </row>
    <row r="59" spans="1:15" ht="12.75" customHeight="1" x14ac:dyDescent="0.2">
      <c r="A59" s="38" t="s">
        <v>47</v>
      </c>
      <c r="B59" s="39">
        <v>0.222</v>
      </c>
      <c r="C59" s="41">
        <v>327.48</v>
      </c>
      <c r="D59" s="41">
        <v>72.69</v>
      </c>
      <c r="E59" s="40"/>
      <c r="F59" s="14" t="s">
        <v>70</v>
      </c>
      <c r="G59" s="14">
        <v>0.222</v>
      </c>
      <c r="H59" s="14">
        <v>329.8</v>
      </c>
      <c r="I59" s="14">
        <v>73.22</v>
      </c>
      <c r="J59" s="9"/>
      <c r="K59" s="19">
        <f t="shared" si="0"/>
        <v>-2.3199999999999932</v>
      </c>
      <c r="L59" s="20">
        <f t="shared" si="1"/>
        <v>-7.0844021008916363E-3</v>
      </c>
      <c r="M59" s="19">
        <f t="shared" si="2"/>
        <v>-0.53000000000000114</v>
      </c>
      <c r="N59" s="20">
        <f t="shared" si="3"/>
        <v>-7.2912367588389209E-3</v>
      </c>
      <c r="O59" s="21">
        <f t="shared" si="4"/>
        <v>0</v>
      </c>
    </row>
    <row r="60" spans="1:15" ht="12.75" customHeight="1" x14ac:dyDescent="0.2">
      <c r="A60" s="38"/>
      <c r="B60" s="39"/>
      <c r="C60" s="41"/>
      <c r="D60" s="41"/>
      <c r="E60" s="40"/>
      <c r="J60" s="9"/>
      <c r="K60" s="19"/>
      <c r="L60" s="20"/>
      <c r="M60" s="19"/>
      <c r="N60" s="20"/>
      <c r="O60" s="21"/>
    </row>
    <row r="61" spans="1:15" ht="12.75" customHeight="1" x14ac:dyDescent="0.2">
      <c r="A61" s="38" t="s">
        <v>109</v>
      </c>
      <c r="B61" s="39">
        <v>0.32469999999999999</v>
      </c>
      <c r="C61" s="41">
        <v>42.41</v>
      </c>
      <c r="D61" s="41">
        <v>13.78</v>
      </c>
      <c r="E61" s="40"/>
      <c r="F61" s="14" t="s">
        <v>69</v>
      </c>
      <c r="G61" s="14">
        <v>0.32468000000000002</v>
      </c>
      <c r="H61" s="14">
        <v>42.97</v>
      </c>
      <c r="I61" s="14">
        <v>13.95</v>
      </c>
      <c r="J61" s="9"/>
      <c r="K61" s="19">
        <f t="shared" si="0"/>
        <v>-0.56000000000000227</v>
      </c>
      <c r="L61" s="20">
        <f t="shared" si="1"/>
        <v>-1.3204432916764968E-2</v>
      </c>
      <c r="M61" s="19">
        <f t="shared" si="2"/>
        <v>-0.16999999999999993</v>
      </c>
      <c r="N61" s="20">
        <f t="shared" si="3"/>
        <v>-1.233671988388969E-2</v>
      </c>
      <c r="O61" s="21">
        <f t="shared" si="4"/>
        <v>0</v>
      </c>
    </row>
    <row r="62" spans="1:15" ht="12.75" customHeight="1" x14ac:dyDescent="0.2">
      <c r="A62" s="38"/>
      <c r="B62" s="39"/>
      <c r="C62" s="41"/>
      <c r="D62" s="41"/>
      <c r="E62" s="40"/>
      <c r="J62" s="9"/>
      <c r="K62" s="19"/>
      <c r="L62" s="20"/>
      <c r="M62" s="19"/>
      <c r="N62" s="20"/>
      <c r="O62" s="21"/>
    </row>
    <row r="63" spans="1:15" ht="12.75" customHeight="1" x14ac:dyDescent="0.2">
      <c r="A63" s="38" t="s">
        <v>49</v>
      </c>
      <c r="B63" s="39">
        <v>7.6600000000000001E-2</v>
      </c>
      <c r="C63" s="41">
        <v>20.59</v>
      </c>
      <c r="D63" s="41">
        <v>1.58</v>
      </c>
      <c r="E63" s="40"/>
      <c r="F63" s="14" t="s">
        <v>68</v>
      </c>
      <c r="G63" s="14">
        <v>7.6550000000000007E-2</v>
      </c>
      <c r="H63" s="14">
        <v>20.85</v>
      </c>
      <c r="I63" s="14">
        <v>1.6</v>
      </c>
      <c r="J63" s="9"/>
      <c r="K63" s="19">
        <f t="shared" si="0"/>
        <v>-0.26000000000000156</v>
      </c>
      <c r="L63" s="20">
        <f t="shared" si="1"/>
        <v>-1.2627489072365302E-2</v>
      </c>
      <c r="M63" s="19">
        <f t="shared" si="2"/>
        <v>-2.0000000000000018E-2</v>
      </c>
      <c r="N63" s="20">
        <f t="shared" si="3"/>
        <v>-1.2658227848101276E-2</v>
      </c>
      <c r="O63" s="21">
        <f t="shared" si="4"/>
        <v>0</v>
      </c>
    </row>
    <row r="64" spans="1:15" ht="12.75" customHeight="1" x14ac:dyDescent="0.2">
      <c r="A64" s="38" t="s">
        <v>51</v>
      </c>
      <c r="B64" s="39">
        <v>9.6000000000000002E-2</v>
      </c>
      <c r="C64" s="41">
        <v>33.700000000000003</v>
      </c>
      <c r="D64" s="41">
        <v>3.23</v>
      </c>
      <c r="E64" s="40"/>
      <c r="F64" s="14" t="s">
        <v>68</v>
      </c>
      <c r="G64" s="14">
        <v>9.6000000000000002E-2</v>
      </c>
      <c r="H64" s="14">
        <v>33.770000000000003</v>
      </c>
      <c r="I64" s="14">
        <v>3.24</v>
      </c>
      <c r="J64" s="9"/>
      <c r="K64" s="19">
        <f t="shared" si="0"/>
        <v>-7.0000000000000284E-2</v>
      </c>
      <c r="L64" s="20">
        <f t="shared" si="1"/>
        <v>-2.0771513353115808E-3</v>
      </c>
      <c r="M64" s="19">
        <f t="shared" si="2"/>
        <v>-1.0000000000000231E-2</v>
      </c>
      <c r="N64" s="20">
        <f t="shared" si="3"/>
        <v>-3.0959752321982137E-3</v>
      </c>
      <c r="O64" s="21">
        <f t="shared" si="4"/>
        <v>0</v>
      </c>
    </row>
    <row r="65" spans="1:15" ht="12.75" customHeight="1" x14ac:dyDescent="0.2">
      <c r="A65" s="38" t="s">
        <v>50</v>
      </c>
      <c r="B65" s="39">
        <v>0.1089</v>
      </c>
      <c r="C65" s="41">
        <v>0.9</v>
      </c>
      <c r="D65" s="41">
        <v>0.1</v>
      </c>
      <c r="E65" s="40"/>
      <c r="F65" s="14" t="s">
        <v>68</v>
      </c>
      <c r="G65" s="14">
        <v>0.1089</v>
      </c>
      <c r="H65" s="14">
        <v>0.9</v>
      </c>
      <c r="I65" s="14">
        <v>0.1</v>
      </c>
      <c r="J65" s="9"/>
      <c r="K65" s="19">
        <f t="shared" si="0"/>
        <v>0</v>
      </c>
      <c r="L65" s="20">
        <f t="shared" si="1"/>
        <v>0</v>
      </c>
      <c r="M65" s="19">
        <f t="shared" si="2"/>
        <v>0</v>
      </c>
      <c r="N65" s="20">
        <f t="shared" si="3"/>
        <v>0</v>
      </c>
      <c r="O65" s="21">
        <f t="shared" si="4"/>
        <v>0</v>
      </c>
    </row>
    <row r="66" spans="1:15" ht="12.75" customHeight="1" x14ac:dyDescent="0.2">
      <c r="E66" s="40"/>
      <c r="J66" s="9"/>
      <c r="K66" s="19"/>
      <c r="L66" s="20"/>
      <c r="M66" s="19"/>
      <c r="N66" s="20"/>
      <c r="O66" s="21"/>
    </row>
    <row r="67" spans="1:15" ht="12.75" customHeight="1" x14ac:dyDescent="0.2">
      <c r="A67" s="38" t="s">
        <v>48</v>
      </c>
      <c r="B67" s="39">
        <v>2.35</v>
      </c>
      <c r="C67" s="41">
        <v>153.43</v>
      </c>
      <c r="D67" s="41">
        <v>360.57</v>
      </c>
      <c r="E67" s="40"/>
      <c r="F67" s="14" t="s">
        <v>67</v>
      </c>
      <c r="G67" s="14">
        <v>2.35</v>
      </c>
      <c r="H67" s="14">
        <v>154.18</v>
      </c>
      <c r="I67" s="14">
        <v>362.32</v>
      </c>
      <c r="J67" s="9"/>
      <c r="K67" s="19">
        <f t="shared" si="0"/>
        <v>-0.75</v>
      </c>
      <c r="L67" s="20">
        <f t="shared" si="1"/>
        <v>-4.888222642247279E-3</v>
      </c>
      <c r="M67" s="19">
        <f t="shared" si="2"/>
        <v>-1.75</v>
      </c>
      <c r="N67" s="20">
        <f t="shared" si="3"/>
        <v>-4.8534265191225003E-3</v>
      </c>
      <c r="O67" s="21">
        <f t="shared" si="4"/>
        <v>0</v>
      </c>
    </row>
    <row r="68" spans="1:15" ht="12.75" customHeight="1" x14ac:dyDescent="0.2">
      <c r="E68" s="40"/>
      <c r="J68" s="9"/>
      <c r="K68" s="19"/>
      <c r="L68" s="20"/>
      <c r="M68" s="19"/>
      <c r="N68" s="20"/>
      <c r="O68" s="21"/>
    </row>
    <row r="69" spans="1:15" ht="12.75" customHeight="1" x14ac:dyDescent="0.2">
      <c r="A69" s="38" t="s">
        <v>142</v>
      </c>
      <c r="B69" s="39">
        <v>1.4500000000000001E-2</v>
      </c>
      <c r="C69" s="41">
        <v>746.65</v>
      </c>
      <c r="D69" s="41">
        <v>10.82</v>
      </c>
      <c r="E69" s="40"/>
      <c r="F69" s="14" t="s">
        <v>66</v>
      </c>
      <c r="G69" s="14">
        <v>1.451E-2</v>
      </c>
      <c r="H69" s="14">
        <v>751.25</v>
      </c>
      <c r="I69" s="14">
        <v>10.9</v>
      </c>
      <c r="J69" s="9"/>
      <c r="K69" s="19">
        <f t="shared" si="0"/>
        <v>-4.6000000000000227</v>
      </c>
      <c r="L69" s="20">
        <f t="shared" si="1"/>
        <v>-6.1608518047278149E-3</v>
      </c>
      <c r="M69" s="19">
        <f t="shared" si="2"/>
        <v>-8.0000000000000071E-2</v>
      </c>
      <c r="N69" s="20">
        <f t="shared" si="3"/>
        <v>-7.3937153419593405E-3</v>
      </c>
      <c r="O69" s="21">
        <f t="shared" si="4"/>
        <v>0</v>
      </c>
    </row>
    <row r="70" spans="1:15" ht="12.75" customHeight="1" x14ac:dyDescent="0.2">
      <c r="A70" s="38"/>
      <c r="B70" s="39"/>
      <c r="C70" s="41"/>
      <c r="D70" s="41"/>
      <c r="E70" s="40"/>
      <c r="J70" s="9"/>
      <c r="K70" s="19"/>
      <c r="L70" s="20"/>
      <c r="M70" s="19"/>
      <c r="N70" s="20"/>
      <c r="O70" s="21"/>
    </row>
    <row r="71" spans="1:15" ht="12.75" customHeight="1" x14ac:dyDescent="0.2">
      <c r="A71" s="38" t="s">
        <v>149</v>
      </c>
      <c r="B71" s="39">
        <v>0.24299999999999999</v>
      </c>
      <c r="C71" s="41">
        <v>372.58</v>
      </c>
      <c r="D71" s="41">
        <v>90.51</v>
      </c>
      <c r="E71" s="40"/>
      <c r="F71" s="14" t="s">
        <v>63</v>
      </c>
      <c r="G71" s="14">
        <v>0.24299999999999999</v>
      </c>
      <c r="H71" s="14">
        <v>375.47</v>
      </c>
      <c r="I71" s="14">
        <v>91.23</v>
      </c>
      <c r="J71" s="9"/>
      <c r="K71" s="19">
        <f t="shared" si="0"/>
        <v>-2.8900000000000432</v>
      </c>
      <c r="L71" s="20">
        <f t="shared" si="1"/>
        <v>-7.7567233882657235E-3</v>
      </c>
      <c r="M71" s="19">
        <f t="shared" si="2"/>
        <v>-0.71999999999999886</v>
      </c>
      <c r="N71" s="20">
        <f t="shared" si="3"/>
        <v>-7.9549221080543464E-3</v>
      </c>
      <c r="O71" s="21">
        <f t="shared" si="4"/>
        <v>0</v>
      </c>
    </row>
    <row r="72" spans="1:15" ht="12.75" customHeight="1" x14ac:dyDescent="0.2">
      <c r="A72" s="38" t="s">
        <v>143</v>
      </c>
      <c r="B72" s="39">
        <v>0.245</v>
      </c>
      <c r="C72" s="41">
        <v>1097.07</v>
      </c>
      <c r="D72" s="41">
        <v>268.77999999999997</v>
      </c>
      <c r="E72" s="40"/>
      <c r="F72" s="14" t="s">
        <v>63</v>
      </c>
      <c r="G72" s="14">
        <v>0.245</v>
      </c>
      <c r="H72" s="14">
        <v>1102.6400000000001</v>
      </c>
      <c r="I72" s="14">
        <v>270.14999999999998</v>
      </c>
      <c r="J72" s="9"/>
      <c r="K72" s="19">
        <f t="shared" si="0"/>
        <v>-5.5700000000001637</v>
      </c>
      <c r="L72" s="20">
        <f t="shared" si="1"/>
        <v>-5.077160071827836E-3</v>
      </c>
      <c r="M72" s="19">
        <f t="shared" si="2"/>
        <v>-1.3700000000000045</v>
      </c>
      <c r="N72" s="20">
        <f t="shared" si="3"/>
        <v>-5.0971054393928296E-3</v>
      </c>
      <c r="O72" s="21">
        <f t="shared" si="4"/>
        <v>0</v>
      </c>
    </row>
    <row r="73" spans="1:15" ht="12.75" customHeight="1" x14ac:dyDescent="0.2">
      <c r="A73" s="38" t="s">
        <v>137</v>
      </c>
      <c r="B73" s="39">
        <v>0.27</v>
      </c>
      <c r="C73" s="41">
        <v>0.12</v>
      </c>
      <c r="D73" s="41">
        <v>0.03</v>
      </c>
      <c r="E73" s="40"/>
      <c r="F73" s="14" t="s">
        <v>63</v>
      </c>
      <c r="G73" s="14">
        <v>0.27</v>
      </c>
      <c r="H73" s="14">
        <v>0.13</v>
      </c>
      <c r="I73" s="14">
        <v>0.04</v>
      </c>
      <c r="J73" s="9"/>
      <c r="K73" s="19">
        <f t="shared" si="0"/>
        <v>-1.0000000000000009E-2</v>
      </c>
      <c r="L73" s="20">
        <f t="shared" si="1"/>
        <v>-8.3333333333333412E-2</v>
      </c>
      <c r="M73" s="19">
        <f t="shared" si="2"/>
        <v>-1.0000000000000002E-2</v>
      </c>
      <c r="N73" s="20">
        <f t="shared" si="3"/>
        <v>-0.33333333333333343</v>
      </c>
      <c r="O73" s="21">
        <f t="shared" si="4"/>
        <v>0</v>
      </c>
    </row>
    <row r="74" spans="1:15" ht="12.75" customHeight="1" x14ac:dyDescent="0.2">
      <c r="A74" s="38" t="s">
        <v>136</v>
      </c>
      <c r="B74" s="39">
        <v>0.27650000000000002</v>
      </c>
      <c r="C74" s="41">
        <v>198.78</v>
      </c>
      <c r="D74" s="41">
        <v>54.98</v>
      </c>
      <c r="E74" s="40"/>
      <c r="F74" s="14" t="s">
        <v>63</v>
      </c>
      <c r="G74" s="14">
        <v>0.27650000000000002</v>
      </c>
      <c r="H74" s="14">
        <v>200.28</v>
      </c>
      <c r="I74" s="14">
        <v>55.38</v>
      </c>
      <c r="J74" s="9"/>
      <c r="K74" s="19">
        <f t="shared" si="0"/>
        <v>-1.5</v>
      </c>
      <c r="L74" s="20">
        <f t="shared" si="1"/>
        <v>-7.5460307878056146E-3</v>
      </c>
      <c r="M74" s="19">
        <f t="shared" si="2"/>
        <v>-0.40000000000000568</v>
      </c>
      <c r="N74" s="20">
        <f t="shared" si="3"/>
        <v>-7.2753728628593252E-3</v>
      </c>
      <c r="O74" s="21">
        <f t="shared" si="4"/>
        <v>0</v>
      </c>
    </row>
    <row r="75" spans="1:15" ht="12.75" customHeight="1" x14ac:dyDescent="0.2">
      <c r="A75" s="38"/>
      <c r="B75" s="39"/>
      <c r="C75" s="41"/>
      <c r="D75" s="41"/>
      <c r="E75" s="40"/>
      <c r="J75" s="9"/>
      <c r="K75" s="19"/>
      <c r="L75" s="20"/>
      <c r="M75" s="19"/>
      <c r="N75" s="20"/>
      <c r="O75" s="21"/>
    </row>
    <row r="76" spans="1:15" ht="12.75" customHeight="1" x14ac:dyDescent="0.2">
      <c r="A76" s="38" t="s">
        <v>138</v>
      </c>
      <c r="B76" s="39">
        <v>1.5299999999999999E-2</v>
      </c>
      <c r="C76" s="41">
        <v>6.77</v>
      </c>
      <c r="D76" s="41">
        <v>0.1</v>
      </c>
      <c r="E76" s="40"/>
      <c r="F76" s="14" t="s">
        <v>62</v>
      </c>
      <c r="G76" s="45">
        <v>1.5310000000000001E-2</v>
      </c>
      <c r="H76" s="42">
        <v>6.78</v>
      </c>
      <c r="I76" s="42">
        <v>0.1</v>
      </c>
      <c r="J76" s="9"/>
      <c r="K76" s="19">
        <f t="shared" ref="K76:K80" si="5">+C76-H76</f>
        <v>-1.0000000000000675E-2</v>
      </c>
      <c r="L76" s="20">
        <f t="shared" ref="L76:L80" si="6">IFERROR(K76/C76,0)</f>
        <v>-1.4771048744461855E-3</v>
      </c>
      <c r="M76" s="19">
        <f t="shared" ref="M76:M80" si="7">+D76-I76</f>
        <v>0</v>
      </c>
      <c r="N76" s="20">
        <f t="shared" ref="N76:N80" si="8">IFERROR(M76/D76,0)</f>
        <v>0</v>
      </c>
      <c r="O76" s="21">
        <f t="shared" ref="O76:O80" si="9">IFERROR(I76/$I$93,0)</f>
        <v>0</v>
      </c>
    </row>
    <row r="77" spans="1:15" ht="12.75" customHeight="1" x14ac:dyDescent="0.2">
      <c r="A77" s="38"/>
      <c r="B77" s="39"/>
      <c r="C77" s="41"/>
      <c r="D77" s="41"/>
      <c r="E77" s="40"/>
      <c r="J77" s="9"/>
      <c r="K77" s="19"/>
      <c r="L77" s="20"/>
      <c r="M77" s="19"/>
      <c r="N77" s="20"/>
      <c r="O77" s="21"/>
    </row>
    <row r="78" spans="1:15" ht="12.75" customHeight="1" x14ac:dyDescent="0.2">
      <c r="A78" s="38" t="s">
        <v>58</v>
      </c>
      <c r="B78" s="39">
        <v>7.1999999999999995E-2</v>
      </c>
      <c r="C78" s="41">
        <v>514987.8</v>
      </c>
      <c r="D78" s="41">
        <v>37079.089999999997</v>
      </c>
      <c r="E78" s="40"/>
      <c r="F78" s="14" t="s">
        <v>61</v>
      </c>
      <c r="G78" s="14">
        <v>7.1999999999999995E-2</v>
      </c>
      <c r="H78" s="14">
        <v>517118.76</v>
      </c>
      <c r="I78" s="14">
        <v>37232.550000000003</v>
      </c>
      <c r="J78" s="9"/>
      <c r="K78" s="19">
        <f t="shared" si="5"/>
        <v>-2130.960000000021</v>
      </c>
      <c r="L78" s="20">
        <f t="shared" si="6"/>
        <v>-4.1378844314370576E-3</v>
      </c>
      <c r="M78" s="19">
        <f t="shared" si="7"/>
        <v>-153.4600000000064</v>
      </c>
      <c r="N78" s="20">
        <f t="shared" si="8"/>
        <v>-4.1387207722737105E-3</v>
      </c>
      <c r="O78" s="21">
        <f t="shared" si="9"/>
        <v>0</v>
      </c>
    </row>
    <row r="79" spans="1:15" ht="12.75" customHeight="1" x14ac:dyDescent="0.2">
      <c r="A79" s="38"/>
      <c r="B79" s="39"/>
      <c r="C79" s="41"/>
      <c r="D79" s="41"/>
      <c r="E79" s="40"/>
      <c r="J79" s="9"/>
      <c r="K79" s="19"/>
      <c r="L79" s="20"/>
      <c r="M79" s="19"/>
      <c r="N79" s="20"/>
      <c r="O79" s="21"/>
    </row>
    <row r="80" spans="1:15" ht="12.75" customHeight="1" x14ac:dyDescent="0.2">
      <c r="A80" s="38" t="s">
        <v>111</v>
      </c>
      <c r="B80" s="39">
        <v>0.38500000000000001</v>
      </c>
      <c r="C80" s="41">
        <v>2.76</v>
      </c>
      <c r="D80" s="41">
        <v>1.05</v>
      </c>
      <c r="E80" s="40"/>
      <c r="F80" s="14" t="s">
        <v>60</v>
      </c>
      <c r="G80" s="14">
        <v>0.38500000000000001</v>
      </c>
      <c r="H80" s="14">
        <v>2.93</v>
      </c>
      <c r="I80" s="14">
        <v>1.1299999999999999</v>
      </c>
      <c r="J80" s="9"/>
      <c r="K80" s="19">
        <f t="shared" si="5"/>
        <v>-0.17000000000000037</v>
      </c>
      <c r="L80" s="20">
        <f t="shared" si="6"/>
        <v>-6.1594202898550866E-2</v>
      </c>
      <c r="M80" s="19">
        <f t="shared" si="7"/>
        <v>-7.9999999999999849E-2</v>
      </c>
      <c r="N80" s="20">
        <f t="shared" si="8"/>
        <v>-7.6190476190476045E-2</v>
      </c>
      <c r="O80" s="21">
        <f t="shared" si="9"/>
        <v>0</v>
      </c>
    </row>
    <row r="81" spans="1:15" ht="12.75" customHeight="1" x14ac:dyDescent="0.2">
      <c r="E81" s="9"/>
      <c r="J81" s="9"/>
      <c r="K81" s="19"/>
      <c r="L81" s="20"/>
      <c r="M81" s="19"/>
      <c r="N81" s="20"/>
      <c r="O81" s="21"/>
    </row>
    <row r="82" spans="1:15" ht="12.75" customHeight="1" x14ac:dyDescent="0.2">
      <c r="E82" s="9"/>
      <c r="J82" s="9"/>
      <c r="K82" s="19"/>
      <c r="L82" s="20"/>
      <c r="M82" s="19"/>
      <c r="N82" s="20"/>
      <c r="O82" s="21"/>
    </row>
    <row r="83" spans="1:15" x14ac:dyDescent="0.2">
      <c r="B83" s="18"/>
      <c r="C83" s="17"/>
      <c r="D83" s="17"/>
      <c r="E83" s="9"/>
      <c r="J83" s="9"/>
      <c r="K83" s="19"/>
      <c r="L83" s="20"/>
      <c r="M83" s="19"/>
      <c r="N83" s="20"/>
      <c r="O83" s="21"/>
    </row>
    <row r="84" spans="1:15" x14ac:dyDescent="0.2">
      <c r="A84" s="22"/>
      <c r="B84" s="23"/>
      <c r="C84" s="24"/>
      <c r="D84" s="25"/>
      <c r="E84" s="9"/>
      <c r="J84" s="9"/>
      <c r="K84" s="19"/>
      <c r="L84" s="20"/>
      <c r="M84" s="19"/>
      <c r="N84" s="20"/>
      <c r="O84" s="21"/>
    </row>
    <row r="85" spans="1:15" x14ac:dyDescent="0.2">
      <c r="A85" s="26" t="s">
        <v>19</v>
      </c>
      <c r="B85" s="27"/>
      <c r="C85" s="28">
        <f>SUM(C9:C80)</f>
        <v>553426.52</v>
      </c>
      <c r="D85" s="28">
        <f>SUM(D9:D80)</f>
        <v>42229.1</v>
      </c>
      <c r="E85" s="29"/>
      <c r="F85" s="29"/>
      <c r="G85" s="29"/>
      <c r="H85" s="28">
        <f>SUM(H10:H84)</f>
        <v>555805.68000000005</v>
      </c>
      <c r="I85" s="28">
        <f>SUM(I10:I84)</f>
        <v>42424.08</v>
      </c>
      <c r="J85" s="44"/>
      <c r="K85" s="43">
        <f>SUM(K9:K84)</f>
        <v>-2379.1600000000199</v>
      </c>
      <c r="L85" s="30">
        <f>IFERROR(K85/C85,0)</f>
        <v>-4.2989627602233807E-3</v>
      </c>
      <c r="M85" s="31">
        <f>SUM(M9:M84)</f>
        <v>-194.98000000000641</v>
      </c>
      <c r="N85" s="30">
        <f>IFERROR(M85/D85,0)</f>
        <v>-4.617195251615744E-3</v>
      </c>
      <c r="O85" s="32">
        <f>SUM(O9:O84)</f>
        <v>0</v>
      </c>
    </row>
    <row r="86" spans="1:15" x14ac:dyDescent="0.2">
      <c r="L86" s="33"/>
    </row>
    <row r="87" spans="1:15" x14ac:dyDescent="0.2">
      <c r="K87" s="4"/>
      <c r="L87" s="34"/>
    </row>
    <row r="89" spans="1:15" x14ac:dyDescent="0.2">
      <c r="A89" s="4"/>
    </row>
    <row r="93" spans="1:15" x14ac:dyDescent="0.2">
      <c r="K93" s="4"/>
    </row>
    <row r="99" spans="6:11" x14ac:dyDescent="0.2">
      <c r="K99" s="4"/>
    </row>
    <row r="103" spans="6:11" x14ac:dyDescent="0.2">
      <c r="F103" s="4"/>
    </row>
    <row r="105" spans="6:11" x14ac:dyDescent="0.2">
      <c r="K105" s="4"/>
    </row>
    <row r="111" spans="6:11" x14ac:dyDescent="0.2">
      <c r="K111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2"/>
  <sheetViews>
    <sheetView workbookViewId="0">
      <selection activeCell="G3" sqref="G3"/>
    </sheetView>
  </sheetViews>
  <sheetFormatPr defaultRowHeight="11.25" x14ac:dyDescent="0.2"/>
  <cols>
    <col min="1" max="1" width="34.28515625" style="14" bestFit="1" customWidth="1"/>
    <col min="2" max="2" width="14.7109375" style="14" bestFit="1" customWidth="1"/>
    <col min="3" max="3" width="10.28515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140625" style="14" bestFit="1" customWidth="1"/>
    <col min="9" max="9" width="11.570312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 x14ac:dyDescent="0.2">
      <c r="A1" s="1" t="s">
        <v>0</v>
      </c>
      <c r="B1" s="1" t="s">
        <v>20</v>
      </c>
      <c r="E1" s="15"/>
      <c r="J1" s="15"/>
    </row>
    <row r="2" spans="1:15" x14ac:dyDescent="0.2">
      <c r="A2" s="2" t="s">
        <v>1</v>
      </c>
      <c r="B2" s="35">
        <v>42250</v>
      </c>
      <c r="E2" s="15"/>
      <c r="J2" s="15"/>
    </row>
    <row r="3" spans="1:15" x14ac:dyDescent="0.2">
      <c r="A3" s="2" t="s">
        <v>2</v>
      </c>
      <c r="B3" s="36">
        <v>336286</v>
      </c>
      <c r="E3" s="15"/>
      <c r="J3" s="15"/>
    </row>
    <row r="4" spans="1:15" x14ac:dyDescent="0.2">
      <c r="A4" s="2" t="s">
        <v>3</v>
      </c>
      <c r="B4" s="37">
        <v>42217</v>
      </c>
      <c r="E4" s="15"/>
      <c r="J4" s="15"/>
    </row>
    <row r="5" spans="1:15" x14ac:dyDescent="0.2">
      <c r="A5" s="2" t="s">
        <v>4</v>
      </c>
      <c r="B5" s="2" t="s">
        <v>5</v>
      </c>
      <c r="E5" s="15"/>
      <c r="J5" s="15"/>
    </row>
    <row r="6" spans="1:15" x14ac:dyDescent="0.2">
      <c r="A6" s="3"/>
      <c r="B6" s="4"/>
      <c r="E6" s="15"/>
      <c r="J6" s="15"/>
    </row>
    <row r="7" spans="1:15" x14ac:dyDescent="0.2">
      <c r="A7" s="5" t="s">
        <v>6</v>
      </c>
      <c r="B7" s="6"/>
      <c r="E7" s="15"/>
      <c r="F7" s="7" t="str">
        <f>B1</f>
        <v>Belgacom</v>
      </c>
      <c r="J7" s="15"/>
    </row>
    <row r="8" spans="1:15" ht="22.5" x14ac:dyDescent="0.2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 ht="12.75" customHeight="1" x14ac:dyDescent="0.2">
      <c r="B9" s="16"/>
      <c r="C9" s="17"/>
      <c r="D9" s="17"/>
      <c r="E9" s="9"/>
      <c r="J9" s="9"/>
      <c r="K9" s="19"/>
      <c r="L9" s="20"/>
      <c r="M9" s="19"/>
      <c r="N9" s="20"/>
      <c r="O9" s="21"/>
    </row>
    <row r="10" spans="1:15" ht="12.75" customHeight="1" x14ac:dyDescent="0.2">
      <c r="A10" s="38" t="s">
        <v>88</v>
      </c>
      <c r="B10" s="39">
        <v>0.29120000000000001</v>
      </c>
      <c r="C10" s="41">
        <v>4.9800000000000004</v>
      </c>
      <c r="D10" s="41">
        <v>1.45</v>
      </c>
      <c r="E10" s="40"/>
      <c r="F10" s="14" t="s">
        <v>95</v>
      </c>
      <c r="G10" s="45">
        <v>0.29122999999999999</v>
      </c>
      <c r="H10" s="42">
        <v>5.05</v>
      </c>
      <c r="I10" s="42">
        <v>1.47</v>
      </c>
      <c r="J10" s="9"/>
      <c r="K10" s="19">
        <f>+C10-H10</f>
        <v>-6.9999999999999396E-2</v>
      </c>
      <c r="L10" s="20">
        <f>IFERROR(K10/C10,0)</f>
        <v>-1.4056224899598272E-2</v>
      </c>
      <c r="M10" s="19">
        <f>+D10-I10</f>
        <v>-2.0000000000000018E-2</v>
      </c>
      <c r="N10" s="20">
        <f>IFERROR(M10/D10,0)</f>
        <v>-1.3793103448275874E-2</v>
      </c>
      <c r="O10" s="21">
        <f>IFERROR(I10/$I$84,0)</f>
        <v>0</v>
      </c>
    </row>
    <row r="11" spans="1:15" ht="12.75" customHeight="1" x14ac:dyDescent="0.2">
      <c r="A11" s="38" t="s">
        <v>105</v>
      </c>
      <c r="B11" s="39">
        <v>0.31659999999999999</v>
      </c>
      <c r="C11" s="41">
        <v>2.92</v>
      </c>
      <c r="D11" s="41">
        <v>0.92</v>
      </c>
      <c r="E11" s="40"/>
      <c r="F11" s="14" t="s">
        <v>95</v>
      </c>
      <c r="G11" s="45">
        <v>0.31657000000000002</v>
      </c>
      <c r="H11" s="42">
        <v>2.93</v>
      </c>
      <c r="I11" s="42">
        <v>0.93</v>
      </c>
      <c r="J11" s="9"/>
      <c r="K11" s="19">
        <f t="shared" ref="K11:K41" si="0">+C11-H11</f>
        <v>-1.0000000000000231E-2</v>
      </c>
      <c r="L11" s="20">
        <f t="shared" ref="L11:L41" si="1">IFERROR(K11/C11,0)</f>
        <v>-3.4246575342466545E-3</v>
      </c>
      <c r="M11" s="19">
        <f t="shared" ref="M11:M41" si="2">+D11-I11</f>
        <v>-1.0000000000000009E-2</v>
      </c>
      <c r="N11" s="20">
        <f t="shared" ref="N11:N41" si="3">IFERROR(M11/D11,0)</f>
        <v>-1.0869565217391313E-2</v>
      </c>
      <c r="O11" s="21">
        <f t="shared" ref="O11:O41" si="4">IFERROR(I11/$I$84,0)</f>
        <v>0</v>
      </c>
    </row>
    <row r="12" spans="1:15" ht="12.75" customHeight="1" x14ac:dyDescent="0.2">
      <c r="A12" s="38"/>
      <c r="B12" s="39"/>
      <c r="C12" s="41"/>
      <c r="D12" s="41"/>
      <c r="E12" s="40"/>
      <c r="G12" s="45"/>
      <c r="H12" s="42"/>
      <c r="I12" s="42"/>
      <c r="J12" s="9"/>
      <c r="K12" s="19"/>
      <c r="L12" s="20"/>
      <c r="M12" s="19"/>
      <c r="N12" s="20"/>
      <c r="O12" s="21"/>
    </row>
    <row r="13" spans="1:15" ht="12.75" customHeight="1" x14ac:dyDescent="0.2">
      <c r="A13" s="14" t="s">
        <v>21</v>
      </c>
      <c r="B13" s="14">
        <v>0.16350000000000001</v>
      </c>
      <c r="C13" s="14">
        <v>10.35</v>
      </c>
      <c r="D13" s="14">
        <v>1.7</v>
      </c>
      <c r="E13" s="40"/>
      <c r="F13" s="14" t="s">
        <v>87</v>
      </c>
      <c r="G13" s="45">
        <v>0.16350000000000001</v>
      </c>
      <c r="H13" s="42">
        <v>10.91</v>
      </c>
      <c r="I13" s="42">
        <v>1.79</v>
      </c>
      <c r="J13" s="9"/>
      <c r="K13" s="19">
        <f t="shared" si="0"/>
        <v>-0.5600000000000005</v>
      </c>
      <c r="L13" s="20">
        <f t="shared" si="1"/>
        <v>-5.4106280193236767E-2</v>
      </c>
      <c r="M13" s="19">
        <f t="shared" si="2"/>
        <v>-9.000000000000008E-2</v>
      </c>
      <c r="N13" s="20">
        <f t="shared" si="3"/>
        <v>-5.2941176470588283E-2</v>
      </c>
      <c r="O13" s="21">
        <f t="shared" si="4"/>
        <v>0</v>
      </c>
    </row>
    <row r="14" spans="1:15" ht="12.75" customHeight="1" x14ac:dyDescent="0.2">
      <c r="A14" s="38" t="s">
        <v>22</v>
      </c>
      <c r="B14" s="39">
        <v>0.17499999999999999</v>
      </c>
      <c r="C14" s="41">
        <v>0.08</v>
      </c>
      <c r="D14" s="41">
        <v>0.01</v>
      </c>
      <c r="E14" s="40"/>
      <c r="F14" s="14" t="s">
        <v>87</v>
      </c>
      <c r="G14" s="18">
        <v>0.17499999999999999</v>
      </c>
      <c r="H14" s="42">
        <v>0.08</v>
      </c>
      <c r="I14" s="42">
        <v>0.01</v>
      </c>
      <c r="J14" s="9"/>
      <c r="K14" s="19">
        <f t="shared" si="0"/>
        <v>0</v>
      </c>
      <c r="L14" s="20">
        <f t="shared" si="1"/>
        <v>0</v>
      </c>
      <c r="M14" s="19">
        <f t="shared" si="2"/>
        <v>0</v>
      </c>
      <c r="N14" s="20">
        <f t="shared" si="3"/>
        <v>0</v>
      </c>
      <c r="O14" s="21">
        <f t="shared" si="4"/>
        <v>0</v>
      </c>
    </row>
    <row r="15" spans="1:15" ht="12.75" customHeight="1" x14ac:dyDescent="0.2">
      <c r="A15" s="38"/>
      <c r="B15" s="39"/>
      <c r="C15" s="41"/>
      <c r="D15" s="41"/>
      <c r="E15" s="40"/>
      <c r="G15" s="45"/>
      <c r="H15" s="42"/>
      <c r="I15" s="42"/>
      <c r="J15" s="9"/>
      <c r="K15" s="19"/>
      <c r="L15" s="20"/>
      <c r="M15" s="19"/>
      <c r="N15" s="20"/>
      <c r="O15" s="21"/>
    </row>
    <row r="16" spans="1:15" ht="12.75" customHeight="1" x14ac:dyDescent="0.2">
      <c r="A16" s="38" t="s">
        <v>155</v>
      </c>
      <c r="B16" s="39">
        <v>3.2399999999999998E-2</v>
      </c>
      <c r="C16" s="41">
        <v>0.05</v>
      </c>
      <c r="D16" s="41">
        <v>0</v>
      </c>
      <c r="E16" s="40"/>
      <c r="F16" s="14" t="s">
        <v>85</v>
      </c>
      <c r="G16" s="45">
        <v>3.2399999999999998E-2</v>
      </c>
      <c r="H16" s="42">
        <v>0.05</v>
      </c>
      <c r="I16" s="42">
        <v>0</v>
      </c>
      <c r="J16" s="9"/>
      <c r="K16" s="19">
        <f t="shared" si="0"/>
        <v>0</v>
      </c>
      <c r="L16" s="20">
        <f t="shared" si="1"/>
        <v>0</v>
      </c>
      <c r="M16" s="19">
        <f t="shared" si="2"/>
        <v>0</v>
      </c>
      <c r="N16" s="20">
        <f t="shared" si="3"/>
        <v>0</v>
      </c>
      <c r="O16" s="21">
        <f t="shared" si="4"/>
        <v>0</v>
      </c>
    </row>
    <row r="17" spans="1:15" ht="12.75" customHeight="1" x14ac:dyDescent="0.2">
      <c r="A17" s="38" t="s">
        <v>121</v>
      </c>
      <c r="B17" s="39">
        <v>5.74E-2</v>
      </c>
      <c r="C17" s="41">
        <v>42.46</v>
      </c>
      <c r="D17" s="41">
        <v>2.41</v>
      </c>
      <c r="E17" s="40"/>
      <c r="J17" s="9"/>
      <c r="K17" s="19">
        <f t="shared" si="0"/>
        <v>42.46</v>
      </c>
      <c r="L17" s="20">
        <f t="shared" si="1"/>
        <v>1</v>
      </c>
      <c r="M17" s="19">
        <f t="shared" si="2"/>
        <v>2.41</v>
      </c>
      <c r="N17" s="20">
        <f t="shared" si="3"/>
        <v>1</v>
      </c>
      <c r="O17" s="21">
        <f t="shared" si="4"/>
        <v>0</v>
      </c>
    </row>
    <row r="18" spans="1:15" ht="12.75" customHeight="1" x14ac:dyDescent="0.2">
      <c r="A18" s="38" t="s">
        <v>23</v>
      </c>
      <c r="B18" s="39">
        <v>5.7500000000000002E-2</v>
      </c>
      <c r="C18" s="41">
        <v>294.83</v>
      </c>
      <c r="D18" s="41">
        <v>16.97</v>
      </c>
      <c r="E18" s="40"/>
      <c r="F18" s="14" t="s">
        <v>85</v>
      </c>
      <c r="G18" s="45">
        <v>5.7500000000000002E-2</v>
      </c>
      <c r="H18" s="42">
        <v>339.77</v>
      </c>
      <c r="I18" s="42">
        <v>19.53</v>
      </c>
      <c r="J18" s="9"/>
      <c r="K18" s="19">
        <f t="shared" si="0"/>
        <v>-44.94</v>
      </c>
      <c r="L18" s="20">
        <f t="shared" si="1"/>
        <v>-0.15242682223654308</v>
      </c>
      <c r="M18" s="19">
        <f t="shared" si="2"/>
        <v>-2.5600000000000023</v>
      </c>
      <c r="N18" s="20">
        <f t="shared" si="3"/>
        <v>-0.15085444902769607</v>
      </c>
      <c r="O18" s="21">
        <f t="shared" si="4"/>
        <v>0</v>
      </c>
    </row>
    <row r="19" spans="1:15" ht="12.75" customHeight="1" x14ac:dyDescent="0.2">
      <c r="A19" s="38"/>
      <c r="B19" s="39"/>
      <c r="C19" s="41"/>
      <c r="D19" s="41"/>
      <c r="E19" s="40"/>
      <c r="J19" s="9"/>
      <c r="K19" s="19"/>
      <c r="L19" s="20"/>
      <c r="M19" s="19"/>
      <c r="N19" s="20"/>
      <c r="O19" s="21"/>
    </row>
    <row r="20" spans="1:15" ht="12.75" customHeight="1" x14ac:dyDescent="0.2">
      <c r="A20" s="38" t="s">
        <v>26</v>
      </c>
      <c r="B20" s="39">
        <v>2.0500000000000001E-2</v>
      </c>
      <c r="C20" s="41">
        <v>13.33</v>
      </c>
      <c r="D20" s="41">
        <v>0.26</v>
      </c>
      <c r="E20" s="40"/>
      <c r="F20" s="14" t="s">
        <v>84</v>
      </c>
      <c r="G20" s="14">
        <v>2.0500000000000001E-2</v>
      </c>
      <c r="H20" s="14">
        <v>13.62</v>
      </c>
      <c r="I20" s="14">
        <v>0.28000000000000003</v>
      </c>
      <c r="J20" s="9"/>
      <c r="K20" s="19">
        <f t="shared" si="0"/>
        <v>-0.28999999999999915</v>
      </c>
      <c r="L20" s="20">
        <f t="shared" si="1"/>
        <v>-2.1755438859714864E-2</v>
      </c>
      <c r="M20" s="19">
        <f t="shared" si="2"/>
        <v>-2.0000000000000018E-2</v>
      </c>
      <c r="N20" s="20">
        <f t="shared" si="3"/>
        <v>-7.6923076923076983E-2</v>
      </c>
      <c r="O20" s="21">
        <f t="shared" si="4"/>
        <v>0</v>
      </c>
    </row>
    <row r="21" spans="1:15" ht="12.75" customHeight="1" x14ac:dyDescent="0.2">
      <c r="A21" s="38" t="s">
        <v>25</v>
      </c>
      <c r="B21" s="39">
        <v>0.29039999999999999</v>
      </c>
      <c r="C21" s="41">
        <v>5831.35</v>
      </c>
      <c r="D21" s="41">
        <v>1693.44</v>
      </c>
      <c r="E21" s="40"/>
      <c r="F21" s="14" t="s">
        <v>84</v>
      </c>
      <c r="G21" s="14">
        <v>0.29039999999999999</v>
      </c>
      <c r="H21" s="14">
        <v>5857.43</v>
      </c>
      <c r="I21" s="14">
        <v>1701</v>
      </c>
      <c r="J21" s="9"/>
      <c r="K21" s="19">
        <f t="shared" si="0"/>
        <v>-26.079999999999927</v>
      </c>
      <c r="L21" s="20">
        <f t="shared" si="1"/>
        <v>-4.4723777512925694E-3</v>
      </c>
      <c r="M21" s="19">
        <f t="shared" si="2"/>
        <v>-7.5599999999999454</v>
      </c>
      <c r="N21" s="20">
        <f t="shared" si="3"/>
        <v>-4.4642857142856819E-3</v>
      </c>
      <c r="O21" s="21">
        <f t="shared" si="4"/>
        <v>0</v>
      </c>
    </row>
    <row r="22" spans="1:15" ht="12.75" customHeight="1" x14ac:dyDescent="0.2">
      <c r="A22" s="38"/>
      <c r="B22" s="39"/>
      <c r="C22" s="41"/>
      <c r="D22" s="41"/>
      <c r="E22" s="40"/>
      <c r="J22" s="9"/>
      <c r="K22" s="19"/>
      <c r="L22" s="20"/>
      <c r="M22" s="19"/>
      <c r="N22" s="20"/>
      <c r="O22" s="21"/>
    </row>
    <row r="23" spans="1:15" ht="12.75" customHeight="1" x14ac:dyDescent="0.2">
      <c r="A23" s="38" t="s">
        <v>156</v>
      </c>
      <c r="B23" s="39">
        <v>0.1555</v>
      </c>
      <c r="C23" s="41">
        <v>0.4</v>
      </c>
      <c r="D23" s="41">
        <v>0.06</v>
      </c>
      <c r="E23" s="40"/>
      <c r="F23" s="14" t="s">
        <v>160</v>
      </c>
      <c r="G23" s="14">
        <v>0.15547</v>
      </c>
      <c r="H23" s="14">
        <v>0.42</v>
      </c>
      <c r="I23" s="14">
        <v>7.0000000000000007E-2</v>
      </c>
      <c r="J23" s="9"/>
      <c r="K23" s="19">
        <f t="shared" si="0"/>
        <v>-1.9999999999999962E-2</v>
      </c>
      <c r="L23" s="20">
        <f t="shared" si="1"/>
        <v>-4.9999999999999906E-2</v>
      </c>
      <c r="M23" s="19">
        <f t="shared" si="2"/>
        <v>-1.0000000000000009E-2</v>
      </c>
      <c r="N23" s="20">
        <f t="shared" si="3"/>
        <v>-0.16666666666666682</v>
      </c>
      <c r="O23" s="21">
        <f t="shared" si="4"/>
        <v>0</v>
      </c>
    </row>
    <row r="24" spans="1:15" ht="12.75" customHeight="1" x14ac:dyDescent="0.2">
      <c r="A24" s="38"/>
      <c r="B24" s="39"/>
      <c r="C24" s="41"/>
      <c r="D24" s="41"/>
      <c r="E24" s="40"/>
      <c r="J24" s="9"/>
      <c r="K24" s="19"/>
      <c r="L24" s="20"/>
      <c r="M24" s="19"/>
      <c r="N24" s="20"/>
      <c r="O24" s="21"/>
    </row>
    <row r="25" spans="1:15" ht="12.75" customHeight="1" x14ac:dyDescent="0.2">
      <c r="A25" s="38" t="s">
        <v>144</v>
      </c>
      <c r="B25" s="39">
        <v>0.32700000000000001</v>
      </c>
      <c r="C25" s="41">
        <v>3604.85</v>
      </c>
      <c r="D25" s="41">
        <v>1178.8800000000001</v>
      </c>
      <c r="E25" s="40"/>
      <c r="F25" s="14" t="s">
        <v>116</v>
      </c>
      <c r="G25" s="14">
        <v>0.32700000000000001</v>
      </c>
      <c r="H25" s="14">
        <v>3633.82</v>
      </c>
      <c r="I25" s="14">
        <v>1188.26</v>
      </c>
      <c r="J25" s="9"/>
      <c r="K25" s="19">
        <f t="shared" si="0"/>
        <v>-28.970000000000255</v>
      </c>
      <c r="L25" s="20">
        <f t="shared" si="1"/>
        <v>-8.0363954117370368E-3</v>
      </c>
      <c r="M25" s="19">
        <f t="shared" si="2"/>
        <v>-9.3799999999998818</v>
      </c>
      <c r="N25" s="20">
        <f t="shared" si="3"/>
        <v>-7.9567046688381188E-3</v>
      </c>
      <c r="O25" s="21">
        <f t="shared" si="4"/>
        <v>0</v>
      </c>
    </row>
    <row r="26" spans="1:15" ht="12.75" customHeight="1" x14ac:dyDescent="0.2">
      <c r="A26" s="38"/>
      <c r="B26" s="39"/>
      <c r="C26" s="41"/>
      <c r="D26" s="41"/>
      <c r="E26" s="40"/>
      <c r="J26" s="9"/>
      <c r="K26" s="19"/>
      <c r="L26" s="20"/>
      <c r="M26" s="19"/>
      <c r="N26" s="20"/>
      <c r="O26" s="21"/>
    </row>
    <row r="27" spans="1:15" ht="12.75" customHeight="1" x14ac:dyDescent="0.2">
      <c r="A27" s="38" t="s">
        <v>28</v>
      </c>
      <c r="B27" s="39">
        <v>0.112</v>
      </c>
      <c r="C27" s="41">
        <v>203.4</v>
      </c>
      <c r="D27" s="41">
        <v>22.74</v>
      </c>
      <c r="E27" s="40"/>
      <c r="F27" s="14" t="s">
        <v>82</v>
      </c>
      <c r="G27" s="14">
        <v>0.112</v>
      </c>
      <c r="H27" s="14">
        <v>205.32</v>
      </c>
      <c r="I27" s="14">
        <v>22.99</v>
      </c>
      <c r="J27" s="9"/>
      <c r="K27" s="19">
        <f t="shared" si="0"/>
        <v>-1.9199999999999875</v>
      </c>
      <c r="L27" s="20">
        <f t="shared" si="1"/>
        <v>-9.4395280235987575E-3</v>
      </c>
      <c r="M27" s="19">
        <f t="shared" si="2"/>
        <v>-0.25</v>
      </c>
      <c r="N27" s="20">
        <f t="shared" si="3"/>
        <v>-1.0993843447669306E-2</v>
      </c>
      <c r="O27" s="21">
        <f t="shared" si="4"/>
        <v>0</v>
      </c>
    </row>
    <row r="28" spans="1:15" ht="12.75" customHeight="1" x14ac:dyDescent="0.2">
      <c r="A28" s="38"/>
      <c r="B28" s="39"/>
      <c r="C28" s="41"/>
      <c r="D28" s="41"/>
      <c r="E28" s="40"/>
      <c r="J28" s="9"/>
      <c r="K28" s="19"/>
      <c r="L28" s="20"/>
      <c r="M28" s="19"/>
      <c r="N28" s="20"/>
      <c r="O28" s="21"/>
    </row>
    <row r="29" spans="1:15" ht="12.75" customHeight="1" x14ac:dyDescent="0.2">
      <c r="A29" s="38" t="s">
        <v>97</v>
      </c>
      <c r="B29" s="39">
        <v>0.62990000000000002</v>
      </c>
      <c r="C29" s="41">
        <v>0.13</v>
      </c>
      <c r="D29" s="41">
        <v>0.08</v>
      </c>
      <c r="E29" s="40"/>
      <c r="F29" s="14" t="s">
        <v>99</v>
      </c>
      <c r="G29" s="14">
        <v>0.62990000000000002</v>
      </c>
      <c r="H29" s="14">
        <v>0.15</v>
      </c>
      <c r="I29" s="14">
        <v>0.09</v>
      </c>
      <c r="J29" s="9"/>
      <c r="K29" s="19">
        <f t="shared" si="0"/>
        <v>-1.999999999999999E-2</v>
      </c>
      <c r="L29" s="20">
        <f t="shared" si="1"/>
        <v>-0.15384615384615377</v>
      </c>
      <c r="M29" s="19">
        <f t="shared" si="2"/>
        <v>-9.999999999999995E-3</v>
      </c>
      <c r="N29" s="20">
        <f t="shared" si="3"/>
        <v>-0.12499999999999993</v>
      </c>
      <c r="O29" s="21">
        <f t="shared" si="4"/>
        <v>0</v>
      </c>
    </row>
    <row r="30" spans="1:15" ht="12.75" customHeight="1" x14ac:dyDescent="0.2">
      <c r="A30" s="38"/>
      <c r="B30" s="39"/>
      <c r="C30" s="41"/>
      <c r="D30" s="41"/>
      <c r="E30" s="40"/>
      <c r="J30" s="9"/>
      <c r="K30" s="19"/>
      <c r="L30" s="20"/>
      <c r="M30" s="19"/>
      <c r="N30" s="20"/>
      <c r="O30" s="21"/>
    </row>
    <row r="31" spans="1:15" ht="12.75" customHeight="1" x14ac:dyDescent="0.2">
      <c r="A31" s="38" t="s">
        <v>157</v>
      </c>
      <c r="B31" s="39">
        <v>0.1915</v>
      </c>
      <c r="C31" s="41">
        <v>3.38</v>
      </c>
      <c r="D31" s="41">
        <v>0.64</v>
      </c>
      <c r="E31" s="40"/>
      <c r="J31" s="9"/>
      <c r="K31" s="19">
        <f t="shared" si="0"/>
        <v>3.38</v>
      </c>
      <c r="L31" s="20">
        <f t="shared" si="1"/>
        <v>1</v>
      </c>
      <c r="M31" s="19">
        <f t="shared" si="2"/>
        <v>0.64</v>
      </c>
      <c r="N31" s="20">
        <f t="shared" si="3"/>
        <v>1</v>
      </c>
      <c r="O31" s="21">
        <f t="shared" si="4"/>
        <v>0</v>
      </c>
    </row>
    <row r="32" spans="1:15" ht="12.75" customHeight="1" x14ac:dyDescent="0.2">
      <c r="A32" s="38" t="s">
        <v>29</v>
      </c>
      <c r="B32" s="39">
        <v>0.193</v>
      </c>
      <c r="C32" s="41">
        <v>2.38</v>
      </c>
      <c r="D32" s="41">
        <v>0.46</v>
      </c>
      <c r="E32" s="40"/>
      <c r="F32" s="14" t="s">
        <v>81</v>
      </c>
      <c r="G32" s="14">
        <v>0.193</v>
      </c>
      <c r="H32" s="14">
        <v>7.72</v>
      </c>
      <c r="I32" s="14">
        <v>1.49</v>
      </c>
      <c r="J32" s="9"/>
      <c r="K32" s="19">
        <f t="shared" si="0"/>
        <v>-5.34</v>
      </c>
      <c r="L32" s="20">
        <f t="shared" si="1"/>
        <v>-2.2436974789915967</v>
      </c>
      <c r="M32" s="19">
        <f t="shared" si="2"/>
        <v>-1.03</v>
      </c>
      <c r="N32" s="20">
        <f t="shared" si="3"/>
        <v>-2.2391304347826089</v>
      </c>
      <c r="O32" s="21">
        <f t="shared" si="4"/>
        <v>0</v>
      </c>
    </row>
    <row r="33" spans="1:15" ht="12.75" customHeight="1" x14ac:dyDescent="0.2">
      <c r="A33" s="38"/>
      <c r="B33" s="39"/>
      <c r="C33" s="41"/>
      <c r="D33" s="41"/>
      <c r="E33" s="40"/>
      <c r="J33" s="9"/>
      <c r="K33" s="19"/>
      <c r="L33" s="20"/>
      <c r="M33" s="19"/>
      <c r="N33" s="20"/>
      <c r="O33" s="21"/>
    </row>
    <row r="34" spans="1:15" ht="12.75" customHeight="1" x14ac:dyDescent="0.2">
      <c r="A34" s="38" t="s">
        <v>31</v>
      </c>
      <c r="B34" s="39">
        <v>0.27289999999999998</v>
      </c>
      <c r="C34" s="41">
        <v>285.33999999999997</v>
      </c>
      <c r="D34" s="41">
        <v>77.900000000000006</v>
      </c>
      <c r="E34" s="40"/>
      <c r="F34" s="14" t="s">
        <v>80</v>
      </c>
      <c r="G34" s="18">
        <v>0.27284999999999998</v>
      </c>
      <c r="H34" s="14">
        <v>587.25</v>
      </c>
      <c r="I34" s="14">
        <v>160.22999999999999</v>
      </c>
      <c r="J34" s="9"/>
      <c r="K34" s="19">
        <f t="shared" si="0"/>
        <v>-301.91000000000003</v>
      </c>
      <c r="L34" s="20">
        <f t="shared" si="1"/>
        <v>-1.0580710731057688</v>
      </c>
      <c r="M34" s="19">
        <f t="shared" si="2"/>
        <v>-82.329999999999984</v>
      </c>
      <c r="N34" s="20">
        <f t="shared" si="3"/>
        <v>-1.0568677792041075</v>
      </c>
      <c r="O34" s="21">
        <f t="shared" si="4"/>
        <v>0</v>
      </c>
    </row>
    <row r="35" spans="1:15" ht="12.75" customHeight="1" x14ac:dyDescent="0.2">
      <c r="A35" s="38" t="s">
        <v>31</v>
      </c>
      <c r="B35" s="39">
        <v>0.27889999999999998</v>
      </c>
      <c r="C35" s="41">
        <v>300.23</v>
      </c>
      <c r="D35" s="41">
        <v>83.7</v>
      </c>
      <c r="E35" s="40"/>
      <c r="J35" s="9"/>
      <c r="K35" s="19">
        <f t="shared" si="0"/>
        <v>300.23</v>
      </c>
      <c r="L35" s="20">
        <f t="shared" si="1"/>
        <v>1</v>
      </c>
      <c r="M35" s="19">
        <f t="shared" si="2"/>
        <v>83.7</v>
      </c>
      <c r="N35" s="20">
        <f t="shared" si="3"/>
        <v>1</v>
      </c>
      <c r="O35" s="21">
        <f t="shared" si="4"/>
        <v>0</v>
      </c>
    </row>
    <row r="36" spans="1:15" ht="12.75" customHeight="1" x14ac:dyDescent="0.2">
      <c r="A36" s="38" t="s">
        <v>30</v>
      </c>
      <c r="B36" s="39">
        <v>0.3211</v>
      </c>
      <c r="C36" s="41">
        <v>152.58000000000001</v>
      </c>
      <c r="D36" s="41">
        <v>48.99</v>
      </c>
      <c r="E36" s="40"/>
      <c r="F36" s="14" t="s">
        <v>80</v>
      </c>
      <c r="G36" s="18">
        <v>0.32107999999999998</v>
      </c>
      <c r="H36" s="14">
        <v>153.22999999999999</v>
      </c>
      <c r="I36" s="14">
        <v>49.2</v>
      </c>
      <c r="J36" s="9"/>
      <c r="K36" s="19">
        <f t="shared" si="0"/>
        <v>-0.64999999999997726</v>
      </c>
      <c r="L36" s="20">
        <f t="shared" si="1"/>
        <v>-4.2600602962378897E-3</v>
      </c>
      <c r="M36" s="19">
        <f t="shared" si="2"/>
        <v>-0.21000000000000085</v>
      </c>
      <c r="N36" s="20">
        <f t="shared" si="3"/>
        <v>-4.2865890998163066E-3</v>
      </c>
      <c r="O36" s="21">
        <f t="shared" si="4"/>
        <v>0</v>
      </c>
    </row>
    <row r="37" spans="1:15" ht="12.75" customHeight="1" x14ac:dyDescent="0.2">
      <c r="A37" s="38" t="s">
        <v>33</v>
      </c>
      <c r="B37" s="39">
        <v>0.32879999999999998</v>
      </c>
      <c r="C37" s="41">
        <v>27.18</v>
      </c>
      <c r="D37" s="41">
        <v>8.92</v>
      </c>
      <c r="E37" s="40"/>
      <c r="F37" s="14" t="s">
        <v>80</v>
      </c>
      <c r="G37" s="18">
        <v>0.32874999999999999</v>
      </c>
      <c r="H37" s="14">
        <v>27.24</v>
      </c>
      <c r="I37" s="14">
        <v>8.9600000000000009</v>
      </c>
      <c r="J37" s="9"/>
      <c r="K37" s="19">
        <f t="shared" si="0"/>
        <v>-5.9999999999998721E-2</v>
      </c>
      <c r="L37" s="20">
        <f t="shared" si="1"/>
        <v>-2.2075055187637501E-3</v>
      </c>
      <c r="M37" s="19">
        <f t="shared" si="2"/>
        <v>-4.0000000000000924E-2</v>
      </c>
      <c r="N37" s="20">
        <f t="shared" si="3"/>
        <v>-4.48430493273553E-3</v>
      </c>
      <c r="O37" s="21">
        <f t="shared" si="4"/>
        <v>0</v>
      </c>
    </row>
    <row r="38" spans="1:15" ht="12.75" customHeight="1" x14ac:dyDescent="0.2">
      <c r="A38" s="38" t="s">
        <v>32</v>
      </c>
      <c r="B38" s="39">
        <v>0.35310000000000002</v>
      </c>
      <c r="C38" s="41">
        <v>39.07</v>
      </c>
      <c r="D38" s="41">
        <v>13.79</v>
      </c>
      <c r="E38" s="40"/>
      <c r="F38" s="14" t="s">
        <v>80</v>
      </c>
      <c r="G38" s="18">
        <v>0.35310000000000002</v>
      </c>
      <c r="H38" s="14">
        <v>55.29</v>
      </c>
      <c r="I38" s="14">
        <v>19.52</v>
      </c>
      <c r="J38" s="9"/>
      <c r="K38" s="19">
        <f t="shared" si="0"/>
        <v>-16.22</v>
      </c>
      <c r="L38" s="20">
        <f t="shared" si="1"/>
        <v>-0.41515229076017401</v>
      </c>
      <c r="M38" s="19">
        <f t="shared" si="2"/>
        <v>-5.73</v>
      </c>
      <c r="N38" s="20">
        <f t="shared" si="3"/>
        <v>-0.41551849166062371</v>
      </c>
      <c r="O38" s="21">
        <f t="shared" si="4"/>
        <v>0</v>
      </c>
    </row>
    <row r="39" spans="1:15" ht="12.75" customHeight="1" x14ac:dyDescent="0.2">
      <c r="A39" s="38" t="s">
        <v>32</v>
      </c>
      <c r="B39" s="39">
        <v>0.3609</v>
      </c>
      <c r="C39" s="41">
        <v>15.82</v>
      </c>
      <c r="D39" s="41">
        <v>5.7</v>
      </c>
      <c r="E39" s="40"/>
      <c r="J39" s="9"/>
      <c r="K39" s="19">
        <f t="shared" si="0"/>
        <v>15.82</v>
      </c>
      <c r="L39" s="20">
        <f t="shared" si="1"/>
        <v>1</v>
      </c>
      <c r="M39" s="19">
        <f t="shared" si="2"/>
        <v>5.7</v>
      </c>
      <c r="N39" s="20">
        <f t="shared" si="3"/>
        <v>1</v>
      </c>
      <c r="O39" s="21">
        <f t="shared" si="4"/>
        <v>0</v>
      </c>
    </row>
    <row r="40" spans="1:15" ht="12.75" customHeight="1" x14ac:dyDescent="0.2">
      <c r="A40" s="38"/>
      <c r="B40" s="39"/>
      <c r="C40" s="41"/>
      <c r="D40" s="41"/>
      <c r="E40" s="40"/>
      <c r="J40" s="9"/>
      <c r="K40" s="19"/>
      <c r="L40" s="20"/>
      <c r="M40" s="19"/>
      <c r="N40" s="20"/>
      <c r="O40" s="21"/>
    </row>
    <row r="41" spans="1:15" ht="12.75" customHeight="1" x14ac:dyDescent="0.2">
      <c r="A41" s="38" t="s">
        <v>151</v>
      </c>
      <c r="B41" s="39">
        <v>0.189</v>
      </c>
      <c r="C41" s="41">
        <v>964.37</v>
      </c>
      <c r="D41" s="41">
        <v>182.24</v>
      </c>
      <c r="E41" s="40"/>
      <c r="J41" s="9"/>
      <c r="K41" s="19">
        <f t="shared" si="0"/>
        <v>964.37</v>
      </c>
      <c r="L41" s="20">
        <f t="shared" si="1"/>
        <v>1</v>
      </c>
      <c r="M41" s="19">
        <f t="shared" si="2"/>
        <v>182.24</v>
      </c>
      <c r="N41" s="20">
        <f t="shared" si="3"/>
        <v>1</v>
      </c>
      <c r="O41" s="21">
        <f t="shared" si="4"/>
        <v>0</v>
      </c>
    </row>
    <row r="42" spans="1:15" ht="12.75" customHeight="1" x14ac:dyDescent="0.2">
      <c r="A42" s="38" t="s">
        <v>151</v>
      </c>
      <c r="B42" s="39">
        <v>0.219</v>
      </c>
      <c r="C42" s="41">
        <v>3.9</v>
      </c>
      <c r="D42" s="41">
        <v>0.85</v>
      </c>
      <c r="E42" s="40"/>
      <c r="F42" s="14" t="s">
        <v>79</v>
      </c>
      <c r="G42" s="14">
        <v>0.219</v>
      </c>
      <c r="H42" s="14">
        <v>971.92</v>
      </c>
      <c r="I42" s="14">
        <v>212.85</v>
      </c>
      <c r="J42" s="9"/>
      <c r="K42" s="19">
        <f>+C42-H42</f>
        <v>-968.02</v>
      </c>
      <c r="L42" s="20">
        <f>IFERROR(K42/C42,0)</f>
        <v>-248.21025641025642</v>
      </c>
      <c r="M42" s="19">
        <f>+D42-I42</f>
        <v>-212</v>
      </c>
      <c r="N42" s="20">
        <f>IFERROR(M42/D42,0)</f>
        <v>-249.41176470588235</v>
      </c>
      <c r="O42" s="21">
        <f>IFERROR(I42/$I$84,0)</f>
        <v>0</v>
      </c>
    </row>
    <row r="43" spans="1:15" ht="12.75" customHeight="1" x14ac:dyDescent="0.2">
      <c r="A43" s="38"/>
      <c r="B43" s="39"/>
      <c r="C43" s="41"/>
      <c r="D43" s="41"/>
      <c r="E43" s="40"/>
      <c r="J43" s="9"/>
      <c r="K43" s="19"/>
      <c r="L43" s="20"/>
      <c r="M43" s="19"/>
      <c r="N43" s="20"/>
      <c r="O43" s="21"/>
    </row>
    <row r="44" spans="1:15" ht="12.75" customHeight="1" x14ac:dyDescent="0.2">
      <c r="A44" s="38" t="s">
        <v>35</v>
      </c>
      <c r="B44" s="39">
        <v>0.14860000000000001</v>
      </c>
      <c r="C44" s="41">
        <v>8.25</v>
      </c>
      <c r="D44" s="41">
        <v>1.22</v>
      </c>
      <c r="E44" s="40"/>
      <c r="F44" s="14" t="s">
        <v>78</v>
      </c>
      <c r="G44" s="14">
        <v>0.14860000000000001</v>
      </c>
      <c r="H44" s="14">
        <v>8.33</v>
      </c>
      <c r="I44" s="14">
        <v>1.24</v>
      </c>
      <c r="J44" s="9"/>
      <c r="K44" s="19">
        <f t="shared" ref="K44:K69" si="5">+C44-H44</f>
        <v>-8.0000000000000071E-2</v>
      </c>
      <c r="L44" s="20">
        <f t="shared" ref="L44:L69" si="6">IFERROR(K44/C44,0)</f>
        <v>-9.6969696969697056E-3</v>
      </c>
      <c r="M44" s="19">
        <f t="shared" ref="M44:M69" si="7">+D44-I44</f>
        <v>-2.0000000000000018E-2</v>
      </c>
      <c r="N44" s="20">
        <f t="shared" ref="N44:N69" si="8">IFERROR(M44/D44,0)</f>
        <v>-1.6393442622950834E-2</v>
      </c>
      <c r="O44" s="21">
        <f t="shared" ref="O44:O69" si="9">IFERROR(I44/$I$84,0)</f>
        <v>0</v>
      </c>
    </row>
    <row r="45" spans="1:15" ht="12.75" customHeight="1" x14ac:dyDescent="0.2">
      <c r="A45" s="38"/>
      <c r="B45" s="39"/>
      <c r="C45" s="41"/>
      <c r="D45" s="41"/>
      <c r="E45" s="40"/>
      <c r="J45" s="9"/>
      <c r="K45" s="19"/>
      <c r="L45" s="20"/>
      <c r="M45" s="19"/>
      <c r="N45" s="20"/>
      <c r="O45" s="21"/>
    </row>
    <row r="46" spans="1:15" ht="12.75" customHeight="1" x14ac:dyDescent="0.2">
      <c r="A46" s="38" t="s">
        <v>38</v>
      </c>
      <c r="B46" s="39">
        <v>0.21299999999999999</v>
      </c>
      <c r="C46" s="41">
        <v>342.44</v>
      </c>
      <c r="D46" s="41">
        <v>72.930000000000007</v>
      </c>
      <c r="E46" s="40"/>
      <c r="F46" s="14" t="s">
        <v>76</v>
      </c>
      <c r="G46" s="14">
        <v>0.21299999999999999</v>
      </c>
      <c r="H46" s="14">
        <v>343.39</v>
      </c>
      <c r="I46" s="14">
        <v>73.150000000000006</v>
      </c>
      <c r="J46" s="9"/>
      <c r="K46" s="19">
        <f t="shared" si="5"/>
        <v>-0.94999999999998863</v>
      </c>
      <c r="L46" s="20">
        <f t="shared" si="6"/>
        <v>-2.7742086204882274E-3</v>
      </c>
      <c r="M46" s="19">
        <f t="shared" si="7"/>
        <v>-0.21999999999999886</v>
      </c>
      <c r="N46" s="20">
        <f t="shared" si="8"/>
        <v>-3.0165912518853536E-3</v>
      </c>
      <c r="O46" s="21">
        <f t="shared" si="9"/>
        <v>0</v>
      </c>
    </row>
    <row r="47" spans="1:15" ht="12.75" customHeight="1" x14ac:dyDescent="0.2">
      <c r="A47" s="38" t="s">
        <v>39</v>
      </c>
      <c r="B47" s="39">
        <v>0.23380000000000001</v>
      </c>
      <c r="C47" s="41">
        <v>7.96</v>
      </c>
      <c r="D47" s="41">
        <v>1.85</v>
      </c>
      <c r="E47" s="40"/>
      <c r="F47" s="14" t="s">
        <v>76</v>
      </c>
      <c r="G47" s="14">
        <v>0.23380000000000001</v>
      </c>
      <c r="H47" s="14">
        <v>8.1300000000000008</v>
      </c>
      <c r="I47" s="14">
        <v>1.9</v>
      </c>
      <c r="J47" s="9"/>
      <c r="K47" s="19">
        <f t="shared" si="5"/>
        <v>-0.17000000000000082</v>
      </c>
      <c r="L47" s="20">
        <f t="shared" si="6"/>
        <v>-2.1356783919598093E-2</v>
      </c>
      <c r="M47" s="19">
        <f t="shared" si="7"/>
        <v>-4.9999999999999822E-2</v>
      </c>
      <c r="N47" s="20">
        <f t="shared" si="8"/>
        <v>-2.7027027027026931E-2</v>
      </c>
      <c r="O47" s="21">
        <f t="shared" si="9"/>
        <v>0</v>
      </c>
    </row>
    <row r="48" spans="1:15" ht="12.75" customHeight="1" x14ac:dyDescent="0.2">
      <c r="A48" s="38"/>
      <c r="B48" s="39"/>
      <c r="C48" s="41"/>
      <c r="D48" s="41"/>
      <c r="E48" s="40"/>
      <c r="J48" s="9"/>
      <c r="K48" s="19"/>
      <c r="L48" s="20"/>
      <c r="M48" s="19"/>
      <c r="N48" s="20"/>
      <c r="O48" s="21"/>
    </row>
    <row r="49" spans="1:15" ht="12.75" customHeight="1" x14ac:dyDescent="0.2">
      <c r="A49" s="38" t="s">
        <v>93</v>
      </c>
      <c r="B49" s="39">
        <v>2.1100000000000001E-2</v>
      </c>
      <c r="C49" s="41">
        <v>26.45</v>
      </c>
      <c r="D49" s="41">
        <v>0.55000000000000004</v>
      </c>
      <c r="E49" s="40"/>
      <c r="F49" s="14" t="s">
        <v>75</v>
      </c>
      <c r="G49" s="14">
        <v>2.1100000000000001E-2</v>
      </c>
      <c r="H49" s="14">
        <v>26.63</v>
      </c>
      <c r="I49" s="14">
        <v>0.56000000000000005</v>
      </c>
      <c r="J49" s="9"/>
      <c r="K49" s="19">
        <f t="shared" si="5"/>
        <v>-0.17999999999999972</v>
      </c>
      <c r="L49" s="20">
        <f t="shared" si="6"/>
        <v>-6.8052930056710674E-3</v>
      </c>
      <c r="M49" s="19">
        <f t="shared" si="7"/>
        <v>-1.0000000000000009E-2</v>
      </c>
      <c r="N49" s="20">
        <f t="shared" si="8"/>
        <v>-1.8181818181818195E-2</v>
      </c>
      <c r="O49" s="21">
        <f t="shared" si="9"/>
        <v>0</v>
      </c>
    </row>
    <row r="50" spans="1:15" ht="12.75" customHeight="1" x14ac:dyDescent="0.2">
      <c r="A50" s="38"/>
      <c r="B50" s="39"/>
      <c r="C50" s="41"/>
      <c r="D50" s="41"/>
      <c r="E50" s="40"/>
      <c r="J50" s="9"/>
      <c r="K50" s="19"/>
      <c r="L50" s="20"/>
      <c r="M50" s="19"/>
      <c r="N50" s="20"/>
      <c r="O50" s="21"/>
    </row>
    <row r="51" spans="1:15" ht="12.75" customHeight="1" x14ac:dyDescent="0.2">
      <c r="A51" s="38" t="s">
        <v>153</v>
      </c>
      <c r="B51" s="39">
        <v>1.8499999999999999E-2</v>
      </c>
      <c r="C51" s="41">
        <v>1187.78</v>
      </c>
      <c r="D51" s="41">
        <v>21.99</v>
      </c>
      <c r="E51" s="40"/>
      <c r="F51" s="14" t="s">
        <v>159</v>
      </c>
      <c r="G51" s="14">
        <v>1.8499999999999999E-2</v>
      </c>
      <c r="H51" s="14">
        <v>1190.69</v>
      </c>
      <c r="I51" s="14">
        <v>22.02</v>
      </c>
      <c r="J51" s="9"/>
      <c r="K51" s="19">
        <f t="shared" si="5"/>
        <v>-2.9100000000000819</v>
      </c>
      <c r="L51" s="20">
        <f t="shared" si="6"/>
        <v>-2.449948643688294E-3</v>
      </c>
      <c r="M51" s="19">
        <f t="shared" si="7"/>
        <v>-3.0000000000001137E-2</v>
      </c>
      <c r="N51" s="20">
        <f t="shared" si="8"/>
        <v>-1.3642564802183329E-3</v>
      </c>
      <c r="O51" s="21">
        <f t="shared" si="9"/>
        <v>0</v>
      </c>
    </row>
    <row r="52" spans="1:15" ht="12.75" customHeight="1" x14ac:dyDescent="0.2">
      <c r="A52" s="38"/>
      <c r="B52" s="39"/>
      <c r="C52" s="41"/>
      <c r="D52" s="41"/>
      <c r="E52" s="40"/>
      <c r="J52" s="9"/>
      <c r="K52" s="19"/>
      <c r="L52" s="20"/>
      <c r="M52" s="19"/>
      <c r="N52" s="20"/>
      <c r="O52" s="21"/>
    </row>
    <row r="53" spans="1:15" ht="12.75" customHeight="1" x14ac:dyDescent="0.2">
      <c r="A53" s="38" t="s">
        <v>158</v>
      </c>
      <c r="B53" s="39">
        <v>0.32</v>
      </c>
      <c r="C53" s="41">
        <v>0.3</v>
      </c>
      <c r="D53" s="41">
        <v>0.1</v>
      </c>
      <c r="E53" s="40"/>
      <c r="F53" s="14" t="s">
        <v>161</v>
      </c>
      <c r="G53" s="14">
        <v>0.32</v>
      </c>
      <c r="H53" s="14">
        <v>0.3</v>
      </c>
      <c r="I53" s="14">
        <v>0.1</v>
      </c>
      <c r="J53" s="9"/>
      <c r="K53" s="19">
        <f t="shared" si="5"/>
        <v>0</v>
      </c>
      <c r="L53" s="20">
        <f t="shared" si="6"/>
        <v>0</v>
      </c>
      <c r="M53" s="19">
        <f t="shared" si="7"/>
        <v>0</v>
      </c>
      <c r="N53" s="20">
        <f t="shared" si="8"/>
        <v>0</v>
      </c>
      <c r="O53" s="21">
        <f t="shared" si="9"/>
        <v>0</v>
      </c>
    </row>
    <row r="54" spans="1:15" ht="12.75" customHeight="1" x14ac:dyDescent="0.2">
      <c r="A54" s="38"/>
      <c r="B54" s="39"/>
      <c r="C54" s="41"/>
      <c r="D54" s="41"/>
      <c r="E54" s="40"/>
      <c r="J54" s="9"/>
      <c r="K54" s="19"/>
      <c r="L54" s="20"/>
      <c r="M54" s="19"/>
      <c r="N54" s="20"/>
      <c r="O54" s="21"/>
    </row>
    <row r="55" spans="1:15" ht="12.75" customHeight="1" x14ac:dyDescent="0.2">
      <c r="A55" s="38" t="s">
        <v>45</v>
      </c>
      <c r="B55" s="39">
        <v>0.32779999999999998</v>
      </c>
      <c r="C55" s="41">
        <v>97.25</v>
      </c>
      <c r="D55" s="41">
        <v>31.89</v>
      </c>
      <c r="E55" s="40"/>
      <c r="F55" s="14" t="s">
        <v>72</v>
      </c>
      <c r="G55" s="14">
        <v>0.32779999999999998</v>
      </c>
      <c r="H55" s="14">
        <v>97.55</v>
      </c>
      <c r="I55" s="14">
        <v>31.98</v>
      </c>
      <c r="J55" s="9"/>
      <c r="K55" s="19">
        <f t="shared" si="5"/>
        <v>-0.29999999999999716</v>
      </c>
      <c r="L55" s="20">
        <f t="shared" si="6"/>
        <v>-3.0848329048842895E-3</v>
      </c>
      <c r="M55" s="19">
        <f t="shared" si="7"/>
        <v>-8.9999999999999858E-2</v>
      </c>
      <c r="N55" s="20">
        <f t="shared" si="8"/>
        <v>-2.8222013170272767E-3</v>
      </c>
      <c r="O55" s="21">
        <f t="shared" si="9"/>
        <v>0</v>
      </c>
    </row>
    <row r="56" spans="1:15" ht="12.75" customHeight="1" x14ac:dyDescent="0.2">
      <c r="A56" s="38"/>
      <c r="B56" s="39"/>
      <c r="C56" s="41"/>
      <c r="D56" s="41"/>
      <c r="E56" s="40"/>
      <c r="J56" s="9"/>
      <c r="K56" s="19"/>
      <c r="L56" s="20"/>
      <c r="M56" s="19"/>
      <c r="N56" s="20"/>
      <c r="O56" s="21"/>
    </row>
    <row r="57" spans="1:15" ht="12.75" customHeight="1" x14ac:dyDescent="0.2">
      <c r="E57" s="40"/>
      <c r="F57" s="14" t="s">
        <v>102</v>
      </c>
      <c r="G57" s="14">
        <v>0.05</v>
      </c>
      <c r="H57" s="14">
        <v>0.42</v>
      </c>
      <c r="I57" s="14">
        <v>0.02</v>
      </c>
      <c r="J57" s="9"/>
      <c r="K57" s="19">
        <f t="shared" si="5"/>
        <v>-0.42</v>
      </c>
      <c r="L57" s="20">
        <f t="shared" si="6"/>
        <v>0</v>
      </c>
      <c r="M57" s="19">
        <f t="shared" si="7"/>
        <v>-0.02</v>
      </c>
      <c r="N57" s="20">
        <f t="shared" si="8"/>
        <v>0</v>
      </c>
      <c r="O57" s="21">
        <f t="shared" si="9"/>
        <v>0</v>
      </c>
    </row>
    <row r="58" spans="1:15" ht="12.75" customHeight="1" x14ac:dyDescent="0.2">
      <c r="E58" s="40"/>
      <c r="J58" s="9"/>
      <c r="K58" s="19"/>
      <c r="L58" s="20"/>
      <c r="M58" s="19"/>
      <c r="N58" s="20"/>
      <c r="O58" s="21"/>
    </row>
    <row r="59" spans="1:15" ht="12.75" customHeight="1" x14ac:dyDescent="0.2">
      <c r="A59" s="38" t="s">
        <v>47</v>
      </c>
      <c r="B59" s="39">
        <v>0.222</v>
      </c>
      <c r="C59" s="41">
        <v>2.65</v>
      </c>
      <c r="D59" s="41">
        <v>0.59</v>
      </c>
      <c r="E59" s="40"/>
      <c r="F59" s="14" t="s">
        <v>70</v>
      </c>
      <c r="G59" s="14">
        <v>0.222</v>
      </c>
      <c r="H59" s="14">
        <v>2.67</v>
      </c>
      <c r="I59" s="14">
        <v>0.59</v>
      </c>
      <c r="J59" s="9"/>
      <c r="K59" s="19">
        <f t="shared" si="5"/>
        <v>-2.0000000000000018E-2</v>
      </c>
      <c r="L59" s="20">
        <f t="shared" si="6"/>
        <v>-7.5471698113207617E-3</v>
      </c>
      <c r="M59" s="19">
        <f t="shared" si="7"/>
        <v>0</v>
      </c>
      <c r="N59" s="20">
        <f t="shared" si="8"/>
        <v>0</v>
      </c>
      <c r="O59" s="21">
        <f t="shared" si="9"/>
        <v>0</v>
      </c>
    </row>
    <row r="60" spans="1:15" ht="12.75" customHeight="1" x14ac:dyDescent="0.2">
      <c r="A60" s="38"/>
      <c r="B60" s="39"/>
      <c r="C60" s="41"/>
      <c r="D60" s="41"/>
      <c r="E60" s="40"/>
      <c r="J60" s="9"/>
      <c r="K60" s="19"/>
      <c r="L60" s="20"/>
      <c r="M60" s="19"/>
      <c r="N60" s="20"/>
      <c r="O60" s="21"/>
    </row>
    <row r="61" spans="1:15" ht="12.75" customHeight="1" x14ac:dyDescent="0.2">
      <c r="A61" s="38" t="s">
        <v>109</v>
      </c>
      <c r="B61" s="39">
        <v>0.32469999999999999</v>
      </c>
      <c r="C61" s="41">
        <v>36.14</v>
      </c>
      <c r="D61" s="41">
        <v>11.72</v>
      </c>
      <c r="E61" s="40"/>
      <c r="F61" s="14" t="s">
        <v>69</v>
      </c>
      <c r="G61" s="14">
        <v>0.32468000000000002</v>
      </c>
      <c r="H61" s="14">
        <v>37.18</v>
      </c>
      <c r="I61" s="14">
        <v>12.07</v>
      </c>
      <c r="J61" s="9"/>
      <c r="K61" s="19">
        <f t="shared" si="5"/>
        <v>-1.0399999999999991</v>
      </c>
      <c r="L61" s="20">
        <f t="shared" si="6"/>
        <v>-2.8776978417266164E-2</v>
      </c>
      <c r="M61" s="19">
        <f t="shared" si="7"/>
        <v>-0.34999999999999964</v>
      </c>
      <c r="N61" s="20">
        <f t="shared" si="8"/>
        <v>-2.9863481228668911E-2</v>
      </c>
      <c r="O61" s="21">
        <f t="shared" si="9"/>
        <v>0</v>
      </c>
    </row>
    <row r="62" spans="1:15" ht="12.75" customHeight="1" x14ac:dyDescent="0.2">
      <c r="A62" s="38"/>
      <c r="B62" s="39"/>
      <c r="C62" s="41"/>
      <c r="D62" s="41"/>
      <c r="E62" s="40"/>
      <c r="J62" s="9"/>
      <c r="K62" s="19"/>
      <c r="L62" s="20"/>
      <c r="M62" s="19"/>
      <c r="N62" s="20"/>
      <c r="O62" s="21"/>
    </row>
    <row r="63" spans="1:15" ht="12.75" customHeight="1" x14ac:dyDescent="0.2">
      <c r="A63" s="38" t="s">
        <v>48</v>
      </c>
      <c r="B63" s="39">
        <v>2.35</v>
      </c>
      <c r="C63" s="41">
        <v>348.97</v>
      </c>
      <c r="D63" s="41">
        <v>820.14</v>
      </c>
      <c r="E63" s="40"/>
      <c r="F63" s="14" t="s">
        <v>67</v>
      </c>
      <c r="G63" s="14">
        <v>2.35</v>
      </c>
      <c r="H63" s="14">
        <v>349.95</v>
      </c>
      <c r="I63" s="14">
        <v>822.38</v>
      </c>
      <c r="J63" s="9"/>
      <c r="K63" s="19">
        <f t="shared" si="5"/>
        <v>-0.97999999999996135</v>
      </c>
      <c r="L63" s="20">
        <f t="shared" si="6"/>
        <v>-2.8082643207151367E-3</v>
      </c>
      <c r="M63" s="19">
        <f t="shared" si="7"/>
        <v>-2.2400000000000091</v>
      </c>
      <c r="N63" s="20">
        <f t="shared" si="8"/>
        <v>-2.7312410076328541E-3</v>
      </c>
      <c r="O63" s="21">
        <f t="shared" si="9"/>
        <v>0</v>
      </c>
    </row>
    <row r="64" spans="1:15" ht="12.75" customHeight="1" x14ac:dyDescent="0.2">
      <c r="A64" s="38"/>
      <c r="B64" s="39"/>
      <c r="C64" s="41"/>
      <c r="D64" s="41"/>
      <c r="E64" s="40"/>
      <c r="J64" s="9"/>
      <c r="K64" s="19"/>
      <c r="L64" s="20"/>
      <c r="M64" s="19"/>
      <c r="N64" s="20"/>
      <c r="O64" s="21"/>
    </row>
    <row r="65" spans="1:15" ht="12.75" customHeight="1" x14ac:dyDescent="0.2">
      <c r="A65" s="38" t="s">
        <v>142</v>
      </c>
      <c r="B65" s="39">
        <v>1.4500000000000001E-2</v>
      </c>
      <c r="C65" s="41">
        <v>141.1</v>
      </c>
      <c r="D65" s="41">
        <v>2.0299999999999998</v>
      </c>
      <c r="E65" s="40"/>
      <c r="F65" s="14" t="s">
        <v>66</v>
      </c>
      <c r="G65" s="14">
        <v>1.451E-2</v>
      </c>
      <c r="H65" s="14">
        <v>142.5</v>
      </c>
      <c r="I65" s="14">
        <v>2.0699999999999998</v>
      </c>
      <c r="J65" s="9"/>
      <c r="K65" s="19">
        <f t="shared" si="5"/>
        <v>-1.4000000000000057</v>
      </c>
      <c r="L65" s="20">
        <f t="shared" si="6"/>
        <v>-9.9220411055989076E-3</v>
      </c>
      <c r="M65" s="19">
        <f t="shared" si="7"/>
        <v>-4.0000000000000036E-2</v>
      </c>
      <c r="N65" s="20">
        <f t="shared" si="8"/>
        <v>-1.9704433497536967E-2</v>
      </c>
      <c r="O65" s="21">
        <f t="shared" si="9"/>
        <v>0</v>
      </c>
    </row>
    <row r="66" spans="1:15" ht="12.75" customHeight="1" x14ac:dyDescent="0.2">
      <c r="A66" s="38"/>
      <c r="B66" s="39"/>
      <c r="C66" s="41"/>
      <c r="D66" s="41"/>
      <c r="E66" s="40"/>
      <c r="J66" s="9"/>
      <c r="K66" s="19"/>
      <c r="L66" s="20"/>
      <c r="M66" s="19"/>
      <c r="N66" s="20"/>
      <c r="O66" s="21"/>
    </row>
    <row r="67" spans="1:15" ht="12.75" customHeight="1" x14ac:dyDescent="0.2">
      <c r="A67" s="38" t="s">
        <v>136</v>
      </c>
      <c r="B67" s="39">
        <v>0.27650000000000002</v>
      </c>
      <c r="C67" s="41">
        <v>153.08000000000001</v>
      </c>
      <c r="D67" s="41">
        <v>42.33</v>
      </c>
      <c r="E67" s="40"/>
      <c r="F67" s="14" t="s">
        <v>63</v>
      </c>
      <c r="G67" s="14">
        <v>0.27650000000000002</v>
      </c>
      <c r="H67" s="14">
        <v>154.07</v>
      </c>
      <c r="I67" s="14">
        <v>42.6</v>
      </c>
      <c r="J67" s="9"/>
      <c r="K67" s="19">
        <f t="shared" si="5"/>
        <v>-0.98999999999998067</v>
      </c>
      <c r="L67" s="20">
        <f t="shared" si="6"/>
        <v>-6.4672066893126509E-3</v>
      </c>
      <c r="M67" s="19">
        <f t="shared" si="7"/>
        <v>-0.27000000000000313</v>
      </c>
      <c r="N67" s="20">
        <f t="shared" si="8"/>
        <v>-6.3784549964564881E-3</v>
      </c>
      <c r="O67" s="21">
        <f t="shared" si="9"/>
        <v>0</v>
      </c>
    </row>
    <row r="68" spans="1:15" ht="12.75" customHeight="1" x14ac:dyDescent="0.2">
      <c r="A68" s="38"/>
      <c r="B68" s="39"/>
      <c r="C68" s="41"/>
      <c r="D68" s="41"/>
      <c r="E68" s="40"/>
      <c r="J68" s="9"/>
      <c r="K68" s="19"/>
      <c r="L68" s="20"/>
      <c r="M68" s="19"/>
      <c r="N68" s="20"/>
      <c r="O68" s="21"/>
    </row>
    <row r="69" spans="1:15" ht="12.75" customHeight="1" x14ac:dyDescent="0.2">
      <c r="A69" s="38" t="s">
        <v>58</v>
      </c>
      <c r="B69" s="39">
        <v>7.1999999999999995E-2</v>
      </c>
      <c r="C69" s="41">
        <v>627339.43000000005</v>
      </c>
      <c r="D69" s="41">
        <v>45168.41</v>
      </c>
      <c r="E69" s="40"/>
      <c r="F69" s="14" t="s">
        <v>61</v>
      </c>
      <c r="G69" s="14">
        <v>7.1999999999999995E-2</v>
      </c>
      <c r="H69" s="14">
        <v>630069.85</v>
      </c>
      <c r="I69" s="14">
        <v>45365.03</v>
      </c>
      <c r="J69" s="9"/>
      <c r="K69" s="19">
        <f t="shared" si="5"/>
        <v>-2730.4199999999255</v>
      </c>
      <c r="L69" s="20">
        <f t="shared" si="6"/>
        <v>-4.3523806561942477E-3</v>
      </c>
      <c r="M69" s="19">
        <f t="shared" si="7"/>
        <v>-196.61999999999534</v>
      </c>
      <c r="N69" s="20">
        <f t="shared" si="8"/>
        <v>-4.3530423143076178E-3</v>
      </c>
      <c r="O69" s="21">
        <f t="shared" si="9"/>
        <v>0</v>
      </c>
    </row>
    <row r="70" spans="1:15" ht="12.75" customHeight="1" x14ac:dyDescent="0.2">
      <c r="A70" s="38"/>
      <c r="B70" s="39"/>
      <c r="C70" s="41"/>
      <c r="D70" s="41"/>
      <c r="E70" s="40"/>
      <c r="J70" s="9"/>
      <c r="K70" s="19"/>
      <c r="L70" s="20"/>
      <c r="M70" s="19"/>
      <c r="N70" s="20"/>
      <c r="O70" s="21"/>
    </row>
    <row r="71" spans="1:15" ht="12.75" customHeight="1" x14ac:dyDescent="0.2">
      <c r="A71" s="38" t="s">
        <v>111</v>
      </c>
      <c r="B71" s="39">
        <v>0.38500000000000001</v>
      </c>
      <c r="C71" s="41">
        <v>81.819999999999993</v>
      </c>
      <c r="D71" s="41">
        <v>31.51</v>
      </c>
      <c r="E71" s="40"/>
      <c r="F71" s="14" t="s">
        <v>60</v>
      </c>
      <c r="G71" s="45">
        <v>0.38500000000000001</v>
      </c>
      <c r="H71" s="42">
        <v>83.42</v>
      </c>
      <c r="I71" s="42">
        <v>32.119999999999997</v>
      </c>
      <c r="J71" s="9"/>
      <c r="K71" s="19">
        <f>+C71-H71</f>
        <v>-1.6000000000000085</v>
      </c>
      <c r="L71" s="20">
        <f>IFERROR(K71/C71,0)</f>
        <v>-1.9555120997311277E-2</v>
      </c>
      <c r="M71" s="19">
        <f>+D71-I71</f>
        <v>-0.60999999999999588</v>
      </c>
      <c r="N71" s="20">
        <f>IFERROR(M71/D71,0)</f>
        <v>-1.9358933671850074E-2</v>
      </c>
      <c r="O71" s="21">
        <f>IFERROR(I71/$I$84,0)</f>
        <v>0</v>
      </c>
    </row>
    <row r="72" spans="1:15" ht="12.75" customHeight="1" x14ac:dyDescent="0.2">
      <c r="E72" s="9"/>
      <c r="J72" s="9"/>
      <c r="K72" s="19"/>
      <c r="L72" s="20"/>
      <c r="M72" s="19"/>
      <c r="N72" s="20"/>
      <c r="O72" s="21"/>
    </row>
    <row r="73" spans="1:15" ht="12.75" customHeight="1" x14ac:dyDescent="0.2">
      <c r="E73" s="9"/>
      <c r="J73" s="9"/>
      <c r="K73" s="19"/>
      <c r="L73" s="20"/>
      <c r="M73" s="19"/>
      <c r="N73" s="20"/>
      <c r="O73" s="21"/>
    </row>
    <row r="74" spans="1:15" x14ac:dyDescent="0.2">
      <c r="B74" s="18"/>
      <c r="C74" s="17"/>
      <c r="D74" s="17"/>
      <c r="E74" s="9"/>
      <c r="J74" s="9"/>
      <c r="K74" s="19"/>
      <c r="L74" s="20"/>
      <c r="M74" s="19"/>
      <c r="N74" s="20"/>
      <c r="O74" s="21"/>
    </row>
    <row r="75" spans="1:15" x14ac:dyDescent="0.2">
      <c r="A75" s="22"/>
      <c r="B75" s="23"/>
      <c r="C75" s="24"/>
      <c r="D75" s="25"/>
      <c r="E75" s="9"/>
      <c r="J75" s="9"/>
      <c r="K75" s="19"/>
      <c r="L75" s="20"/>
      <c r="M75" s="19"/>
      <c r="N75" s="20"/>
      <c r="O75" s="21"/>
    </row>
    <row r="76" spans="1:15" x14ac:dyDescent="0.2">
      <c r="A76" s="26" t="s">
        <v>19</v>
      </c>
      <c r="B76" s="27"/>
      <c r="C76" s="28">
        <f>SUM(C9:C71)</f>
        <v>641577</v>
      </c>
      <c r="D76" s="28">
        <f>SUM(D9:D71)</f>
        <v>49549.37</v>
      </c>
      <c r="E76" s="29"/>
      <c r="F76" s="29"/>
      <c r="G76" s="29"/>
      <c r="H76" s="28">
        <f>SUM(H10:H75)</f>
        <v>644387.28</v>
      </c>
      <c r="I76" s="28">
        <f>SUM(I10:I75)</f>
        <v>49796.5</v>
      </c>
      <c r="J76" s="44"/>
      <c r="K76" s="43">
        <f>SUM(K9:K75)</f>
        <v>-2810.2799999999256</v>
      </c>
      <c r="L76" s="30">
        <f>IFERROR(K76/C76,0)</f>
        <v>-4.3802692428187504E-3</v>
      </c>
      <c r="M76" s="31">
        <f>SUM(M9:M75)</f>
        <v>-247.12999999999514</v>
      </c>
      <c r="N76" s="30">
        <f>IFERROR(M76/D76,0)</f>
        <v>-4.9875508003430742E-3</v>
      </c>
      <c r="O76" s="32">
        <f>SUM(O9:O75)</f>
        <v>0</v>
      </c>
    </row>
    <row r="77" spans="1:15" x14ac:dyDescent="0.2">
      <c r="L77" s="33"/>
    </row>
    <row r="78" spans="1:15" x14ac:dyDescent="0.2">
      <c r="K78" s="4"/>
      <c r="L78" s="34"/>
    </row>
    <row r="80" spans="1:15" x14ac:dyDescent="0.2">
      <c r="A80" s="4"/>
    </row>
    <row r="84" spans="6:11" x14ac:dyDescent="0.2">
      <c r="K84" s="4"/>
    </row>
    <row r="90" spans="6:11" x14ac:dyDescent="0.2">
      <c r="K90" s="4"/>
    </row>
    <row r="94" spans="6:11" x14ac:dyDescent="0.2">
      <c r="F94" s="4"/>
    </row>
    <row r="96" spans="6:11" x14ac:dyDescent="0.2">
      <c r="K96" s="4"/>
    </row>
    <row r="102" spans="11:11" x14ac:dyDescent="0.2">
      <c r="K102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5"/>
  <sheetViews>
    <sheetView workbookViewId="0">
      <selection activeCell="G4" sqref="G4"/>
    </sheetView>
  </sheetViews>
  <sheetFormatPr defaultRowHeight="11.25" x14ac:dyDescent="0.2"/>
  <cols>
    <col min="1" max="1" width="34.28515625" style="14" bestFit="1" customWidth="1"/>
    <col min="2" max="2" width="14.7109375" style="14" bestFit="1" customWidth="1"/>
    <col min="3" max="3" width="10.28515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140625" style="14" bestFit="1" customWidth="1"/>
    <col min="9" max="9" width="11.570312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 x14ac:dyDescent="0.2">
      <c r="A1" s="1" t="s">
        <v>0</v>
      </c>
      <c r="B1" s="1" t="s">
        <v>20</v>
      </c>
      <c r="E1" s="15"/>
      <c r="J1" s="15"/>
    </row>
    <row r="2" spans="1:15" x14ac:dyDescent="0.2">
      <c r="A2" s="2" t="s">
        <v>1</v>
      </c>
      <c r="B2" s="35">
        <v>42280</v>
      </c>
      <c r="E2" s="15"/>
      <c r="J2" s="15"/>
    </row>
    <row r="3" spans="1:15" x14ac:dyDescent="0.2">
      <c r="A3" s="2" t="s">
        <v>2</v>
      </c>
      <c r="B3" s="36">
        <v>339483</v>
      </c>
      <c r="E3" s="15"/>
      <c r="J3" s="15"/>
    </row>
    <row r="4" spans="1:15" x14ac:dyDescent="0.2">
      <c r="A4" s="2" t="s">
        <v>3</v>
      </c>
      <c r="B4" s="37">
        <v>42248</v>
      </c>
      <c r="E4" s="15"/>
      <c r="J4" s="15"/>
    </row>
    <row r="5" spans="1:15" x14ac:dyDescent="0.2">
      <c r="A5" s="2" t="s">
        <v>4</v>
      </c>
      <c r="B5" s="2" t="s">
        <v>5</v>
      </c>
      <c r="E5" s="15"/>
      <c r="J5" s="15"/>
    </row>
    <row r="6" spans="1:15" x14ac:dyDescent="0.2">
      <c r="A6" s="3"/>
      <c r="B6" s="4"/>
      <c r="E6" s="15"/>
      <c r="J6" s="15"/>
    </row>
    <row r="7" spans="1:15" x14ac:dyDescent="0.2">
      <c r="A7" s="5" t="s">
        <v>6</v>
      </c>
      <c r="B7" s="6"/>
      <c r="E7" s="15"/>
      <c r="F7" s="7" t="str">
        <f>B1</f>
        <v>Belgacom</v>
      </c>
      <c r="J7" s="15"/>
    </row>
    <row r="8" spans="1:15" ht="22.5" x14ac:dyDescent="0.2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 ht="12.75" customHeight="1" x14ac:dyDescent="0.2">
      <c r="B9" s="16"/>
      <c r="C9" s="17"/>
      <c r="D9" s="17"/>
      <c r="E9" s="9"/>
      <c r="J9" s="9"/>
      <c r="K9" s="19"/>
      <c r="L9" s="20"/>
      <c r="M9" s="19"/>
      <c r="N9" s="20"/>
      <c r="O9" s="21"/>
    </row>
    <row r="10" spans="1:15" ht="12.75" customHeight="1" x14ac:dyDescent="0.2">
      <c r="A10" s="38" t="s">
        <v>162</v>
      </c>
      <c r="B10" s="39">
        <v>0.29120000000000001</v>
      </c>
      <c r="C10" s="41">
        <v>21.2</v>
      </c>
      <c r="D10" s="41">
        <v>6.17</v>
      </c>
      <c r="E10" s="40"/>
      <c r="F10" s="14" t="s">
        <v>95</v>
      </c>
      <c r="G10" s="45">
        <v>0.29122999999999999</v>
      </c>
      <c r="H10" s="42">
        <v>28.5</v>
      </c>
      <c r="I10" s="42">
        <v>8.3000000000000007</v>
      </c>
      <c r="J10" s="9"/>
      <c r="K10" s="19">
        <f>+C10-H10</f>
        <v>-7.3000000000000007</v>
      </c>
      <c r="L10" s="20">
        <f>IFERROR(K10/C10,0)</f>
        <v>-0.34433962264150947</v>
      </c>
      <c r="M10" s="19">
        <f>+D10-I10</f>
        <v>-2.1300000000000008</v>
      </c>
      <c r="N10" s="20">
        <f>IFERROR(M10/D10,0)</f>
        <v>-0.34521880064829835</v>
      </c>
      <c r="O10" s="21">
        <f>IFERROR(I10/$I$77,0)</f>
        <v>0</v>
      </c>
    </row>
    <row r="11" spans="1:15" ht="12.75" customHeight="1" x14ac:dyDescent="0.2">
      <c r="A11" s="38" t="s">
        <v>88</v>
      </c>
      <c r="B11" s="39">
        <v>0.29599999999999999</v>
      </c>
      <c r="C11" s="41">
        <v>7.23</v>
      </c>
      <c r="D11" s="41">
        <v>2.14</v>
      </c>
      <c r="E11" s="40"/>
      <c r="G11" s="45"/>
      <c r="H11" s="42"/>
      <c r="I11" s="42"/>
      <c r="J11" s="9"/>
      <c r="K11" s="19">
        <f t="shared" ref="K11:K64" si="0">+C11-H11</f>
        <v>7.23</v>
      </c>
      <c r="L11" s="20">
        <f t="shared" ref="L11:L64" si="1">IFERROR(K11/C11,0)</f>
        <v>1</v>
      </c>
      <c r="M11" s="19">
        <f t="shared" ref="M11:M64" si="2">+D11-I11</f>
        <v>2.14</v>
      </c>
      <c r="N11" s="20">
        <f t="shared" ref="N11:N64" si="3">IFERROR(M11/D11,0)</f>
        <v>1</v>
      </c>
      <c r="O11" s="21">
        <f t="shared" ref="O11:O64" si="4">IFERROR(I11/$I$77,0)</f>
        <v>0</v>
      </c>
    </row>
    <row r="12" spans="1:15" ht="12.75" customHeight="1" x14ac:dyDescent="0.2">
      <c r="A12" s="38"/>
      <c r="B12" s="39"/>
      <c r="C12" s="41"/>
      <c r="D12" s="41"/>
      <c r="E12" s="40"/>
      <c r="J12" s="9"/>
      <c r="K12" s="19"/>
      <c r="L12" s="20"/>
      <c r="M12" s="19"/>
      <c r="N12" s="20"/>
      <c r="O12" s="21"/>
    </row>
    <row r="13" spans="1:15" ht="12.75" customHeight="1" x14ac:dyDescent="0.2">
      <c r="A13" s="14" t="s">
        <v>21</v>
      </c>
      <c r="B13" s="14">
        <v>0.16350000000000001</v>
      </c>
      <c r="C13" s="14">
        <v>5.5</v>
      </c>
      <c r="D13" s="14">
        <v>0.89</v>
      </c>
      <c r="E13" s="40"/>
      <c r="F13" s="14" t="s">
        <v>87</v>
      </c>
      <c r="G13" s="45">
        <v>0.16350000000000001</v>
      </c>
      <c r="H13" s="42">
        <v>5.73</v>
      </c>
      <c r="I13" s="42">
        <v>0.93</v>
      </c>
      <c r="J13" s="9"/>
      <c r="K13" s="19">
        <f t="shared" si="0"/>
        <v>-0.23000000000000043</v>
      </c>
      <c r="L13" s="20">
        <f t="shared" si="1"/>
        <v>-4.1818181818181893E-2</v>
      </c>
      <c r="M13" s="19">
        <f t="shared" si="2"/>
        <v>-4.0000000000000036E-2</v>
      </c>
      <c r="N13" s="20">
        <f t="shared" si="3"/>
        <v>-4.4943820224719142E-2</v>
      </c>
      <c r="O13" s="21">
        <f t="shared" si="4"/>
        <v>0</v>
      </c>
    </row>
    <row r="14" spans="1:15" ht="12.75" customHeight="1" x14ac:dyDescent="0.2">
      <c r="A14" s="38"/>
      <c r="B14" s="39"/>
      <c r="C14" s="41"/>
      <c r="D14" s="41"/>
      <c r="E14" s="40"/>
      <c r="G14" s="45"/>
      <c r="H14" s="42"/>
      <c r="I14" s="42"/>
      <c r="J14" s="9"/>
      <c r="K14" s="19"/>
      <c r="L14" s="20"/>
      <c r="M14" s="19"/>
      <c r="N14" s="20"/>
      <c r="O14" s="21"/>
    </row>
    <row r="15" spans="1:15" ht="12.75" customHeight="1" x14ac:dyDescent="0.2">
      <c r="A15" s="38" t="s">
        <v>164</v>
      </c>
      <c r="B15" s="39">
        <v>5.74E-2</v>
      </c>
      <c r="C15" s="41">
        <v>19.18</v>
      </c>
      <c r="D15" s="41">
        <v>1.1100000000000001</v>
      </c>
      <c r="E15" s="40"/>
      <c r="F15" s="14" t="s">
        <v>85</v>
      </c>
      <c r="G15" s="18">
        <v>5.74E-2</v>
      </c>
      <c r="H15" s="42">
        <v>139.37</v>
      </c>
      <c r="I15" s="42">
        <v>8</v>
      </c>
      <c r="J15" s="9"/>
      <c r="K15" s="19">
        <f t="shared" si="0"/>
        <v>-120.19</v>
      </c>
      <c r="L15" s="20">
        <f t="shared" si="1"/>
        <v>-6.2664233576642339</v>
      </c>
      <c r="M15" s="19">
        <f t="shared" si="2"/>
        <v>-6.89</v>
      </c>
      <c r="N15" s="20">
        <f t="shared" si="3"/>
        <v>-6.2072072072072064</v>
      </c>
      <c r="O15" s="21">
        <f t="shared" si="4"/>
        <v>0</v>
      </c>
    </row>
    <row r="16" spans="1:15" ht="12.75" customHeight="1" x14ac:dyDescent="0.2">
      <c r="A16" s="38" t="s">
        <v>23</v>
      </c>
      <c r="B16" s="39">
        <v>5.7500000000000002E-2</v>
      </c>
      <c r="C16" s="41">
        <v>642.07000000000005</v>
      </c>
      <c r="D16" s="41">
        <v>36.89</v>
      </c>
      <c r="E16" s="40"/>
      <c r="F16" s="14" t="s">
        <v>85</v>
      </c>
      <c r="G16" s="45">
        <v>5.7500000000000002E-2</v>
      </c>
      <c r="H16" s="42">
        <v>525.03</v>
      </c>
      <c r="I16" s="42">
        <v>30.19</v>
      </c>
      <c r="J16" s="9"/>
      <c r="K16" s="19">
        <f t="shared" si="0"/>
        <v>117.04000000000008</v>
      </c>
      <c r="L16" s="20">
        <f t="shared" si="1"/>
        <v>0.18228542059277036</v>
      </c>
      <c r="M16" s="19">
        <f t="shared" si="2"/>
        <v>6.6999999999999993</v>
      </c>
      <c r="N16" s="20">
        <f t="shared" si="3"/>
        <v>0.18162103551097855</v>
      </c>
      <c r="O16" s="21">
        <f t="shared" si="4"/>
        <v>0</v>
      </c>
    </row>
    <row r="17" spans="1:15" ht="12.75" customHeight="1" x14ac:dyDescent="0.2">
      <c r="A17" s="38" t="s">
        <v>163</v>
      </c>
      <c r="B17" s="39">
        <v>0.10199999999999999</v>
      </c>
      <c r="C17" s="41">
        <v>4.41</v>
      </c>
      <c r="D17" s="41">
        <v>0.45</v>
      </c>
      <c r="E17" s="40"/>
      <c r="F17" s="14" t="s">
        <v>85</v>
      </c>
      <c r="G17" s="45">
        <v>0.10199999999999999</v>
      </c>
      <c r="H17" s="42">
        <v>4.47</v>
      </c>
      <c r="I17" s="42">
        <v>0.46</v>
      </c>
      <c r="J17" s="9"/>
      <c r="K17" s="19">
        <f t="shared" si="0"/>
        <v>-5.9999999999999609E-2</v>
      </c>
      <c r="L17" s="20">
        <f t="shared" si="1"/>
        <v>-1.3605442176870659E-2</v>
      </c>
      <c r="M17" s="19">
        <f t="shared" si="2"/>
        <v>-1.0000000000000009E-2</v>
      </c>
      <c r="N17" s="20">
        <f t="shared" si="3"/>
        <v>-2.222222222222224E-2</v>
      </c>
      <c r="O17" s="21">
        <f t="shared" si="4"/>
        <v>0</v>
      </c>
    </row>
    <row r="18" spans="1:15" ht="12.75" customHeight="1" x14ac:dyDescent="0.2">
      <c r="A18" s="38"/>
      <c r="B18" s="39"/>
      <c r="C18" s="41"/>
      <c r="D18" s="41"/>
      <c r="E18" s="40"/>
      <c r="J18" s="9"/>
      <c r="K18" s="19"/>
      <c r="L18" s="20"/>
      <c r="M18" s="19"/>
      <c r="N18" s="20"/>
      <c r="O18" s="21"/>
    </row>
    <row r="19" spans="1:15" ht="12.75" customHeight="1" x14ac:dyDescent="0.2">
      <c r="A19" s="38" t="s">
        <v>26</v>
      </c>
      <c r="B19" s="39">
        <v>2.0500000000000001E-2</v>
      </c>
      <c r="C19" s="41">
        <v>239.46</v>
      </c>
      <c r="D19" s="41">
        <v>4.88</v>
      </c>
      <c r="E19" s="40"/>
      <c r="F19" s="14" t="s">
        <v>84</v>
      </c>
      <c r="G19" s="45">
        <v>2.0500000000000001E-2</v>
      </c>
      <c r="H19" s="42">
        <v>240.47</v>
      </c>
      <c r="I19" s="42">
        <v>4.93</v>
      </c>
      <c r="J19" s="9"/>
      <c r="K19" s="19">
        <f t="shared" si="0"/>
        <v>-1.0099999999999909</v>
      </c>
      <c r="L19" s="20">
        <f t="shared" si="1"/>
        <v>-4.2178234360644405E-3</v>
      </c>
      <c r="M19" s="19">
        <f t="shared" si="2"/>
        <v>-4.9999999999999822E-2</v>
      </c>
      <c r="N19" s="20">
        <f t="shared" si="3"/>
        <v>-1.0245901639344227E-2</v>
      </c>
      <c r="O19" s="21">
        <f t="shared" si="4"/>
        <v>0</v>
      </c>
    </row>
    <row r="20" spans="1:15" ht="12.75" customHeight="1" x14ac:dyDescent="0.2">
      <c r="A20" s="38" t="s">
        <v>25</v>
      </c>
      <c r="B20" s="39">
        <v>0.29039999999999999</v>
      </c>
      <c r="C20" s="41">
        <v>6852.55</v>
      </c>
      <c r="D20" s="41">
        <v>1989.97</v>
      </c>
      <c r="E20" s="40"/>
      <c r="F20" s="14" t="s">
        <v>84</v>
      </c>
      <c r="G20" s="14">
        <v>0.29039999999999999</v>
      </c>
      <c r="H20" s="14">
        <v>6879</v>
      </c>
      <c r="I20" s="14">
        <v>1997.66</v>
      </c>
      <c r="J20" s="9"/>
      <c r="K20" s="19">
        <f t="shared" si="0"/>
        <v>-26.449999999999818</v>
      </c>
      <c r="L20" s="20">
        <f t="shared" si="1"/>
        <v>-3.859876980102271E-3</v>
      </c>
      <c r="M20" s="19">
        <f t="shared" si="2"/>
        <v>-7.6900000000000546</v>
      </c>
      <c r="N20" s="20">
        <f t="shared" si="3"/>
        <v>-3.8643798650231181E-3</v>
      </c>
      <c r="O20" s="21">
        <f t="shared" si="4"/>
        <v>0</v>
      </c>
    </row>
    <row r="21" spans="1:15" ht="12.75" customHeight="1" x14ac:dyDescent="0.2">
      <c r="A21" s="38"/>
      <c r="B21" s="39"/>
      <c r="C21" s="41"/>
      <c r="D21" s="41"/>
      <c r="E21" s="40"/>
      <c r="J21" s="9"/>
      <c r="K21" s="19"/>
      <c r="L21" s="20"/>
      <c r="M21" s="19"/>
      <c r="N21" s="20"/>
      <c r="O21" s="21"/>
    </row>
    <row r="22" spans="1:15" ht="12.75" customHeight="1" x14ac:dyDescent="0.2">
      <c r="A22" s="38" t="s">
        <v>144</v>
      </c>
      <c r="B22" s="39">
        <v>0.32700000000000001</v>
      </c>
      <c r="C22" s="41">
        <v>2890.56</v>
      </c>
      <c r="D22" s="41">
        <v>945.36</v>
      </c>
      <c r="E22" s="40"/>
      <c r="F22" s="14" t="s">
        <v>116</v>
      </c>
      <c r="G22" s="14">
        <v>0.32700000000000001</v>
      </c>
      <c r="H22" s="14">
        <v>2933.27</v>
      </c>
      <c r="I22" s="14">
        <v>959.18</v>
      </c>
      <c r="J22" s="9"/>
      <c r="K22" s="19">
        <f t="shared" si="0"/>
        <v>-42.710000000000036</v>
      </c>
      <c r="L22" s="20">
        <f t="shared" si="1"/>
        <v>-1.4775683604561067E-2</v>
      </c>
      <c r="M22" s="19">
        <f t="shared" si="2"/>
        <v>-13.819999999999936</v>
      </c>
      <c r="N22" s="20">
        <f t="shared" si="3"/>
        <v>-1.4618769569264551E-2</v>
      </c>
      <c r="O22" s="21">
        <f t="shared" si="4"/>
        <v>0</v>
      </c>
    </row>
    <row r="23" spans="1:15" ht="12.75" customHeight="1" x14ac:dyDescent="0.2">
      <c r="A23" s="38"/>
      <c r="B23" s="39"/>
      <c r="C23" s="41"/>
      <c r="D23" s="41"/>
      <c r="E23" s="40"/>
      <c r="J23" s="9"/>
      <c r="K23" s="19"/>
      <c r="L23" s="20"/>
      <c r="M23" s="19"/>
      <c r="N23" s="20"/>
      <c r="O23" s="21"/>
    </row>
    <row r="24" spans="1:15" ht="12.75" customHeight="1" x14ac:dyDescent="0.2">
      <c r="A24" s="38" t="s">
        <v>28</v>
      </c>
      <c r="B24" s="39">
        <v>0.112</v>
      </c>
      <c r="C24" s="41">
        <v>212.98</v>
      </c>
      <c r="D24" s="41">
        <v>23.82</v>
      </c>
      <c r="E24" s="40"/>
      <c r="F24" s="14" t="s">
        <v>82</v>
      </c>
      <c r="G24" s="14">
        <v>0.112</v>
      </c>
      <c r="H24" s="14">
        <v>214.99</v>
      </c>
      <c r="I24" s="14">
        <v>24.08</v>
      </c>
      <c r="J24" s="9"/>
      <c r="K24" s="19">
        <f t="shared" si="0"/>
        <v>-2.0100000000000193</v>
      </c>
      <c r="L24" s="20">
        <f t="shared" si="1"/>
        <v>-9.4375058690957803E-3</v>
      </c>
      <c r="M24" s="19">
        <f t="shared" si="2"/>
        <v>-0.25999999999999801</v>
      </c>
      <c r="N24" s="20">
        <f t="shared" si="3"/>
        <v>-1.0915197313182115E-2</v>
      </c>
      <c r="O24" s="21">
        <f t="shared" si="4"/>
        <v>0</v>
      </c>
    </row>
    <row r="25" spans="1:15" ht="12.75" customHeight="1" x14ac:dyDescent="0.2">
      <c r="A25" s="38"/>
      <c r="B25" s="39"/>
      <c r="C25" s="41"/>
      <c r="D25" s="41"/>
      <c r="E25" s="40"/>
      <c r="J25" s="9"/>
      <c r="K25" s="19"/>
      <c r="L25" s="20"/>
      <c r="M25" s="19"/>
      <c r="N25" s="20"/>
      <c r="O25" s="21"/>
    </row>
    <row r="26" spans="1:15" ht="12.75" customHeight="1" x14ac:dyDescent="0.2">
      <c r="A26" s="38" t="s">
        <v>123</v>
      </c>
      <c r="B26" s="39">
        <v>0.29199999999999998</v>
      </c>
      <c r="C26" s="41">
        <v>0.33</v>
      </c>
      <c r="D26" s="41">
        <v>0.1</v>
      </c>
      <c r="E26" s="40"/>
      <c r="F26" s="14" t="s">
        <v>129</v>
      </c>
      <c r="G26" s="14">
        <v>0.28727999999999998</v>
      </c>
      <c r="H26" s="14">
        <v>0.33</v>
      </c>
      <c r="I26" s="14">
        <v>0.09</v>
      </c>
      <c r="J26" s="9"/>
      <c r="K26" s="19">
        <f t="shared" si="0"/>
        <v>0</v>
      </c>
      <c r="L26" s="20">
        <f t="shared" si="1"/>
        <v>0</v>
      </c>
      <c r="M26" s="19">
        <f t="shared" si="2"/>
        <v>1.0000000000000009E-2</v>
      </c>
      <c r="N26" s="20">
        <f t="shared" si="3"/>
        <v>0.10000000000000009</v>
      </c>
      <c r="O26" s="21">
        <f t="shared" si="4"/>
        <v>0</v>
      </c>
    </row>
    <row r="27" spans="1:15" ht="12.75" customHeight="1" x14ac:dyDescent="0.2">
      <c r="A27" s="38"/>
      <c r="B27" s="39"/>
      <c r="C27" s="41"/>
      <c r="D27" s="41"/>
      <c r="E27" s="40"/>
      <c r="J27" s="9"/>
      <c r="K27" s="19"/>
      <c r="L27" s="20"/>
      <c r="M27" s="19"/>
      <c r="N27" s="20"/>
      <c r="O27" s="21"/>
    </row>
    <row r="28" spans="1:15" ht="12.75" customHeight="1" x14ac:dyDescent="0.2">
      <c r="A28" s="38" t="s">
        <v>157</v>
      </c>
      <c r="B28" s="39">
        <v>0.1915</v>
      </c>
      <c r="C28" s="41">
        <v>2.04</v>
      </c>
      <c r="D28" s="41">
        <v>0.39</v>
      </c>
      <c r="E28" s="40"/>
      <c r="F28" s="14" t="s">
        <v>81</v>
      </c>
      <c r="G28" s="14">
        <v>0.1915</v>
      </c>
      <c r="H28" s="14">
        <v>2.4700000000000002</v>
      </c>
      <c r="I28" s="14">
        <v>0.47</v>
      </c>
      <c r="J28" s="9"/>
      <c r="K28" s="19">
        <f t="shared" si="0"/>
        <v>-0.43000000000000016</v>
      </c>
      <c r="L28" s="20">
        <f t="shared" si="1"/>
        <v>-0.21078431372549028</v>
      </c>
      <c r="M28" s="19">
        <f t="shared" si="2"/>
        <v>-7.999999999999996E-2</v>
      </c>
      <c r="N28" s="20">
        <f t="shared" si="3"/>
        <v>-0.20512820512820501</v>
      </c>
      <c r="O28" s="21">
        <f t="shared" si="4"/>
        <v>0</v>
      </c>
    </row>
    <row r="29" spans="1:15" ht="12.75" customHeight="1" x14ac:dyDescent="0.2">
      <c r="A29" s="38" t="s">
        <v>29</v>
      </c>
      <c r="B29" s="39">
        <v>0.193</v>
      </c>
      <c r="C29" s="41">
        <v>13.76</v>
      </c>
      <c r="D29" s="41">
        <v>2.67</v>
      </c>
      <c r="E29" s="40"/>
      <c r="F29" s="14" t="s">
        <v>81</v>
      </c>
      <c r="G29" s="14">
        <v>0.193</v>
      </c>
      <c r="H29" s="14">
        <v>13.87</v>
      </c>
      <c r="I29" s="14">
        <v>2.68</v>
      </c>
      <c r="J29" s="9"/>
      <c r="K29" s="19">
        <f t="shared" si="0"/>
        <v>-0.10999999999999943</v>
      </c>
      <c r="L29" s="20">
        <f t="shared" si="1"/>
        <v>-7.9941860465115866E-3</v>
      </c>
      <c r="M29" s="19">
        <f t="shared" si="2"/>
        <v>-1.0000000000000231E-2</v>
      </c>
      <c r="N29" s="20">
        <f t="shared" si="3"/>
        <v>-3.7453183520600119E-3</v>
      </c>
      <c r="O29" s="21">
        <f t="shared" si="4"/>
        <v>0</v>
      </c>
    </row>
    <row r="30" spans="1:15" ht="12.75" customHeight="1" x14ac:dyDescent="0.2">
      <c r="A30" s="38"/>
      <c r="B30" s="39"/>
      <c r="C30" s="41"/>
      <c r="D30" s="41"/>
      <c r="E30" s="40"/>
      <c r="J30" s="9"/>
      <c r="K30" s="19"/>
      <c r="L30" s="20"/>
      <c r="M30" s="19"/>
      <c r="N30" s="20"/>
      <c r="O30" s="21"/>
    </row>
    <row r="31" spans="1:15" ht="12.75" customHeight="1" x14ac:dyDescent="0.2">
      <c r="A31" s="38" t="s">
        <v>166</v>
      </c>
      <c r="B31" s="39">
        <v>0.27289999999999998</v>
      </c>
      <c r="C31" s="41">
        <v>183.77</v>
      </c>
      <c r="D31" s="41">
        <v>50.14</v>
      </c>
      <c r="E31" s="40"/>
      <c r="F31" s="14" t="s">
        <v>80</v>
      </c>
      <c r="G31" s="18">
        <v>0.27284999999999998</v>
      </c>
      <c r="H31" s="14">
        <v>557.58000000000004</v>
      </c>
      <c r="I31" s="14">
        <v>152.13999999999999</v>
      </c>
      <c r="J31" s="9"/>
      <c r="K31" s="19">
        <f t="shared" si="0"/>
        <v>-373.81000000000006</v>
      </c>
      <c r="L31" s="20">
        <f t="shared" si="1"/>
        <v>-2.0341187353757415</v>
      </c>
      <c r="M31" s="19">
        <f t="shared" si="2"/>
        <v>-101.99999999999999</v>
      </c>
      <c r="N31" s="20">
        <f t="shared" si="3"/>
        <v>-2.0343039489429593</v>
      </c>
      <c r="O31" s="21">
        <f t="shared" si="4"/>
        <v>0</v>
      </c>
    </row>
    <row r="32" spans="1:15" ht="12.75" customHeight="1" x14ac:dyDescent="0.2">
      <c r="A32" s="38" t="s">
        <v>31</v>
      </c>
      <c r="B32" s="39">
        <v>0.29199999999999998</v>
      </c>
      <c r="C32" s="41">
        <v>371.82</v>
      </c>
      <c r="D32" s="41">
        <v>108.57</v>
      </c>
      <c r="E32" s="40"/>
      <c r="J32" s="9"/>
      <c r="K32" s="19">
        <f t="shared" si="0"/>
        <v>371.82</v>
      </c>
      <c r="L32" s="20">
        <f t="shared" si="1"/>
        <v>1</v>
      </c>
      <c r="M32" s="19">
        <f t="shared" si="2"/>
        <v>108.57</v>
      </c>
      <c r="N32" s="20">
        <f t="shared" si="3"/>
        <v>1</v>
      </c>
      <c r="O32" s="21">
        <f t="shared" si="4"/>
        <v>0</v>
      </c>
    </row>
    <row r="33" spans="1:15" ht="12.75" customHeight="1" x14ac:dyDescent="0.2">
      <c r="A33" s="38" t="s">
        <v>165</v>
      </c>
      <c r="B33" s="39">
        <v>0.3211</v>
      </c>
      <c r="C33" s="41">
        <v>23.71</v>
      </c>
      <c r="D33" s="41">
        <v>7.61</v>
      </c>
      <c r="E33" s="40"/>
      <c r="F33" s="14" t="s">
        <v>80</v>
      </c>
      <c r="G33" s="18">
        <v>0.32107999999999998</v>
      </c>
      <c r="H33" s="14">
        <v>134.63</v>
      </c>
      <c r="I33" s="14">
        <v>43.23</v>
      </c>
      <c r="J33" s="9"/>
      <c r="K33" s="19">
        <f t="shared" si="0"/>
        <v>-110.91999999999999</v>
      </c>
      <c r="L33" s="20">
        <f t="shared" si="1"/>
        <v>-4.6781948544917746</v>
      </c>
      <c r="M33" s="19">
        <f t="shared" si="2"/>
        <v>-35.619999999999997</v>
      </c>
      <c r="N33" s="20">
        <f t="shared" si="3"/>
        <v>-4.6806833114323254</v>
      </c>
      <c r="O33" s="21">
        <f t="shared" si="4"/>
        <v>0</v>
      </c>
    </row>
    <row r="34" spans="1:15" ht="12.75" customHeight="1" x14ac:dyDescent="0.2">
      <c r="A34" s="38" t="s">
        <v>30</v>
      </c>
      <c r="B34" s="39">
        <v>0.32629999999999998</v>
      </c>
      <c r="C34" s="41">
        <v>110.05</v>
      </c>
      <c r="D34" s="41">
        <v>35.89</v>
      </c>
      <c r="E34" s="40"/>
      <c r="J34" s="9"/>
      <c r="K34" s="19">
        <f t="shared" si="0"/>
        <v>110.05</v>
      </c>
      <c r="L34" s="20">
        <f t="shared" si="1"/>
        <v>1</v>
      </c>
      <c r="M34" s="19">
        <f t="shared" si="2"/>
        <v>35.89</v>
      </c>
      <c r="N34" s="20">
        <f t="shared" si="3"/>
        <v>1</v>
      </c>
      <c r="O34" s="21">
        <f t="shared" si="4"/>
        <v>0</v>
      </c>
    </row>
    <row r="35" spans="1:15" ht="12.75" customHeight="1" x14ac:dyDescent="0.2">
      <c r="A35" s="38" t="s">
        <v>167</v>
      </c>
      <c r="B35" s="39">
        <v>0.32879999999999998</v>
      </c>
      <c r="C35" s="41">
        <v>5.82</v>
      </c>
      <c r="D35" s="41">
        <v>1.91</v>
      </c>
      <c r="E35" s="40"/>
      <c r="F35" s="14" t="s">
        <v>80</v>
      </c>
      <c r="G35" s="18">
        <v>0.32874999999999999</v>
      </c>
      <c r="H35" s="14">
        <v>44.57</v>
      </c>
      <c r="I35" s="14">
        <v>14.66</v>
      </c>
      <c r="J35" s="9"/>
      <c r="K35" s="19">
        <f t="shared" si="0"/>
        <v>-38.75</v>
      </c>
      <c r="L35" s="20">
        <f t="shared" si="1"/>
        <v>-6.6580756013745699</v>
      </c>
      <c r="M35" s="19">
        <f t="shared" si="2"/>
        <v>-12.75</v>
      </c>
      <c r="N35" s="20">
        <f t="shared" si="3"/>
        <v>-6.6753926701570681</v>
      </c>
      <c r="O35" s="21">
        <f t="shared" si="4"/>
        <v>0</v>
      </c>
    </row>
    <row r="36" spans="1:15" ht="12.75" customHeight="1" x14ac:dyDescent="0.2">
      <c r="A36" s="38" t="s">
        <v>33</v>
      </c>
      <c r="B36" s="39">
        <v>0.34239999999999998</v>
      </c>
      <c r="C36" s="41">
        <v>38.22</v>
      </c>
      <c r="D36" s="41">
        <v>13.07</v>
      </c>
      <c r="E36" s="40"/>
      <c r="J36" s="9"/>
      <c r="K36" s="19">
        <f t="shared" si="0"/>
        <v>38.22</v>
      </c>
      <c r="L36" s="20">
        <f t="shared" si="1"/>
        <v>1</v>
      </c>
      <c r="M36" s="19">
        <f t="shared" si="2"/>
        <v>13.07</v>
      </c>
      <c r="N36" s="20">
        <f t="shared" si="3"/>
        <v>1</v>
      </c>
      <c r="O36" s="21">
        <f t="shared" si="4"/>
        <v>0</v>
      </c>
    </row>
    <row r="37" spans="1:15" ht="12.75" customHeight="1" x14ac:dyDescent="0.2">
      <c r="A37" s="38" t="s">
        <v>168</v>
      </c>
      <c r="B37" s="39">
        <v>0.35310000000000002</v>
      </c>
      <c r="C37" s="41">
        <v>11.75</v>
      </c>
      <c r="D37" s="41">
        <v>4.1500000000000004</v>
      </c>
      <c r="E37" s="40"/>
      <c r="F37" s="14" t="s">
        <v>80</v>
      </c>
      <c r="G37" s="18">
        <v>0.35310000000000002</v>
      </c>
      <c r="H37" s="14">
        <v>23.58</v>
      </c>
      <c r="I37" s="14">
        <v>8.33</v>
      </c>
      <c r="J37" s="9"/>
      <c r="K37" s="19">
        <f t="shared" si="0"/>
        <v>-11.829999999999998</v>
      </c>
      <c r="L37" s="20">
        <f t="shared" si="1"/>
        <v>-1.0068085106382978</v>
      </c>
      <c r="M37" s="19">
        <f t="shared" si="2"/>
        <v>-4.18</v>
      </c>
      <c r="N37" s="20">
        <f t="shared" si="3"/>
        <v>-1.0072289156626504</v>
      </c>
      <c r="O37" s="21">
        <f t="shared" si="4"/>
        <v>0</v>
      </c>
    </row>
    <row r="38" spans="1:15" ht="12.75" customHeight="1" x14ac:dyDescent="0.2">
      <c r="A38" s="38" t="s">
        <v>32</v>
      </c>
      <c r="B38" s="39">
        <v>0.37790000000000001</v>
      </c>
      <c r="C38" s="41">
        <v>11.67</v>
      </c>
      <c r="D38" s="41">
        <v>4.41</v>
      </c>
      <c r="E38" s="40"/>
      <c r="J38" s="9"/>
      <c r="K38" s="19">
        <f t="shared" si="0"/>
        <v>11.67</v>
      </c>
      <c r="L38" s="20">
        <f t="shared" si="1"/>
        <v>1</v>
      </c>
      <c r="M38" s="19">
        <f t="shared" si="2"/>
        <v>4.41</v>
      </c>
      <c r="N38" s="20">
        <f t="shared" si="3"/>
        <v>1</v>
      </c>
      <c r="O38" s="21">
        <f t="shared" si="4"/>
        <v>0</v>
      </c>
    </row>
    <row r="39" spans="1:15" ht="12.75" customHeight="1" x14ac:dyDescent="0.2">
      <c r="A39" s="38"/>
      <c r="B39" s="39"/>
      <c r="C39" s="41"/>
      <c r="D39" s="41"/>
      <c r="E39" s="40"/>
      <c r="J39" s="9"/>
      <c r="K39" s="19"/>
      <c r="L39" s="20"/>
      <c r="M39" s="19"/>
      <c r="N39" s="20"/>
      <c r="O39" s="21"/>
    </row>
    <row r="40" spans="1:15" ht="12.75" customHeight="1" x14ac:dyDescent="0.2">
      <c r="A40" s="38" t="s">
        <v>35</v>
      </c>
      <c r="B40" s="39">
        <v>0.14860000000000001</v>
      </c>
      <c r="C40" s="41">
        <v>13.59</v>
      </c>
      <c r="D40" s="41">
        <v>2.02</v>
      </c>
      <c r="E40" s="40"/>
      <c r="F40" s="14" t="s">
        <v>78</v>
      </c>
      <c r="G40" s="14">
        <v>0.14860000000000001</v>
      </c>
      <c r="H40" s="14">
        <v>13.63</v>
      </c>
      <c r="I40" s="14">
        <v>2.0299999999999998</v>
      </c>
      <c r="J40" s="9"/>
      <c r="K40" s="19">
        <f t="shared" si="0"/>
        <v>-4.0000000000000924E-2</v>
      </c>
      <c r="L40" s="20">
        <f t="shared" si="1"/>
        <v>-2.9433406916851306E-3</v>
      </c>
      <c r="M40" s="19">
        <f t="shared" si="2"/>
        <v>-9.9999999999997868E-3</v>
      </c>
      <c r="N40" s="20">
        <f t="shared" si="3"/>
        <v>-4.9504950495048447E-3</v>
      </c>
      <c r="O40" s="21">
        <f t="shared" si="4"/>
        <v>0</v>
      </c>
    </row>
    <row r="41" spans="1:15" ht="12.75" customHeight="1" x14ac:dyDescent="0.2">
      <c r="A41" s="38"/>
      <c r="B41" s="39"/>
      <c r="C41" s="41"/>
      <c r="D41" s="41"/>
      <c r="E41" s="40"/>
      <c r="G41" s="18"/>
      <c r="J41" s="9"/>
      <c r="K41" s="19"/>
      <c r="L41" s="20"/>
      <c r="M41" s="19"/>
      <c r="N41" s="20"/>
      <c r="O41" s="21"/>
    </row>
    <row r="42" spans="1:15" ht="12.75" customHeight="1" x14ac:dyDescent="0.2">
      <c r="A42" s="38" t="s">
        <v>38</v>
      </c>
      <c r="B42" s="39">
        <v>0.21299999999999999</v>
      </c>
      <c r="C42" s="41">
        <v>93.57</v>
      </c>
      <c r="D42" s="41">
        <v>19.93</v>
      </c>
      <c r="E42" s="40"/>
      <c r="F42" s="14" t="s">
        <v>76</v>
      </c>
      <c r="G42" s="18">
        <v>0.21299999999999999</v>
      </c>
      <c r="H42" s="14">
        <v>94.27</v>
      </c>
      <c r="I42" s="14">
        <v>20.079999999999998</v>
      </c>
      <c r="J42" s="9"/>
      <c r="K42" s="19">
        <f t="shared" si="0"/>
        <v>-0.70000000000000284</v>
      </c>
      <c r="L42" s="20">
        <f t="shared" si="1"/>
        <v>-7.4810302447365917E-3</v>
      </c>
      <c r="M42" s="19">
        <f t="shared" si="2"/>
        <v>-0.14999999999999858</v>
      </c>
      <c r="N42" s="20">
        <f t="shared" si="3"/>
        <v>-7.5263421976918508E-3</v>
      </c>
      <c r="O42" s="21">
        <f t="shared" si="4"/>
        <v>0</v>
      </c>
    </row>
    <row r="43" spans="1:15" ht="12.75" customHeight="1" x14ac:dyDescent="0.2">
      <c r="A43" s="38" t="s">
        <v>39</v>
      </c>
      <c r="B43" s="39">
        <v>0.23380000000000001</v>
      </c>
      <c r="C43" s="41">
        <v>2.66</v>
      </c>
      <c r="D43" s="41">
        <v>0.64</v>
      </c>
      <c r="E43" s="40"/>
      <c r="F43" s="14" t="s">
        <v>76</v>
      </c>
      <c r="G43" s="18">
        <v>0.23380000000000001</v>
      </c>
      <c r="H43" s="14">
        <v>2.77</v>
      </c>
      <c r="I43" s="14">
        <v>0.65</v>
      </c>
      <c r="J43" s="9"/>
      <c r="K43" s="19">
        <f t="shared" ref="K43:K60" si="5">+C43-H43</f>
        <v>-0.10999999999999988</v>
      </c>
      <c r="L43" s="20">
        <f t="shared" ref="L43:L60" si="6">IFERROR(K43/C43,0)</f>
        <v>-4.1353383458646566E-2</v>
      </c>
      <c r="M43" s="19">
        <f t="shared" ref="M43:M60" si="7">+D43-I43</f>
        <v>-1.0000000000000009E-2</v>
      </c>
      <c r="N43" s="20">
        <f t="shared" ref="N43:N60" si="8">IFERROR(M43/D43,0)</f>
        <v>-1.5625000000000014E-2</v>
      </c>
      <c r="O43" s="21">
        <f t="shared" ref="O43:O60" si="9">IFERROR(I43/$I$77,0)</f>
        <v>0</v>
      </c>
    </row>
    <row r="44" spans="1:15" ht="12.75" customHeight="1" x14ac:dyDescent="0.2">
      <c r="A44" s="38"/>
      <c r="B44" s="39"/>
      <c r="C44" s="41"/>
      <c r="D44" s="41"/>
      <c r="E44" s="40"/>
      <c r="J44" s="9"/>
      <c r="K44" s="19"/>
      <c r="L44" s="20"/>
      <c r="M44" s="19"/>
      <c r="N44" s="20"/>
      <c r="O44" s="21"/>
    </row>
    <row r="45" spans="1:15" ht="12.75" customHeight="1" x14ac:dyDescent="0.2">
      <c r="A45" s="38" t="s">
        <v>40</v>
      </c>
      <c r="B45" s="39">
        <v>1.2699999999999999E-2</v>
      </c>
      <c r="C45" s="41">
        <v>0.37</v>
      </c>
      <c r="D45" s="41">
        <v>0</v>
      </c>
      <c r="E45" s="40"/>
      <c r="F45" s="14" t="s">
        <v>75</v>
      </c>
      <c r="G45" s="14">
        <v>1.2699999999999999E-2</v>
      </c>
      <c r="H45" s="14">
        <v>0.38</v>
      </c>
      <c r="I45" s="14">
        <v>0</v>
      </c>
      <c r="J45" s="9"/>
      <c r="K45" s="19">
        <f t="shared" si="5"/>
        <v>-1.0000000000000009E-2</v>
      </c>
      <c r="L45" s="20">
        <f t="shared" si="6"/>
        <v>-2.7027027027027053E-2</v>
      </c>
      <c r="M45" s="19">
        <f t="shared" si="7"/>
        <v>0</v>
      </c>
      <c r="N45" s="20">
        <f t="shared" si="8"/>
        <v>0</v>
      </c>
      <c r="O45" s="21">
        <f t="shared" si="9"/>
        <v>0</v>
      </c>
    </row>
    <row r="46" spans="1:15" ht="12.75" customHeight="1" x14ac:dyDescent="0.2">
      <c r="A46" s="38" t="s">
        <v>93</v>
      </c>
      <c r="B46" s="39">
        <v>2.1100000000000001E-2</v>
      </c>
      <c r="C46" s="41">
        <v>18.11</v>
      </c>
      <c r="D46" s="41">
        <v>0.39</v>
      </c>
      <c r="E46" s="40"/>
      <c r="F46" s="14" t="s">
        <v>75</v>
      </c>
      <c r="G46" s="14">
        <v>2.1100000000000001E-2</v>
      </c>
      <c r="H46" s="14">
        <v>18.23</v>
      </c>
      <c r="I46" s="14">
        <v>0.39</v>
      </c>
      <c r="J46" s="9"/>
      <c r="K46" s="19">
        <f t="shared" si="5"/>
        <v>-0.12000000000000099</v>
      </c>
      <c r="L46" s="20">
        <f t="shared" si="6"/>
        <v>-6.6261733848702927E-3</v>
      </c>
      <c r="M46" s="19">
        <f t="shared" si="7"/>
        <v>0</v>
      </c>
      <c r="N46" s="20">
        <f t="shared" si="8"/>
        <v>0</v>
      </c>
      <c r="O46" s="21">
        <f t="shared" si="9"/>
        <v>0</v>
      </c>
    </row>
    <row r="47" spans="1:15" ht="12.75" customHeight="1" x14ac:dyDescent="0.2">
      <c r="A47" s="38"/>
      <c r="B47" s="39"/>
      <c r="C47" s="41"/>
      <c r="D47" s="41"/>
      <c r="E47" s="40"/>
      <c r="J47" s="9"/>
      <c r="K47" s="19"/>
      <c r="L47" s="20"/>
      <c r="M47" s="19"/>
      <c r="N47" s="20"/>
      <c r="O47" s="21"/>
    </row>
    <row r="48" spans="1:15" ht="12.75" customHeight="1" x14ac:dyDescent="0.2">
      <c r="A48" s="38" t="s">
        <v>45</v>
      </c>
      <c r="B48" s="39">
        <v>0.32779999999999998</v>
      </c>
      <c r="C48" s="41">
        <v>184.82</v>
      </c>
      <c r="D48" s="41">
        <v>60.61</v>
      </c>
      <c r="E48" s="40"/>
      <c r="F48" s="14" t="s">
        <v>72</v>
      </c>
      <c r="G48" s="14">
        <v>0.32779999999999998</v>
      </c>
      <c r="H48" s="14">
        <v>185.83</v>
      </c>
      <c r="I48" s="14">
        <v>60.92</v>
      </c>
      <c r="J48" s="9"/>
      <c r="K48" s="19">
        <f t="shared" si="5"/>
        <v>-1.0100000000000193</v>
      </c>
      <c r="L48" s="20">
        <f t="shared" si="6"/>
        <v>-5.4647765393356744E-3</v>
      </c>
      <c r="M48" s="19">
        <f t="shared" si="7"/>
        <v>-0.31000000000000227</v>
      </c>
      <c r="N48" s="20">
        <f t="shared" si="8"/>
        <v>-5.1146675466095083E-3</v>
      </c>
      <c r="O48" s="21">
        <f t="shared" si="9"/>
        <v>0</v>
      </c>
    </row>
    <row r="49" spans="1:15" ht="12.75" customHeight="1" x14ac:dyDescent="0.2">
      <c r="A49" s="38"/>
      <c r="B49" s="39"/>
      <c r="C49" s="41"/>
      <c r="D49" s="41"/>
      <c r="E49" s="40"/>
      <c r="J49" s="9"/>
      <c r="K49" s="19"/>
      <c r="L49" s="20"/>
      <c r="M49" s="19"/>
      <c r="N49" s="20"/>
      <c r="O49" s="21"/>
    </row>
    <row r="50" spans="1:15" ht="12.75" customHeight="1" x14ac:dyDescent="0.2">
      <c r="A50" s="38" t="s">
        <v>169</v>
      </c>
      <c r="B50" s="39">
        <v>0.05</v>
      </c>
      <c r="C50" s="41">
        <v>0.65</v>
      </c>
      <c r="D50" s="41">
        <v>0.03</v>
      </c>
      <c r="E50" s="40"/>
      <c r="F50" s="14" t="s">
        <v>102</v>
      </c>
      <c r="G50" s="14">
        <v>0.05</v>
      </c>
      <c r="H50" s="14">
        <v>0.68</v>
      </c>
      <c r="I50" s="14">
        <v>0.03</v>
      </c>
      <c r="J50" s="9"/>
      <c r="K50" s="19">
        <f t="shared" si="5"/>
        <v>-3.0000000000000027E-2</v>
      </c>
      <c r="L50" s="20">
        <f t="shared" si="6"/>
        <v>-4.6153846153846191E-2</v>
      </c>
      <c r="M50" s="19">
        <f t="shared" si="7"/>
        <v>0</v>
      </c>
      <c r="N50" s="20">
        <f t="shared" si="8"/>
        <v>0</v>
      </c>
      <c r="O50" s="21">
        <f t="shared" si="9"/>
        <v>0</v>
      </c>
    </row>
    <row r="51" spans="1:15" ht="12.75" customHeight="1" x14ac:dyDescent="0.2">
      <c r="A51" s="38"/>
      <c r="B51" s="39"/>
      <c r="C51" s="41"/>
      <c r="D51" s="41"/>
      <c r="E51" s="40"/>
      <c r="J51" s="9"/>
      <c r="K51" s="19"/>
      <c r="L51" s="20"/>
      <c r="M51" s="19"/>
      <c r="N51" s="20"/>
      <c r="O51" s="21"/>
    </row>
    <row r="52" spans="1:15" ht="12.75" customHeight="1" x14ac:dyDescent="0.2">
      <c r="A52" s="38" t="s">
        <v>47</v>
      </c>
      <c r="B52" s="39">
        <v>0.222</v>
      </c>
      <c r="C52" s="41">
        <v>604.59</v>
      </c>
      <c r="D52" s="41">
        <v>134.22999999999999</v>
      </c>
      <c r="E52" s="40"/>
      <c r="F52" s="14" t="s">
        <v>70</v>
      </c>
      <c r="G52" s="14">
        <v>0.222</v>
      </c>
      <c r="H52" s="14">
        <v>608.5</v>
      </c>
      <c r="I52" s="14">
        <v>135.09</v>
      </c>
      <c r="J52" s="9"/>
      <c r="K52" s="19">
        <f t="shared" si="5"/>
        <v>-3.9099999999999682</v>
      </c>
      <c r="L52" s="20">
        <f t="shared" si="6"/>
        <v>-6.4671926429480603E-3</v>
      </c>
      <c r="M52" s="19">
        <f t="shared" si="7"/>
        <v>-0.86000000000001364</v>
      </c>
      <c r="N52" s="20">
        <f t="shared" si="8"/>
        <v>-6.4069135066677618E-3</v>
      </c>
      <c r="O52" s="21">
        <f t="shared" si="9"/>
        <v>0</v>
      </c>
    </row>
    <row r="53" spans="1:15" ht="12.75" customHeight="1" x14ac:dyDescent="0.2">
      <c r="A53" s="38"/>
      <c r="B53" s="39"/>
      <c r="C53" s="41"/>
      <c r="D53" s="41"/>
      <c r="E53" s="40"/>
      <c r="J53" s="9"/>
      <c r="K53" s="19"/>
      <c r="L53" s="20"/>
      <c r="M53" s="19"/>
      <c r="N53" s="20"/>
      <c r="O53" s="21"/>
    </row>
    <row r="54" spans="1:15" ht="12.75" customHeight="1" x14ac:dyDescent="0.2">
      <c r="A54" s="38" t="s">
        <v>109</v>
      </c>
      <c r="B54" s="39">
        <v>0.32469999999999999</v>
      </c>
      <c r="C54" s="41">
        <v>1.77</v>
      </c>
      <c r="D54" s="41">
        <v>0.57999999999999996</v>
      </c>
      <c r="E54" s="40"/>
      <c r="F54" s="14" t="s">
        <v>69</v>
      </c>
      <c r="G54" s="14">
        <v>0.32468000000000002</v>
      </c>
      <c r="H54" s="14">
        <v>1.81</v>
      </c>
      <c r="I54" s="14">
        <v>0.59</v>
      </c>
      <c r="J54" s="9"/>
      <c r="K54" s="19">
        <f t="shared" si="5"/>
        <v>-4.0000000000000036E-2</v>
      </c>
      <c r="L54" s="20">
        <f t="shared" si="6"/>
        <v>-2.2598870056497196E-2</v>
      </c>
      <c r="M54" s="19">
        <f t="shared" si="7"/>
        <v>-1.0000000000000009E-2</v>
      </c>
      <c r="N54" s="20">
        <f t="shared" si="8"/>
        <v>-1.7241379310344845E-2</v>
      </c>
      <c r="O54" s="21">
        <f t="shared" si="9"/>
        <v>0</v>
      </c>
    </row>
    <row r="55" spans="1:15" ht="12.75" customHeight="1" x14ac:dyDescent="0.2">
      <c r="E55" s="40"/>
      <c r="J55" s="9"/>
      <c r="K55" s="19"/>
      <c r="L55" s="20"/>
      <c r="M55" s="19"/>
      <c r="N55" s="20"/>
      <c r="O55" s="21"/>
    </row>
    <row r="56" spans="1:15" ht="12.75" customHeight="1" x14ac:dyDescent="0.2">
      <c r="A56" s="38" t="s">
        <v>48</v>
      </c>
      <c r="B56" s="39">
        <v>2.35</v>
      </c>
      <c r="C56" s="41">
        <v>216.92</v>
      </c>
      <c r="D56" s="41">
        <v>509.81</v>
      </c>
      <c r="E56" s="40"/>
      <c r="F56" s="14" t="s">
        <v>67</v>
      </c>
      <c r="G56" s="14">
        <v>2.35</v>
      </c>
      <c r="H56" s="14">
        <v>217.97</v>
      </c>
      <c r="I56" s="14">
        <v>512.23</v>
      </c>
      <c r="J56" s="9"/>
      <c r="K56" s="19">
        <f t="shared" si="5"/>
        <v>-1.0500000000000114</v>
      </c>
      <c r="L56" s="20">
        <f t="shared" si="6"/>
        <v>-4.8404941914070229E-3</v>
      </c>
      <c r="M56" s="19">
        <f t="shared" si="7"/>
        <v>-2.4200000000000159</v>
      </c>
      <c r="N56" s="20">
        <f t="shared" si="8"/>
        <v>-4.7468664796689276E-3</v>
      </c>
      <c r="O56" s="21">
        <f t="shared" si="9"/>
        <v>0</v>
      </c>
    </row>
    <row r="57" spans="1:15" ht="12.75" customHeight="1" x14ac:dyDescent="0.2">
      <c r="E57" s="40"/>
      <c r="J57" s="9"/>
      <c r="K57" s="19"/>
      <c r="L57" s="20"/>
      <c r="M57" s="19"/>
      <c r="N57" s="20"/>
      <c r="O57" s="21"/>
    </row>
    <row r="58" spans="1:15" ht="12.75" customHeight="1" x14ac:dyDescent="0.2">
      <c r="A58" s="14" t="s">
        <v>170</v>
      </c>
      <c r="B58" s="14">
        <v>8.0699999999999994E-2</v>
      </c>
      <c r="C58" s="14">
        <v>0.05</v>
      </c>
      <c r="D58" s="14">
        <v>0</v>
      </c>
      <c r="E58" s="40"/>
      <c r="F58" s="14" t="s">
        <v>171</v>
      </c>
      <c r="G58" s="14">
        <v>8.0699999999999994E-2</v>
      </c>
      <c r="H58" s="14">
        <v>0.05</v>
      </c>
      <c r="I58" s="14">
        <v>0</v>
      </c>
      <c r="J58" s="9"/>
      <c r="K58" s="19">
        <f t="shared" si="5"/>
        <v>0</v>
      </c>
      <c r="L58" s="20">
        <f t="shared" si="6"/>
        <v>0</v>
      </c>
      <c r="M58" s="19">
        <f t="shared" si="7"/>
        <v>0</v>
      </c>
      <c r="N58" s="20">
        <f t="shared" si="8"/>
        <v>0</v>
      </c>
      <c r="O58" s="21">
        <f t="shared" si="9"/>
        <v>0</v>
      </c>
    </row>
    <row r="59" spans="1:15" ht="12.75" customHeight="1" x14ac:dyDescent="0.2">
      <c r="A59" s="38"/>
      <c r="B59" s="39"/>
      <c r="C59" s="41"/>
      <c r="D59" s="41"/>
      <c r="E59" s="40"/>
      <c r="J59" s="9"/>
      <c r="K59" s="19"/>
      <c r="L59" s="20"/>
      <c r="M59" s="19"/>
      <c r="N59" s="20"/>
      <c r="O59" s="21"/>
    </row>
    <row r="60" spans="1:15" ht="12.75" customHeight="1" x14ac:dyDescent="0.2">
      <c r="A60" s="38" t="s">
        <v>136</v>
      </c>
      <c r="B60" s="39">
        <v>0.27650000000000002</v>
      </c>
      <c r="C60" s="41">
        <v>207.97</v>
      </c>
      <c r="D60" s="41">
        <v>57.52</v>
      </c>
      <c r="E60" s="40"/>
      <c r="F60" s="14" t="s">
        <v>63</v>
      </c>
      <c r="G60" s="14">
        <v>0.27650000000000002</v>
      </c>
      <c r="H60" s="14">
        <v>208.82</v>
      </c>
      <c r="I60" s="14">
        <v>57.74</v>
      </c>
      <c r="J60" s="9"/>
      <c r="K60" s="19">
        <f t="shared" si="5"/>
        <v>-0.84999999999999432</v>
      </c>
      <c r="L60" s="20">
        <f t="shared" si="6"/>
        <v>-4.0871279511467727E-3</v>
      </c>
      <c r="M60" s="19">
        <f t="shared" si="7"/>
        <v>-0.21999999999999886</v>
      </c>
      <c r="N60" s="20">
        <f t="shared" si="8"/>
        <v>-3.8247566063977548E-3</v>
      </c>
      <c r="O60" s="21">
        <f t="shared" si="9"/>
        <v>0</v>
      </c>
    </row>
    <row r="61" spans="1:15" ht="12.75" customHeight="1" x14ac:dyDescent="0.2">
      <c r="A61" s="38"/>
      <c r="B61" s="39"/>
      <c r="C61" s="41"/>
      <c r="D61" s="41"/>
      <c r="E61" s="40"/>
      <c r="J61" s="9"/>
      <c r="K61" s="19"/>
      <c r="L61" s="20"/>
      <c r="M61" s="19"/>
      <c r="N61" s="20"/>
      <c r="O61" s="21"/>
    </row>
    <row r="62" spans="1:15" ht="12.75" customHeight="1" x14ac:dyDescent="0.2">
      <c r="A62" s="38" t="s">
        <v>58</v>
      </c>
      <c r="B62" s="39">
        <v>7.1999999999999995E-2</v>
      </c>
      <c r="C62" s="41">
        <v>540146.85</v>
      </c>
      <c r="D62" s="41">
        <v>38890.54</v>
      </c>
      <c r="E62" s="40"/>
      <c r="F62" s="14" t="s">
        <v>61</v>
      </c>
      <c r="G62" s="14">
        <v>7.1999999999999995E-2</v>
      </c>
      <c r="H62" s="14">
        <v>542186.05000000005</v>
      </c>
      <c r="I62" s="14">
        <v>39037.39</v>
      </c>
      <c r="J62" s="9"/>
      <c r="K62" s="19">
        <f t="shared" si="0"/>
        <v>-2039.2000000000698</v>
      </c>
      <c r="L62" s="20">
        <f t="shared" si="1"/>
        <v>-3.7752696326935351E-3</v>
      </c>
      <c r="M62" s="19">
        <f t="shared" si="2"/>
        <v>-146.84999999999854</v>
      </c>
      <c r="N62" s="20">
        <f t="shared" si="3"/>
        <v>-3.7759825397127049E-3</v>
      </c>
      <c r="O62" s="21">
        <f t="shared" si="4"/>
        <v>0</v>
      </c>
    </row>
    <row r="63" spans="1:15" ht="12.75" customHeight="1" x14ac:dyDescent="0.2">
      <c r="A63" s="38"/>
      <c r="B63" s="39"/>
      <c r="C63" s="41"/>
      <c r="D63" s="41"/>
      <c r="E63" s="40"/>
      <c r="J63" s="9"/>
      <c r="K63" s="19"/>
      <c r="L63" s="20"/>
      <c r="M63" s="19"/>
      <c r="N63" s="20"/>
      <c r="O63" s="21"/>
    </row>
    <row r="64" spans="1:15" ht="12.75" customHeight="1" x14ac:dyDescent="0.2">
      <c r="A64" s="38" t="s">
        <v>111</v>
      </c>
      <c r="B64" s="39">
        <v>0.38500000000000001</v>
      </c>
      <c r="C64" s="41">
        <v>4.3899999999999997</v>
      </c>
      <c r="D64" s="41">
        <v>1.68</v>
      </c>
      <c r="E64" s="40"/>
      <c r="F64" s="14" t="s">
        <v>60</v>
      </c>
      <c r="G64" s="14">
        <v>0.38500000000000001</v>
      </c>
      <c r="H64" s="14">
        <v>4.6399999999999997</v>
      </c>
      <c r="I64" s="14">
        <v>1.79</v>
      </c>
      <c r="J64" s="9"/>
      <c r="K64" s="19">
        <f t="shared" si="0"/>
        <v>-0.25</v>
      </c>
      <c r="L64" s="20">
        <f t="shared" si="1"/>
        <v>-5.6947608200455586E-2</v>
      </c>
      <c r="M64" s="19">
        <f t="shared" si="2"/>
        <v>-0.1100000000000001</v>
      </c>
      <c r="N64" s="20">
        <f t="shared" si="3"/>
        <v>-6.5476190476190535E-2</v>
      </c>
      <c r="O64" s="21">
        <f t="shared" si="4"/>
        <v>0</v>
      </c>
    </row>
    <row r="65" spans="1:15" ht="12.75" customHeight="1" x14ac:dyDescent="0.2">
      <c r="E65" s="9"/>
      <c r="J65" s="9"/>
      <c r="K65" s="19"/>
      <c r="L65" s="20"/>
      <c r="M65" s="19"/>
      <c r="N65" s="20"/>
      <c r="O65" s="21"/>
    </row>
    <row r="66" spans="1:15" ht="12.75" customHeight="1" x14ac:dyDescent="0.2">
      <c r="E66" s="9"/>
      <c r="J66" s="9"/>
      <c r="K66" s="19"/>
      <c r="L66" s="20"/>
      <c r="M66" s="19"/>
      <c r="N66" s="20"/>
      <c r="O66" s="21"/>
    </row>
    <row r="67" spans="1:15" x14ac:dyDescent="0.2">
      <c r="B67" s="18"/>
      <c r="C67" s="17"/>
      <c r="D67" s="17"/>
      <c r="E67" s="9"/>
      <c r="J67" s="9"/>
      <c r="K67" s="19"/>
      <c r="L67" s="20"/>
      <c r="M67" s="19"/>
      <c r="N67" s="20"/>
      <c r="O67" s="21"/>
    </row>
    <row r="68" spans="1:15" x14ac:dyDescent="0.2">
      <c r="A68" s="22"/>
      <c r="B68" s="23"/>
      <c r="C68" s="24"/>
      <c r="D68" s="25"/>
      <c r="E68" s="9"/>
      <c r="J68" s="9"/>
      <c r="K68" s="19"/>
      <c r="L68" s="20"/>
      <c r="M68" s="19"/>
      <c r="N68" s="20"/>
      <c r="O68" s="21"/>
    </row>
    <row r="69" spans="1:15" x14ac:dyDescent="0.2">
      <c r="A69" s="26" t="s">
        <v>19</v>
      </c>
      <c r="B69" s="27"/>
      <c r="C69" s="28">
        <f>SUM(C9:C64)</f>
        <v>553164.39</v>
      </c>
      <c r="D69" s="28">
        <f>SUM(D9:D64)</f>
        <v>42918.57</v>
      </c>
      <c r="E69" s="29"/>
      <c r="F69" s="29"/>
      <c r="G69" s="29"/>
      <c r="H69" s="28">
        <f>SUM(H10:H68)</f>
        <v>555291.49000000011</v>
      </c>
      <c r="I69" s="28">
        <f>SUM(I10:I68)</f>
        <v>43084.26</v>
      </c>
      <c r="J69" s="44"/>
      <c r="K69" s="43">
        <f>SUM(K9:K68)</f>
        <v>-2127.1000000000695</v>
      </c>
      <c r="L69" s="30">
        <f>IFERROR(K69/C69,0)</f>
        <v>-3.8453306800896375E-3</v>
      </c>
      <c r="M69" s="31">
        <f>SUM(M9:M68)</f>
        <v>-165.68999999999855</v>
      </c>
      <c r="N69" s="30">
        <f>IFERROR(M69/D69,0)</f>
        <v>-3.8605666498207781E-3</v>
      </c>
      <c r="O69" s="32">
        <f>SUM(O9:O68)</f>
        <v>0</v>
      </c>
    </row>
    <row r="70" spans="1:15" x14ac:dyDescent="0.2">
      <c r="L70" s="33"/>
    </row>
    <row r="71" spans="1:15" x14ac:dyDescent="0.2">
      <c r="K71" s="4"/>
      <c r="L71" s="34"/>
    </row>
    <row r="73" spans="1:15" x14ac:dyDescent="0.2">
      <c r="A73" s="4"/>
    </row>
    <row r="77" spans="1:15" x14ac:dyDescent="0.2">
      <c r="K77" s="4"/>
    </row>
    <row r="83" spans="6:11" x14ac:dyDescent="0.2">
      <c r="K83" s="4"/>
    </row>
    <row r="87" spans="6:11" x14ac:dyDescent="0.2">
      <c r="F87" s="4"/>
    </row>
    <row r="89" spans="6:11" x14ac:dyDescent="0.2">
      <c r="K89" s="4"/>
    </row>
    <row r="95" spans="6:11" x14ac:dyDescent="0.2">
      <c r="K95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selection activeCell="G2" sqref="G2"/>
    </sheetView>
  </sheetViews>
  <sheetFormatPr defaultRowHeight="11.25" x14ac:dyDescent="0.2"/>
  <cols>
    <col min="1" max="1" width="34.28515625" style="14" bestFit="1" customWidth="1"/>
    <col min="2" max="2" width="14.7109375" style="14" bestFit="1" customWidth="1"/>
    <col min="3" max="3" width="10.28515625" style="14" bestFit="1" customWidth="1"/>
    <col min="4" max="4" width="10.7109375" style="14" bestFit="1" customWidth="1"/>
    <col min="5" max="5" width="2.85546875" style="14" customWidth="1"/>
    <col min="6" max="6" width="33.5703125" style="14" bestFit="1" customWidth="1"/>
    <col min="7" max="7" width="14.7109375" style="14" customWidth="1"/>
    <col min="8" max="8" width="10.140625" style="14" bestFit="1" customWidth="1"/>
    <col min="9" max="9" width="11.5703125" style="14" bestFit="1" customWidth="1"/>
    <col min="10" max="10" width="2.85546875" style="14" customWidth="1"/>
    <col min="11" max="11" width="9.85546875" style="14" bestFit="1" customWidth="1"/>
    <col min="12" max="12" width="8.85546875" style="14" bestFit="1" customWidth="1"/>
    <col min="13" max="13" width="11" style="14" bestFit="1" customWidth="1"/>
    <col min="14" max="16" width="9.140625" style="14"/>
    <col min="17" max="17" width="11" style="14" bestFit="1" customWidth="1"/>
    <col min="18" max="16384" width="9.140625" style="14"/>
  </cols>
  <sheetData>
    <row r="1" spans="1:15" x14ac:dyDescent="0.2">
      <c r="A1" s="1" t="s">
        <v>0</v>
      </c>
      <c r="B1" s="1" t="s">
        <v>20</v>
      </c>
      <c r="E1" s="15"/>
      <c r="J1" s="15"/>
    </row>
    <row r="2" spans="1:15" x14ac:dyDescent="0.2">
      <c r="A2" s="2" t="s">
        <v>1</v>
      </c>
      <c r="B2" s="35">
        <v>42312</v>
      </c>
      <c r="E2" s="15"/>
      <c r="J2" s="15"/>
    </row>
    <row r="3" spans="1:15" x14ac:dyDescent="0.2">
      <c r="A3" s="2" t="s">
        <v>2</v>
      </c>
      <c r="B3" s="36">
        <v>342799</v>
      </c>
      <c r="E3" s="15"/>
      <c r="J3" s="15"/>
    </row>
    <row r="4" spans="1:15" x14ac:dyDescent="0.2">
      <c r="A4" s="2" t="s">
        <v>3</v>
      </c>
      <c r="B4" s="37">
        <v>42278</v>
      </c>
      <c r="E4" s="15"/>
      <c r="J4" s="15"/>
    </row>
    <row r="5" spans="1:15" x14ac:dyDescent="0.2">
      <c r="A5" s="2" t="s">
        <v>4</v>
      </c>
      <c r="B5" s="2" t="s">
        <v>5</v>
      </c>
      <c r="E5" s="15"/>
      <c r="J5" s="15"/>
    </row>
    <row r="6" spans="1:15" x14ac:dyDescent="0.2">
      <c r="A6" s="3"/>
      <c r="B6" s="4"/>
      <c r="E6" s="15"/>
      <c r="J6" s="15"/>
    </row>
    <row r="7" spans="1:15" x14ac:dyDescent="0.2">
      <c r="A7" s="5" t="s">
        <v>6</v>
      </c>
      <c r="B7" s="6"/>
      <c r="E7" s="15"/>
      <c r="F7" s="7" t="str">
        <f>B1</f>
        <v>Belgacom</v>
      </c>
      <c r="J7" s="15"/>
    </row>
    <row r="8" spans="1:15" ht="22.5" x14ac:dyDescent="0.2">
      <c r="A8" s="8" t="s">
        <v>7</v>
      </c>
      <c r="B8" s="8" t="s">
        <v>8</v>
      </c>
      <c r="C8" s="8" t="s">
        <v>9</v>
      </c>
      <c r="D8" s="8" t="s">
        <v>10</v>
      </c>
      <c r="E8" s="9"/>
      <c r="F8" s="10" t="s">
        <v>7</v>
      </c>
      <c r="G8" s="11" t="s">
        <v>11</v>
      </c>
      <c r="H8" s="11" t="s">
        <v>12</v>
      </c>
      <c r="I8" s="12" t="s">
        <v>13</v>
      </c>
      <c r="J8" s="9"/>
      <c r="K8" s="10" t="s">
        <v>14</v>
      </c>
      <c r="L8" s="10" t="s">
        <v>15</v>
      </c>
      <c r="M8" s="10" t="s">
        <v>16</v>
      </c>
      <c r="N8" s="13" t="s">
        <v>17</v>
      </c>
      <c r="O8" s="13" t="s">
        <v>18</v>
      </c>
    </row>
    <row r="9" spans="1:15" ht="12.75" customHeight="1" x14ac:dyDescent="0.2">
      <c r="B9" s="16"/>
      <c r="C9" s="17"/>
      <c r="D9" s="17"/>
      <c r="E9" s="9"/>
      <c r="J9" s="9"/>
      <c r="K9" s="19"/>
      <c r="L9" s="20"/>
      <c r="M9" s="19"/>
      <c r="N9" s="20"/>
      <c r="O9" s="21"/>
    </row>
    <row r="10" spans="1:15" ht="12.75" customHeight="1" x14ac:dyDescent="0.2">
      <c r="A10" s="38" t="s">
        <v>162</v>
      </c>
      <c r="B10" s="39">
        <v>0.29120000000000001</v>
      </c>
      <c r="C10" s="41">
        <v>8.89</v>
      </c>
      <c r="D10" s="41">
        <v>2.59</v>
      </c>
      <c r="E10" s="40"/>
      <c r="F10" s="14" t="s">
        <v>95</v>
      </c>
      <c r="G10" s="45">
        <v>0.29122999999999999</v>
      </c>
      <c r="H10" s="42">
        <v>8.92</v>
      </c>
      <c r="I10" s="42">
        <v>2.6</v>
      </c>
      <c r="J10" s="9"/>
      <c r="K10" s="19">
        <f>+C10-H10</f>
        <v>-2.9999999999999361E-2</v>
      </c>
      <c r="L10" s="20">
        <f>IFERROR(K10/C10,0)</f>
        <v>-3.3745781777277119E-3</v>
      </c>
      <c r="M10" s="19">
        <f>+D10-I10</f>
        <v>-1.0000000000000231E-2</v>
      </c>
      <c r="N10" s="20">
        <f>IFERROR(M10/D10,0)</f>
        <v>-3.8610038610039504E-3</v>
      </c>
      <c r="O10" s="21">
        <f>IFERROR(I10/$I$79,0)</f>
        <v>0</v>
      </c>
    </row>
    <row r="11" spans="1:15" ht="12.75" customHeight="1" x14ac:dyDescent="0.2">
      <c r="A11" s="38"/>
      <c r="B11" s="39"/>
      <c r="C11" s="41"/>
      <c r="D11" s="41"/>
      <c r="E11" s="40"/>
      <c r="G11" s="45"/>
      <c r="H11" s="42"/>
      <c r="I11" s="42"/>
      <c r="J11" s="9"/>
      <c r="K11" s="19"/>
      <c r="L11" s="20"/>
      <c r="M11" s="19"/>
      <c r="N11" s="20"/>
      <c r="O11" s="21"/>
    </row>
    <row r="12" spans="1:15" ht="12.75" customHeight="1" x14ac:dyDescent="0.2">
      <c r="A12" s="38" t="s">
        <v>172</v>
      </c>
      <c r="B12" s="39">
        <v>0.16350000000000001</v>
      </c>
      <c r="C12" s="41">
        <v>4.8899999999999997</v>
      </c>
      <c r="D12" s="41">
        <v>0.79</v>
      </c>
      <c r="E12" s="40"/>
      <c r="F12" s="14" t="s">
        <v>87</v>
      </c>
      <c r="G12" s="14">
        <v>0.16350000000000001</v>
      </c>
      <c r="H12" s="14">
        <v>5.05</v>
      </c>
      <c r="I12" s="14">
        <v>0.83</v>
      </c>
      <c r="J12" s="9"/>
      <c r="K12" s="19">
        <f t="shared" ref="K12:K34" si="0">+C12-H12</f>
        <v>-0.16000000000000014</v>
      </c>
      <c r="L12" s="20">
        <f t="shared" ref="L12:L34" si="1">IFERROR(K12/C12,0)</f>
        <v>-3.2719836400818027E-2</v>
      </c>
      <c r="M12" s="19">
        <f t="shared" ref="M12:M34" si="2">+D12-I12</f>
        <v>-3.9999999999999925E-2</v>
      </c>
      <c r="N12" s="20">
        <f t="shared" ref="N12:N34" si="3">IFERROR(M12/D12,0)</f>
        <v>-5.0632911392404965E-2</v>
      </c>
      <c r="O12" s="21">
        <f>IFERROR(I12/$I$79,0)</f>
        <v>0</v>
      </c>
    </row>
    <row r="13" spans="1:15" ht="12.75" customHeight="1" x14ac:dyDescent="0.2">
      <c r="E13" s="40"/>
      <c r="G13" s="45"/>
      <c r="H13" s="42"/>
      <c r="I13" s="42"/>
      <c r="J13" s="9"/>
      <c r="K13" s="19"/>
      <c r="L13" s="20"/>
      <c r="M13" s="19"/>
      <c r="N13" s="20"/>
      <c r="O13" s="21"/>
    </row>
    <row r="14" spans="1:15" ht="12.75" customHeight="1" x14ac:dyDescent="0.2">
      <c r="A14" s="38" t="s">
        <v>174</v>
      </c>
      <c r="B14" s="39">
        <v>2.0500000000000001E-2</v>
      </c>
      <c r="C14" s="41">
        <v>161.81</v>
      </c>
      <c r="D14" s="41">
        <v>3.27</v>
      </c>
      <c r="E14" s="40"/>
      <c r="F14" s="14" t="s">
        <v>84</v>
      </c>
      <c r="G14" s="45">
        <v>2.0500000000000001E-2</v>
      </c>
      <c r="H14" s="42">
        <v>162.72999999999999</v>
      </c>
      <c r="I14" s="42">
        <v>3.34</v>
      </c>
      <c r="J14" s="9"/>
      <c r="K14" s="19">
        <f t="shared" si="0"/>
        <v>-0.91999999999998749</v>
      </c>
      <c r="L14" s="20">
        <f t="shared" si="1"/>
        <v>-5.6856807366663835E-3</v>
      </c>
      <c r="M14" s="19">
        <f t="shared" si="2"/>
        <v>-6.999999999999984E-2</v>
      </c>
      <c r="N14" s="20">
        <f t="shared" si="3"/>
        <v>-2.1406727828746128E-2</v>
      </c>
      <c r="O14" s="21">
        <f>IFERROR(I14/$I$79,0)</f>
        <v>0</v>
      </c>
    </row>
    <row r="15" spans="1:15" ht="12.75" customHeight="1" x14ac:dyDescent="0.2">
      <c r="A15" s="38" t="s">
        <v>173</v>
      </c>
      <c r="B15" s="39">
        <v>0.29039999999999999</v>
      </c>
      <c r="C15" s="41">
        <v>6272.6</v>
      </c>
      <c r="D15" s="41">
        <v>1821.53</v>
      </c>
      <c r="E15" s="40"/>
      <c r="F15" s="14" t="s">
        <v>84</v>
      </c>
      <c r="G15" s="18">
        <v>0.29039999999999999</v>
      </c>
      <c r="H15" s="42">
        <v>6296.05</v>
      </c>
      <c r="I15" s="42">
        <v>1828.37</v>
      </c>
      <c r="J15" s="9"/>
      <c r="K15" s="19">
        <f t="shared" si="0"/>
        <v>-23.449999999999818</v>
      </c>
      <c r="L15" s="20">
        <f t="shared" si="1"/>
        <v>-3.7384816503522969E-3</v>
      </c>
      <c r="M15" s="19">
        <f t="shared" si="2"/>
        <v>-6.8399999999999181</v>
      </c>
      <c r="N15" s="20">
        <f t="shared" si="3"/>
        <v>-3.7550850109522864E-3</v>
      </c>
      <c r="O15" s="21">
        <f>IFERROR(I15/$I$79,0)</f>
        <v>0</v>
      </c>
    </row>
    <row r="16" spans="1:15" ht="12.75" customHeight="1" x14ac:dyDescent="0.2">
      <c r="A16" s="38"/>
      <c r="B16" s="39"/>
      <c r="C16" s="41"/>
      <c r="D16" s="41"/>
      <c r="E16" s="40"/>
      <c r="G16" s="45"/>
      <c r="H16" s="42"/>
      <c r="I16" s="42"/>
      <c r="J16" s="9"/>
      <c r="K16" s="19"/>
      <c r="L16" s="20"/>
      <c r="M16" s="19"/>
      <c r="N16" s="20"/>
      <c r="O16" s="21"/>
    </row>
    <row r="17" spans="1:15" ht="12.75" customHeight="1" x14ac:dyDescent="0.2">
      <c r="A17" s="38" t="s">
        <v>175</v>
      </c>
      <c r="B17" s="39">
        <v>0.158</v>
      </c>
      <c r="C17" s="41">
        <v>272.88</v>
      </c>
      <c r="D17" s="41">
        <v>43.12</v>
      </c>
      <c r="E17" s="40"/>
      <c r="F17" s="14" t="s">
        <v>200</v>
      </c>
      <c r="G17" s="45">
        <v>0.158</v>
      </c>
      <c r="H17" s="42">
        <v>289.27</v>
      </c>
      <c r="I17" s="42">
        <v>45.7</v>
      </c>
      <c r="J17" s="9"/>
      <c r="K17" s="19">
        <f t="shared" si="0"/>
        <v>-16.389999999999986</v>
      </c>
      <c r="L17" s="20">
        <f t="shared" si="1"/>
        <v>-6.006303136909992E-2</v>
      </c>
      <c r="M17" s="19">
        <f t="shared" si="2"/>
        <v>-2.5800000000000054</v>
      </c>
      <c r="N17" s="20">
        <f t="shared" si="3"/>
        <v>-5.9833024118738531E-2</v>
      </c>
      <c r="O17" s="21">
        <f>IFERROR(I17/$I$79,0)</f>
        <v>0</v>
      </c>
    </row>
    <row r="18" spans="1:15" ht="12.75" customHeight="1" x14ac:dyDescent="0.2">
      <c r="A18" s="38"/>
      <c r="B18" s="39"/>
      <c r="C18" s="41"/>
      <c r="D18" s="41"/>
      <c r="E18" s="40"/>
      <c r="G18" s="45"/>
      <c r="H18" s="42"/>
      <c r="I18" s="42"/>
      <c r="J18" s="9"/>
      <c r="K18" s="19"/>
      <c r="L18" s="20"/>
      <c r="M18" s="19"/>
      <c r="N18" s="20"/>
      <c r="O18" s="21"/>
    </row>
    <row r="19" spans="1:15" ht="12.75" customHeight="1" x14ac:dyDescent="0.2">
      <c r="A19" s="38" t="s">
        <v>176</v>
      </c>
      <c r="B19" s="39">
        <v>0.32700000000000001</v>
      </c>
      <c r="C19" s="41">
        <v>2896.21</v>
      </c>
      <c r="D19" s="41">
        <v>947.23</v>
      </c>
      <c r="E19" s="40"/>
      <c r="F19" s="14" t="s">
        <v>116</v>
      </c>
      <c r="G19" s="45">
        <v>0.32700000000000001</v>
      </c>
      <c r="H19" s="42">
        <v>2935.55</v>
      </c>
      <c r="I19" s="42">
        <v>959.92</v>
      </c>
      <c r="J19" s="9"/>
      <c r="K19" s="19">
        <f t="shared" si="0"/>
        <v>-39.340000000000146</v>
      </c>
      <c r="L19" s="20">
        <f t="shared" si="1"/>
        <v>-1.3583269169017489E-2</v>
      </c>
      <c r="M19" s="19">
        <f t="shared" si="2"/>
        <v>-12.689999999999941</v>
      </c>
      <c r="N19" s="20">
        <f t="shared" si="3"/>
        <v>-1.3396957444337637E-2</v>
      </c>
      <c r="O19" s="21">
        <f>IFERROR(I19/$I$79,0)</f>
        <v>0</v>
      </c>
    </row>
    <row r="20" spans="1:15" ht="12.75" customHeight="1" x14ac:dyDescent="0.2">
      <c r="A20" s="38"/>
      <c r="B20" s="39"/>
      <c r="C20" s="41"/>
      <c r="D20" s="41"/>
      <c r="E20" s="40"/>
      <c r="G20" s="45"/>
      <c r="H20" s="42"/>
      <c r="I20" s="42"/>
      <c r="J20" s="9"/>
      <c r="K20" s="19"/>
      <c r="L20" s="20"/>
      <c r="M20" s="19"/>
      <c r="N20" s="20"/>
      <c r="O20" s="21"/>
    </row>
    <row r="21" spans="1:15" ht="12.75" customHeight="1" x14ac:dyDescent="0.2">
      <c r="A21" s="38" t="s">
        <v>177</v>
      </c>
      <c r="B21" s="39">
        <v>0.112</v>
      </c>
      <c r="C21" s="41">
        <v>181.32</v>
      </c>
      <c r="D21" s="41">
        <v>20.350000000000001</v>
      </c>
      <c r="E21" s="40"/>
      <c r="F21" s="14" t="s">
        <v>82</v>
      </c>
      <c r="G21" s="45">
        <v>0.112</v>
      </c>
      <c r="H21" s="42">
        <v>183.01</v>
      </c>
      <c r="I21" s="42">
        <v>20.5</v>
      </c>
      <c r="J21" s="9"/>
      <c r="K21" s="19">
        <f t="shared" si="0"/>
        <v>-1.6899999999999977</v>
      </c>
      <c r="L21" s="20">
        <f t="shared" si="1"/>
        <v>-9.3205382748731396E-3</v>
      </c>
      <c r="M21" s="19">
        <f t="shared" si="2"/>
        <v>-0.14999999999999858</v>
      </c>
      <c r="N21" s="20">
        <f t="shared" si="3"/>
        <v>-7.371007371007301E-3</v>
      </c>
      <c r="O21" s="21">
        <f>IFERROR(I21/$I$79,0)</f>
        <v>0</v>
      </c>
    </row>
    <row r="22" spans="1:15" ht="12.75" customHeight="1" x14ac:dyDescent="0.2">
      <c r="A22" s="38"/>
      <c r="B22" s="39"/>
      <c r="C22" s="41"/>
      <c r="D22" s="41"/>
      <c r="E22" s="40"/>
      <c r="G22" s="45"/>
      <c r="H22" s="42"/>
      <c r="I22" s="42"/>
      <c r="J22" s="9"/>
      <c r="K22" s="19"/>
      <c r="L22" s="20"/>
      <c r="M22" s="19"/>
      <c r="N22" s="20"/>
      <c r="O22" s="21"/>
    </row>
    <row r="23" spans="1:15" ht="12.75" customHeight="1" x14ac:dyDescent="0.2">
      <c r="A23" s="38" t="s">
        <v>113</v>
      </c>
      <c r="B23" s="39">
        <v>8.9999999999999993E-3</v>
      </c>
      <c r="C23" s="41">
        <v>0.42</v>
      </c>
      <c r="D23" s="41">
        <v>0</v>
      </c>
      <c r="E23" s="40"/>
      <c r="F23" s="14" t="s">
        <v>113</v>
      </c>
      <c r="G23" s="45">
        <v>8.9999999999999993E-3</v>
      </c>
      <c r="H23" s="42">
        <v>0.17</v>
      </c>
      <c r="I23" s="42">
        <v>0</v>
      </c>
      <c r="J23" s="9"/>
      <c r="K23" s="19">
        <f t="shared" si="0"/>
        <v>0.24999999999999997</v>
      </c>
      <c r="L23" s="20">
        <f t="shared" si="1"/>
        <v>0.59523809523809523</v>
      </c>
      <c r="M23" s="19">
        <f t="shared" si="2"/>
        <v>0</v>
      </c>
      <c r="N23" s="20">
        <f t="shared" si="3"/>
        <v>0</v>
      </c>
      <c r="O23" s="21">
        <f>IFERROR(I23/$I$79,0)</f>
        <v>0</v>
      </c>
    </row>
    <row r="24" spans="1:15" ht="12.75" customHeight="1" x14ac:dyDescent="0.2">
      <c r="A24" s="38" t="s">
        <v>178</v>
      </c>
      <c r="B24" s="39">
        <v>8.9999999999999993E-3</v>
      </c>
      <c r="C24" s="41">
        <v>0.17</v>
      </c>
      <c r="D24" s="41">
        <v>0</v>
      </c>
      <c r="E24" s="40"/>
      <c r="F24" s="14" t="s">
        <v>113</v>
      </c>
      <c r="G24" s="45">
        <v>8.9999999999999993E-3</v>
      </c>
      <c r="H24" s="42">
        <v>0.17</v>
      </c>
      <c r="I24" s="42">
        <v>0</v>
      </c>
      <c r="J24" s="9"/>
      <c r="K24" s="19">
        <f t="shared" si="0"/>
        <v>0</v>
      </c>
      <c r="L24" s="20">
        <f t="shared" si="1"/>
        <v>0</v>
      </c>
      <c r="M24" s="19">
        <f t="shared" si="2"/>
        <v>0</v>
      </c>
      <c r="N24" s="20">
        <f t="shared" si="3"/>
        <v>0</v>
      </c>
      <c r="O24" s="21">
        <f>IFERROR(I24/$I$79,0)</f>
        <v>0</v>
      </c>
    </row>
    <row r="25" spans="1:15" ht="12.75" customHeight="1" x14ac:dyDescent="0.2">
      <c r="A25" s="38"/>
      <c r="B25" s="39"/>
      <c r="C25" s="41"/>
      <c r="D25" s="41"/>
      <c r="E25" s="40"/>
      <c r="G25" s="45"/>
      <c r="H25" s="42"/>
      <c r="I25" s="42"/>
      <c r="J25" s="9"/>
      <c r="K25" s="19"/>
      <c r="L25" s="20"/>
      <c r="M25" s="19"/>
      <c r="N25" s="20"/>
      <c r="O25" s="21"/>
    </row>
    <row r="26" spans="1:15" ht="12.75" customHeight="1" x14ac:dyDescent="0.2">
      <c r="A26" s="38" t="s">
        <v>99</v>
      </c>
      <c r="B26" s="39">
        <v>0.62990000000000002</v>
      </c>
      <c r="C26" s="41">
        <v>0.6</v>
      </c>
      <c r="D26" s="41">
        <v>0.38</v>
      </c>
      <c r="E26" s="40"/>
      <c r="F26" s="14" t="s">
        <v>99</v>
      </c>
      <c r="G26" s="45">
        <v>0.62990000000000002</v>
      </c>
      <c r="H26" s="42">
        <v>0.63</v>
      </c>
      <c r="I26" s="42">
        <v>0.4</v>
      </c>
      <c r="J26" s="9"/>
      <c r="K26" s="19">
        <f t="shared" si="0"/>
        <v>-3.0000000000000027E-2</v>
      </c>
      <c r="L26" s="20">
        <f t="shared" si="1"/>
        <v>-5.0000000000000044E-2</v>
      </c>
      <c r="M26" s="19">
        <f t="shared" si="2"/>
        <v>-2.0000000000000018E-2</v>
      </c>
      <c r="N26" s="20">
        <f t="shared" si="3"/>
        <v>-5.2631578947368467E-2</v>
      </c>
      <c r="O26" s="21">
        <f>IFERROR(I26/$I$79,0)</f>
        <v>0</v>
      </c>
    </row>
    <row r="27" spans="1:15" ht="12.75" customHeight="1" x14ac:dyDescent="0.2">
      <c r="A27" s="38"/>
      <c r="B27" s="39"/>
      <c r="C27" s="41"/>
      <c r="D27" s="41"/>
      <c r="E27" s="40"/>
      <c r="G27" s="45"/>
      <c r="H27" s="42"/>
      <c r="I27" s="42"/>
      <c r="J27" s="9"/>
      <c r="K27" s="19"/>
      <c r="L27" s="20"/>
      <c r="M27" s="19"/>
      <c r="N27" s="20"/>
      <c r="O27" s="21"/>
    </row>
    <row r="28" spans="1:15" ht="12.75" customHeight="1" x14ac:dyDescent="0.2">
      <c r="A28" s="38" t="s">
        <v>180</v>
      </c>
      <c r="B28" s="39">
        <v>0.1915</v>
      </c>
      <c r="C28" s="41">
        <v>3.03</v>
      </c>
      <c r="D28" s="41">
        <v>0.57999999999999996</v>
      </c>
      <c r="E28" s="40"/>
      <c r="F28" s="14" t="s">
        <v>81</v>
      </c>
      <c r="G28" s="45">
        <v>0.1915</v>
      </c>
      <c r="H28" s="42">
        <v>3.4</v>
      </c>
      <c r="I28" s="42">
        <v>0.66</v>
      </c>
      <c r="J28" s="9"/>
      <c r="K28" s="19">
        <f t="shared" si="0"/>
        <v>-0.37000000000000011</v>
      </c>
      <c r="L28" s="20">
        <f t="shared" si="1"/>
        <v>-0.12211221122112216</v>
      </c>
      <c r="M28" s="19">
        <f t="shared" si="2"/>
        <v>-8.0000000000000071E-2</v>
      </c>
      <c r="N28" s="20">
        <f t="shared" si="3"/>
        <v>-0.13793103448275876</v>
      </c>
      <c r="O28" s="21">
        <f>IFERROR(I28/$I$79,0)</f>
        <v>0</v>
      </c>
    </row>
    <row r="29" spans="1:15" ht="12.75" customHeight="1" x14ac:dyDescent="0.2">
      <c r="A29" s="38" t="s">
        <v>179</v>
      </c>
      <c r="B29" s="39">
        <v>0.193</v>
      </c>
      <c r="C29" s="41">
        <v>14.07</v>
      </c>
      <c r="D29" s="41">
        <v>2.71</v>
      </c>
      <c r="E29" s="40"/>
      <c r="F29" s="14" t="s">
        <v>81</v>
      </c>
      <c r="G29" s="45">
        <v>0.193</v>
      </c>
      <c r="H29" s="42">
        <v>14.13</v>
      </c>
      <c r="I29" s="42">
        <v>2.73</v>
      </c>
      <c r="J29" s="9"/>
      <c r="K29" s="19">
        <f t="shared" si="0"/>
        <v>-6.0000000000000497E-2</v>
      </c>
      <c r="L29" s="20">
        <f t="shared" si="1"/>
        <v>-4.2643923240938521E-3</v>
      </c>
      <c r="M29" s="19">
        <f t="shared" si="2"/>
        <v>-2.0000000000000018E-2</v>
      </c>
      <c r="N29" s="20">
        <f t="shared" si="3"/>
        <v>-7.3800738007380141E-3</v>
      </c>
      <c r="O29" s="21">
        <f>IFERROR(I29/$I$79,0)</f>
        <v>0</v>
      </c>
    </row>
    <row r="30" spans="1:15" ht="12.75" customHeight="1" x14ac:dyDescent="0.2">
      <c r="A30" s="38"/>
      <c r="B30" s="39"/>
      <c r="C30" s="41"/>
      <c r="D30" s="41"/>
      <c r="E30" s="40"/>
      <c r="G30" s="45"/>
      <c r="H30" s="42"/>
      <c r="I30" s="42"/>
      <c r="J30" s="9"/>
      <c r="K30" s="19"/>
      <c r="L30" s="20"/>
      <c r="M30" s="19"/>
      <c r="N30" s="20"/>
      <c r="O30" s="21"/>
    </row>
    <row r="31" spans="1:15" ht="12.75" customHeight="1" x14ac:dyDescent="0.2">
      <c r="A31" s="38" t="s">
        <v>181</v>
      </c>
      <c r="B31" s="39">
        <v>0.14860000000000001</v>
      </c>
      <c r="C31" s="41">
        <v>4.32</v>
      </c>
      <c r="D31" s="41">
        <v>0.64</v>
      </c>
      <c r="E31" s="40"/>
      <c r="F31" s="14" t="s">
        <v>78</v>
      </c>
      <c r="G31" s="45">
        <v>0.14860000000000001</v>
      </c>
      <c r="H31" s="42">
        <v>4.33</v>
      </c>
      <c r="I31" s="42">
        <v>0.64</v>
      </c>
      <c r="J31" s="9"/>
      <c r="K31" s="19">
        <f t="shared" si="0"/>
        <v>-9.9999999999997868E-3</v>
      </c>
      <c r="L31" s="20">
        <f t="shared" si="1"/>
        <v>-2.3148148148147652E-3</v>
      </c>
      <c r="M31" s="19">
        <f t="shared" si="2"/>
        <v>0</v>
      </c>
      <c r="N31" s="20">
        <f t="shared" si="3"/>
        <v>0</v>
      </c>
      <c r="O31" s="21">
        <f>IFERROR(I31/$I$79,0)</f>
        <v>0</v>
      </c>
    </row>
    <row r="32" spans="1:15" ht="12.75" customHeight="1" x14ac:dyDescent="0.2">
      <c r="A32" s="38"/>
      <c r="B32" s="39"/>
      <c r="C32" s="41"/>
      <c r="D32" s="41"/>
      <c r="E32" s="40"/>
      <c r="G32" s="45"/>
      <c r="H32" s="42"/>
      <c r="I32" s="42"/>
      <c r="J32" s="9"/>
      <c r="K32" s="19"/>
      <c r="L32" s="20"/>
      <c r="M32" s="19"/>
      <c r="N32" s="20"/>
      <c r="O32" s="21"/>
    </row>
    <row r="33" spans="1:15" ht="12.75" customHeight="1" x14ac:dyDescent="0.2">
      <c r="A33" s="38" t="s">
        <v>183</v>
      </c>
      <c r="B33" s="39">
        <v>0.21299999999999999</v>
      </c>
      <c r="C33" s="41">
        <v>201.42</v>
      </c>
      <c r="D33" s="41">
        <v>42.91</v>
      </c>
      <c r="E33" s="40"/>
      <c r="F33" s="14" t="s">
        <v>76</v>
      </c>
      <c r="G33" s="45">
        <v>0.21299999999999999</v>
      </c>
      <c r="H33" s="42">
        <v>202.23</v>
      </c>
      <c r="I33" s="42">
        <v>43.07</v>
      </c>
      <c r="J33" s="9"/>
      <c r="K33" s="19">
        <f t="shared" si="0"/>
        <v>-0.81000000000000227</v>
      </c>
      <c r="L33" s="20">
        <f t="shared" si="1"/>
        <v>-4.021447721179636E-3</v>
      </c>
      <c r="M33" s="19">
        <f t="shared" si="2"/>
        <v>-0.16000000000000369</v>
      </c>
      <c r="N33" s="20">
        <f t="shared" si="3"/>
        <v>-3.728734560708546E-3</v>
      </c>
      <c r="O33" s="21">
        <f>IFERROR(I33/$I$79,0)</f>
        <v>0</v>
      </c>
    </row>
    <row r="34" spans="1:15" ht="12.75" customHeight="1" x14ac:dyDescent="0.2">
      <c r="A34" s="38" t="s">
        <v>182</v>
      </c>
      <c r="B34" s="39">
        <v>0.23380000000000001</v>
      </c>
      <c r="C34" s="41">
        <v>49.48</v>
      </c>
      <c r="D34" s="41">
        <v>11.59</v>
      </c>
      <c r="E34" s="40"/>
      <c r="F34" s="14" t="s">
        <v>76</v>
      </c>
      <c r="G34" s="14">
        <v>0.23380000000000001</v>
      </c>
      <c r="H34" s="14">
        <v>49.75</v>
      </c>
      <c r="I34" s="14">
        <v>11.63</v>
      </c>
      <c r="J34" s="9"/>
      <c r="K34" s="19">
        <f t="shared" si="0"/>
        <v>-0.27000000000000313</v>
      </c>
      <c r="L34" s="20">
        <f t="shared" si="1"/>
        <v>-5.4567502021019227E-3</v>
      </c>
      <c r="M34" s="19">
        <f t="shared" si="2"/>
        <v>-4.0000000000000924E-2</v>
      </c>
      <c r="N34" s="20">
        <f t="shared" si="3"/>
        <v>-3.451251078516042E-3</v>
      </c>
      <c r="O34" s="21">
        <f>IFERROR(I34/$I$79,0)</f>
        <v>0</v>
      </c>
    </row>
    <row r="35" spans="1:15" ht="12.75" customHeight="1" x14ac:dyDescent="0.2">
      <c r="A35" s="38"/>
      <c r="B35" s="39"/>
      <c r="C35" s="41"/>
      <c r="D35" s="41"/>
      <c r="E35" s="40"/>
      <c r="G35" s="45"/>
      <c r="H35" s="42"/>
      <c r="I35" s="42"/>
      <c r="J35" s="9"/>
      <c r="K35" s="19"/>
      <c r="L35" s="20"/>
      <c r="M35" s="19"/>
      <c r="N35" s="20"/>
      <c r="O35" s="21"/>
    </row>
    <row r="36" spans="1:15" ht="12.75" customHeight="1" x14ac:dyDescent="0.2">
      <c r="A36" s="38" t="s">
        <v>184</v>
      </c>
      <c r="B36" s="39">
        <v>2.1100000000000001E-2</v>
      </c>
      <c r="C36" s="41">
        <v>0.25</v>
      </c>
      <c r="D36" s="41">
        <v>0.01</v>
      </c>
      <c r="E36" s="40"/>
      <c r="F36" s="14" t="s">
        <v>75</v>
      </c>
      <c r="G36" s="14">
        <v>2.1100000000000001E-2</v>
      </c>
      <c r="H36" s="14">
        <v>0.28000000000000003</v>
      </c>
      <c r="I36" s="14">
        <v>0.01</v>
      </c>
      <c r="J36" s="9"/>
      <c r="K36" s="19">
        <f t="shared" ref="K36:K66" si="4">+C36-H36</f>
        <v>-3.0000000000000027E-2</v>
      </c>
      <c r="L36" s="20">
        <f t="shared" ref="L36:L66" si="5">IFERROR(K36/C36,0)</f>
        <v>-0.12000000000000011</v>
      </c>
      <c r="M36" s="19">
        <f t="shared" ref="M36:M66" si="6">+D36-I36</f>
        <v>0</v>
      </c>
      <c r="N36" s="20">
        <f t="shared" ref="N36:N66" si="7">IFERROR(M36/D36,0)</f>
        <v>0</v>
      </c>
      <c r="O36" s="21">
        <f>IFERROR(I36/$I$79,0)</f>
        <v>0</v>
      </c>
    </row>
    <row r="37" spans="1:15" ht="12.75" customHeight="1" x14ac:dyDescent="0.2">
      <c r="A37" s="38" t="s">
        <v>185</v>
      </c>
      <c r="B37" s="39">
        <v>2.1100000000000001E-2</v>
      </c>
      <c r="C37" s="41">
        <v>1.59</v>
      </c>
      <c r="D37" s="41">
        <v>0.03</v>
      </c>
      <c r="E37" s="40"/>
      <c r="F37" s="14" t="s">
        <v>75</v>
      </c>
      <c r="G37" s="14">
        <v>2.1100000000000001E-2</v>
      </c>
      <c r="H37" s="14">
        <v>1.62</v>
      </c>
      <c r="I37" s="14">
        <v>0.03</v>
      </c>
      <c r="J37" s="9"/>
      <c r="K37" s="19">
        <f t="shared" si="4"/>
        <v>-3.0000000000000027E-2</v>
      </c>
      <c r="L37" s="20">
        <f t="shared" si="5"/>
        <v>-1.8867924528301903E-2</v>
      </c>
      <c r="M37" s="19">
        <f t="shared" si="6"/>
        <v>0</v>
      </c>
      <c r="N37" s="20">
        <f t="shared" si="7"/>
        <v>0</v>
      </c>
      <c r="O37" s="21">
        <f>IFERROR(I37/$I$79,0)</f>
        <v>0</v>
      </c>
    </row>
    <row r="38" spans="1:15" ht="12.75" customHeight="1" x14ac:dyDescent="0.2">
      <c r="A38" s="38" t="s">
        <v>186</v>
      </c>
      <c r="B38" s="39">
        <v>2.1100000000000001E-2</v>
      </c>
      <c r="C38" s="41">
        <v>13.7</v>
      </c>
      <c r="D38" s="41">
        <v>0.27</v>
      </c>
      <c r="E38" s="40"/>
      <c r="F38" s="14" t="s">
        <v>75</v>
      </c>
      <c r="G38" s="14">
        <v>2.1100000000000001E-2</v>
      </c>
      <c r="H38" s="14">
        <v>13.98</v>
      </c>
      <c r="I38" s="14">
        <v>0.28999999999999998</v>
      </c>
      <c r="J38" s="9"/>
      <c r="K38" s="19">
        <f t="shared" si="4"/>
        <v>-0.28000000000000114</v>
      </c>
      <c r="L38" s="20">
        <f t="shared" si="5"/>
        <v>-2.0437956204379645E-2</v>
      </c>
      <c r="M38" s="19">
        <f t="shared" si="6"/>
        <v>-1.9999999999999962E-2</v>
      </c>
      <c r="N38" s="20">
        <f t="shared" si="7"/>
        <v>-7.4074074074073931E-2</v>
      </c>
      <c r="O38" s="21">
        <f>IFERROR(I38/$I$79,0)</f>
        <v>0</v>
      </c>
    </row>
    <row r="39" spans="1:15" ht="12.75" customHeight="1" x14ac:dyDescent="0.2">
      <c r="A39" s="38"/>
      <c r="B39" s="39"/>
      <c r="C39" s="41"/>
      <c r="D39" s="41"/>
      <c r="E39" s="40"/>
      <c r="J39" s="9"/>
      <c r="K39" s="19"/>
      <c r="L39" s="20"/>
      <c r="M39" s="19"/>
      <c r="N39" s="20"/>
      <c r="O39" s="21"/>
    </row>
    <row r="40" spans="1:15" ht="12.75" customHeight="1" x14ac:dyDescent="0.2">
      <c r="A40" s="38" t="s">
        <v>103</v>
      </c>
      <c r="B40" s="39">
        <v>4.7999999999999996E-3</v>
      </c>
      <c r="C40" s="41">
        <v>0.45</v>
      </c>
      <c r="D40" s="41">
        <v>0</v>
      </c>
      <c r="E40" s="40"/>
      <c r="F40" s="14" t="s">
        <v>103</v>
      </c>
      <c r="G40" s="14">
        <v>4.7499999999999999E-3</v>
      </c>
      <c r="H40" s="14">
        <v>0.47</v>
      </c>
      <c r="I40" s="14">
        <v>0</v>
      </c>
      <c r="J40" s="9"/>
      <c r="K40" s="19">
        <f t="shared" si="4"/>
        <v>-1.9999999999999962E-2</v>
      </c>
      <c r="L40" s="20">
        <f t="shared" si="5"/>
        <v>-4.4444444444444363E-2</v>
      </c>
      <c r="M40" s="19">
        <f t="shared" si="6"/>
        <v>0</v>
      </c>
      <c r="N40" s="20">
        <f t="shared" si="7"/>
        <v>0</v>
      </c>
      <c r="O40" s="21">
        <f>IFERROR(I40/$I$79,0)</f>
        <v>0</v>
      </c>
    </row>
    <row r="41" spans="1:15" ht="12.75" customHeight="1" x14ac:dyDescent="0.2">
      <c r="A41" s="38"/>
      <c r="B41" s="39"/>
      <c r="C41" s="41"/>
      <c r="D41" s="41"/>
      <c r="E41" s="40"/>
      <c r="J41" s="9"/>
      <c r="K41" s="19"/>
      <c r="L41" s="20"/>
      <c r="M41" s="19"/>
      <c r="N41" s="20"/>
      <c r="O41" s="21"/>
    </row>
    <row r="42" spans="1:15" ht="12.75" customHeight="1" x14ac:dyDescent="0.2">
      <c r="A42" s="38" t="s">
        <v>187</v>
      </c>
      <c r="B42" s="39">
        <v>0.30380000000000001</v>
      </c>
      <c r="C42" s="41">
        <v>0.08</v>
      </c>
      <c r="D42" s="41">
        <v>0.03</v>
      </c>
      <c r="E42" s="40"/>
      <c r="J42" s="9"/>
      <c r="K42" s="19">
        <f t="shared" si="4"/>
        <v>0.08</v>
      </c>
      <c r="L42" s="20">
        <f t="shared" si="5"/>
        <v>1</v>
      </c>
      <c r="M42" s="19">
        <f t="shared" si="6"/>
        <v>0.03</v>
      </c>
      <c r="N42" s="20">
        <f t="shared" si="7"/>
        <v>1</v>
      </c>
      <c r="O42" s="21">
        <f>IFERROR(I42/$I$79,0)</f>
        <v>0</v>
      </c>
    </row>
    <row r="43" spans="1:15" ht="12.75" customHeight="1" x14ac:dyDescent="0.2">
      <c r="A43" s="38" t="s">
        <v>188</v>
      </c>
      <c r="B43" s="39">
        <v>0.30380000000000001</v>
      </c>
      <c r="C43" s="41">
        <v>19.37</v>
      </c>
      <c r="D43" s="41">
        <v>5.9</v>
      </c>
      <c r="E43" s="40"/>
      <c r="F43" s="14" t="s">
        <v>201</v>
      </c>
      <c r="G43" s="14">
        <v>0.30382999999999999</v>
      </c>
      <c r="H43" s="14">
        <v>20.05</v>
      </c>
      <c r="I43" s="14">
        <v>6.09</v>
      </c>
      <c r="J43" s="9"/>
      <c r="K43" s="19">
        <f t="shared" si="4"/>
        <v>-0.67999999999999972</v>
      </c>
      <c r="L43" s="20">
        <f t="shared" si="5"/>
        <v>-3.5105833763551871E-2</v>
      </c>
      <c r="M43" s="19">
        <f t="shared" si="6"/>
        <v>-0.1899999999999995</v>
      </c>
      <c r="N43" s="20">
        <f t="shared" si="7"/>
        <v>-3.220338983050839E-2</v>
      </c>
      <c r="O43" s="21">
        <f>IFERROR(I43/$I$79,0)</f>
        <v>0</v>
      </c>
    </row>
    <row r="44" spans="1:15" ht="12.75" customHeight="1" x14ac:dyDescent="0.2">
      <c r="A44" s="38"/>
      <c r="B44" s="39"/>
      <c r="C44" s="41"/>
      <c r="D44" s="41"/>
      <c r="E44" s="40"/>
      <c r="J44" s="9"/>
      <c r="K44" s="19"/>
      <c r="L44" s="20"/>
      <c r="M44" s="19"/>
      <c r="N44" s="20"/>
      <c r="O44" s="21"/>
    </row>
    <row r="45" spans="1:15" ht="12.75" customHeight="1" x14ac:dyDescent="0.2">
      <c r="A45" s="38" t="s">
        <v>189</v>
      </c>
      <c r="B45" s="39">
        <v>0.32779999999999998</v>
      </c>
      <c r="C45" s="41">
        <v>112.93</v>
      </c>
      <c r="D45" s="41">
        <v>37.01</v>
      </c>
      <c r="E45" s="40"/>
      <c r="F45" s="14" t="s">
        <v>72</v>
      </c>
      <c r="G45" s="14">
        <v>0.32779999999999998</v>
      </c>
      <c r="H45" s="14">
        <v>113.25</v>
      </c>
      <c r="I45" s="14">
        <v>37.119999999999997</v>
      </c>
      <c r="J45" s="9"/>
      <c r="K45" s="19">
        <f t="shared" si="4"/>
        <v>-0.31999999999999318</v>
      </c>
      <c r="L45" s="20">
        <f t="shared" si="5"/>
        <v>-2.833613743026593E-3</v>
      </c>
      <c r="M45" s="19">
        <f t="shared" si="6"/>
        <v>-0.10999999999999943</v>
      </c>
      <c r="N45" s="20">
        <f t="shared" si="7"/>
        <v>-2.9721696838692093E-3</v>
      </c>
      <c r="O45" s="21">
        <f>IFERROR(I45/$I$79,0)</f>
        <v>0</v>
      </c>
    </row>
    <row r="46" spans="1:15" ht="12.75" customHeight="1" x14ac:dyDescent="0.2">
      <c r="A46" s="38"/>
      <c r="B46" s="39"/>
      <c r="C46" s="41"/>
      <c r="D46" s="41"/>
      <c r="E46" s="40"/>
      <c r="J46" s="9"/>
      <c r="K46" s="19"/>
      <c r="L46" s="20"/>
      <c r="M46" s="19"/>
      <c r="N46" s="20"/>
      <c r="O46" s="21"/>
    </row>
    <row r="47" spans="1:15" ht="12.75" customHeight="1" x14ac:dyDescent="0.2">
      <c r="A47" s="38" t="s">
        <v>190</v>
      </c>
      <c r="B47" s="39">
        <v>0.05</v>
      </c>
      <c r="C47" s="41">
        <v>81.58</v>
      </c>
      <c r="D47" s="41">
        <v>4.07</v>
      </c>
      <c r="E47" s="40"/>
      <c r="F47" s="14" t="s">
        <v>102</v>
      </c>
      <c r="G47" s="14">
        <v>0.05</v>
      </c>
      <c r="H47" s="14">
        <v>84.35</v>
      </c>
      <c r="I47" s="14">
        <v>4.22</v>
      </c>
      <c r="J47" s="9"/>
      <c r="K47" s="19">
        <f t="shared" ref="K47:K55" si="8">+C47-H47</f>
        <v>-2.769999999999996</v>
      </c>
      <c r="L47" s="20">
        <f t="shared" ref="L47:L55" si="9">IFERROR(K47/C47,0)</f>
        <v>-3.3954400588379459E-2</v>
      </c>
      <c r="M47" s="19">
        <f t="shared" ref="M47:M55" si="10">+D47-I47</f>
        <v>-0.14999999999999947</v>
      </c>
      <c r="N47" s="20">
        <f t="shared" ref="N47:N55" si="11">IFERROR(M47/D47,0)</f>
        <v>-3.6855036855036723E-2</v>
      </c>
      <c r="O47" s="21">
        <f t="shared" ref="O47:O55" si="12">IFERROR(I47/$I$79,0)</f>
        <v>0</v>
      </c>
    </row>
    <row r="48" spans="1:15" ht="12.75" customHeight="1" x14ac:dyDescent="0.2">
      <c r="A48" s="38" t="s">
        <v>191</v>
      </c>
      <c r="B48" s="39">
        <v>0.05</v>
      </c>
      <c r="C48" s="41">
        <v>10.65</v>
      </c>
      <c r="D48" s="41">
        <v>0.54</v>
      </c>
      <c r="E48" s="40"/>
      <c r="F48" s="14" t="s">
        <v>102</v>
      </c>
      <c r="G48" s="14">
        <v>0.05</v>
      </c>
      <c r="H48" s="14">
        <v>10.73</v>
      </c>
      <c r="I48" s="14">
        <v>0.54</v>
      </c>
      <c r="J48" s="9"/>
      <c r="K48" s="19">
        <f t="shared" si="8"/>
        <v>-8.0000000000000071E-2</v>
      </c>
      <c r="L48" s="20">
        <f t="shared" si="9"/>
        <v>-7.5117370892018847E-3</v>
      </c>
      <c r="M48" s="19">
        <f t="shared" si="10"/>
        <v>0</v>
      </c>
      <c r="N48" s="20">
        <f t="shared" si="11"/>
        <v>0</v>
      </c>
      <c r="O48" s="21">
        <f t="shared" si="12"/>
        <v>0</v>
      </c>
    </row>
    <row r="49" spans="1:15" ht="12.75" customHeight="1" x14ac:dyDescent="0.2">
      <c r="A49" s="38" t="s">
        <v>192</v>
      </c>
      <c r="B49" s="39">
        <v>0.05</v>
      </c>
      <c r="C49" s="41">
        <v>643.09</v>
      </c>
      <c r="D49" s="41">
        <v>32.159999999999997</v>
      </c>
      <c r="E49" s="40"/>
      <c r="F49" s="14" t="s">
        <v>102</v>
      </c>
      <c r="G49" s="18">
        <v>0.05</v>
      </c>
      <c r="H49" s="14">
        <v>646.08000000000004</v>
      </c>
      <c r="I49" s="14">
        <v>32.299999999999997</v>
      </c>
      <c r="J49" s="9"/>
      <c r="K49" s="19">
        <f t="shared" si="8"/>
        <v>-2.9900000000000091</v>
      </c>
      <c r="L49" s="20">
        <f t="shared" si="9"/>
        <v>-4.6494269853364365E-3</v>
      </c>
      <c r="M49" s="19">
        <f t="shared" si="10"/>
        <v>-0.14000000000000057</v>
      </c>
      <c r="N49" s="20">
        <f t="shared" si="11"/>
        <v>-4.3532338308457895E-3</v>
      </c>
      <c r="O49" s="21">
        <f t="shared" si="12"/>
        <v>0</v>
      </c>
    </row>
    <row r="50" spans="1:15" ht="12.75" customHeight="1" x14ac:dyDescent="0.2">
      <c r="A50" s="38"/>
      <c r="B50" s="39"/>
      <c r="C50" s="41"/>
      <c r="D50" s="41"/>
      <c r="E50" s="40"/>
      <c r="J50" s="9"/>
      <c r="K50" s="19"/>
      <c r="L50" s="20"/>
      <c r="M50" s="19"/>
      <c r="N50" s="20"/>
      <c r="O50" s="21"/>
    </row>
    <row r="51" spans="1:15" ht="12.75" customHeight="1" x14ac:dyDescent="0.2">
      <c r="A51" s="38" t="s">
        <v>193</v>
      </c>
      <c r="B51" s="39">
        <v>0.222</v>
      </c>
      <c r="C51" s="41">
        <v>44.18</v>
      </c>
      <c r="D51" s="41">
        <v>9.81</v>
      </c>
      <c r="E51" s="40"/>
      <c r="F51" s="14" t="s">
        <v>70</v>
      </c>
      <c r="G51" s="14">
        <v>0.222</v>
      </c>
      <c r="H51" s="14">
        <v>44.32</v>
      </c>
      <c r="I51" s="14">
        <v>9.84</v>
      </c>
      <c r="J51" s="9"/>
      <c r="K51" s="19">
        <f t="shared" si="8"/>
        <v>-0.14000000000000057</v>
      </c>
      <c r="L51" s="20">
        <f t="shared" si="9"/>
        <v>-3.1688546853780122E-3</v>
      </c>
      <c r="M51" s="19">
        <f t="shared" si="10"/>
        <v>-2.9999999999999361E-2</v>
      </c>
      <c r="N51" s="20">
        <f t="shared" si="11"/>
        <v>-3.0581039755351027E-3</v>
      </c>
      <c r="O51" s="21">
        <f t="shared" si="12"/>
        <v>0</v>
      </c>
    </row>
    <row r="52" spans="1:15" ht="12.75" customHeight="1" x14ac:dyDescent="0.2">
      <c r="A52" s="38"/>
      <c r="B52" s="39"/>
      <c r="C52" s="41"/>
      <c r="D52" s="41"/>
      <c r="E52" s="40"/>
      <c r="G52" s="18"/>
      <c r="J52" s="9"/>
      <c r="K52" s="19"/>
      <c r="L52" s="20"/>
      <c r="M52" s="19"/>
      <c r="N52" s="20"/>
      <c r="O52" s="21"/>
    </row>
    <row r="53" spans="1:15" ht="12.75" customHeight="1" x14ac:dyDescent="0.2">
      <c r="A53" s="38" t="s">
        <v>194</v>
      </c>
      <c r="B53" s="39">
        <v>2.35</v>
      </c>
      <c r="C53" s="41">
        <v>207.37</v>
      </c>
      <c r="D53" s="41">
        <v>487.34</v>
      </c>
      <c r="E53" s="40"/>
      <c r="F53" s="14" t="s">
        <v>67</v>
      </c>
      <c r="G53" s="14">
        <v>2.35</v>
      </c>
      <c r="H53" s="14">
        <v>208.32</v>
      </c>
      <c r="I53" s="14">
        <v>489.55</v>
      </c>
      <c r="J53" s="9"/>
      <c r="K53" s="19">
        <f t="shared" si="8"/>
        <v>-0.94999999999998863</v>
      </c>
      <c r="L53" s="20">
        <f t="shared" si="9"/>
        <v>-4.5811833920045746E-3</v>
      </c>
      <c r="M53" s="19">
        <f t="shared" si="10"/>
        <v>-2.2100000000000364</v>
      </c>
      <c r="N53" s="20">
        <f t="shared" si="11"/>
        <v>-4.5348216850659429E-3</v>
      </c>
      <c r="O53" s="21">
        <f t="shared" si="12"/>
        <v>0</v>
      </c>
    </row>
    <row r="54" spans="1:15" ht="12.75" customHeight="1" x14ac:dyDescent="0.2">
      <c r="A54" s="38"/>
      <c r="B54" s="39"/>
      <c r="C54" s="41"/>
      <c r="D54" s="41"/>
      <c r="E54" s="40"/>
      <c r="G54" s="18"/>
      <c r="J54" s="9"/>
      <c r="K54" s="19"/>
      <c r="L54" s="20"/>
      <c r="M54" s="19"/>
      <c r="N54" s="20"/>
      <c r="O54" s="21"/>
    </row>
    <row r="55" spans="1:15" ht="12.75" customHeight="1" x14ac:dyDescent="0.2">
      <c r="A55" s="38" t="s">
        <v>170</v>
      </c>
      <c r="B55" s="39">
        <v>8.0699999999999994E-2</v>
      </c>
      <c r="C55" s="41">
        <v>307.38</v>
      </c>
      <c r="D55" s="41">
        <v>24.8</v>
      </c>
      <c r="E55" s="40"/>
      <c r="F55" s="14" t="s">
        <v>171</v>
      </c>
      <c r="G55" s="14">
        <v>8.0699999999999994E-2</v>
      </c>
      <c r="H55" s="14">
        <v>308.76</v>
      </c>
      <c r="I55" s="14">
        <v>24.92</v>
      </c>
      <c r="J55" s="9"/>
      <c r="K55" s="19">
        <f t="shared" si="8"/>
        <v>-1.3799999999999955</v>
      </c>
      <c r="L55" s="20">
        <f t="shared" si="9"/>
        <v>-4.4895569002537427E-3</v>
      </c>
      <c r="M55" s="19">
        <f t="shared" si="10"/>
        <v>-0.12000000000000099</v>
      </c>
      <c r="N55" s="20">
        <f t="shared" si="11"/>
        <v>-4.8387096774193949E-3</v>
      </c>
      <c r="O55" s="21">
        <f t="shared" si="12"/>
        <v>0</v>
      </c>
    </row>
    <row r="56" spans="1:15" ht="12.75" customHeight="1" x14ac:dyDescent="0.2">
      <c r="A56" s="38"/>
      <c r="B56" s="39"/>
      <c r="C56" s="41"/>
      <c r="D56" s="41"/>
      <c r="E56" s="40"/>
      <c r="J56" s="9"/>
      <c r="K56" s="19"/>
      <c r="L56" s="20"/>
      <c r="M56" s="19"/>
      <c r="N56" s="20"/>
      <c r="O56" s="21"/>
    </row>
    <row r="57" spans="1:15" ht="12.75" customHeight="1" x14ac:dyDescent="0.2">
      <c r="A57" s="38" t="s">
        <v>196</v>
      </c>
      <c r="B57" s="39">
        <v>0.27</v>
      </c>
      <c r="C57" s="41">
        <v>0.05</v>
      </c>
      <c r="D57" s="41">
        <v>0.01</v>
      </c>
      <c r="E57" s="40"/>
      <c r="F57" s="14" t="s">
        <v>63</v>
      </c>
      <c r="G57" s="14">
        <v>0.27</v>
      </c>
      <c r="H57" s="14">
        <v>0.08</v>
      </c>
      <c r="I57" s="14">
        <v>0.02</v>
      </c>
      <c r="J57" s="9"/>
      <c r="K57" s="19">
        <f t="shared" si="4"/>
        <v>-0.03</v>
      </c>
      <c r="L57" s="20">
        <f t="shared" si="5"/>
        <v>-0.6</v>
      </c>
      <c r="M57" s="19">
        <f t="shared" si="6"/>
        <v>-0.01</v>
      </c>
      <c r="N57" s="20">
        <f t="shared" si="7"/>
        <v>-1</v>
      </c>
      <c r="O57" s="21">
        <f>IFERROR(I57/$I$79,0)</f>
        <v>0</v>
      </c>
    </row>
    <row r="58" spans="1:15" ht="12.75" customHeight="1" x14ac:dyDescent="0.2">
      <c r="A58" s="38" t="s">
        <v>195</v>
      </c>
      <c r="B58" s="39">
        <v>0.27650000000000002</v>
      </c>
      <c r="C58" s="41">
        <v>260.04000000000002</v>
      </c>
      <c r="D58" s="41">
        <v>71.900000000000006</v>
      </c>
      <c r="E58" s="40"/>
      <c r="F58" s="14" t="s">
        <v>63</v>
      </c>
      <c r="G58" s="18">
        <v>0.27650000000000002</v>
      </c>
      <c r="H58" s="14">
        <v>262.18</v>
      </c>
      <c r="I58" s="14">
        <v>72.489999999999995</v>
      </c>
      <c r="J58" s="9"/>
      <c r="K58" s="19">
        <f t="shared" si="4"/>
        <v>-2.1399999999999864</v>
      </c>
      <c r="L58" s="20">
        <f t="shared" si="5"/>
        <v>-8.2295031533609689E-3</v>
      </c>
      <c r="M58" s="19">
        <f t="shared" si="6"/>
        <v>-0.5899999999999892</v>
      </c>
      <c r="N58" s="20">
        <f t="shared" si="7"/>
        <v>-8.2058414464532565E-3</v>
      </c>
      <c r="O58" s="21">
        <f>IFERROR(I58/$I$79,0)</f>
        <v>0</v>
      </c>
    </row>
    <row r="59" spans="1:15" ht="12.75" customHeight="1" x14ac:dyDescent="0.2">
      <c r="A59" s="38"/>
      <c r="B59" s="39"/>
      <c r="C59" s="41"/>
      <c r="D59" s="41"/>
      <c r="E59" s="40"/>
      <c r="G59" s="18"/>
      <c r="J59" s="9"/>
      <c r="K59" s="19"/>
      <c r="L59" s="20"/>
      <c r="M59" s="19"/>
      <c r="N59" s="20"/>
      <c r="O59" s="21"/>
    </row>
    <row r="60" spans="1:15" ht="12.75" customHeight="1" x14ac:dyDescent="0.2">
      <c r="A60" s="38" t="s">
        <v>197</v>
      </c>
      <c r="B60" s="39">
        <v>0.128</v>
      </c>
      <c r="C60" s="41">
        <v>0.23</v>
      </c>
      <c r="D60" s="41">
        <v>0.03</v>
      </c>
      <c r="E60" s="40"/>
      <c r="F60" s="14" t="s">
        <v>202</v>
      </c>
      <c r="G60" s="18">
        <v>0.128</v>
      </c>
      <c r="H60" s="14">
        <v>0.25</v>
      </c>
      <c r="I60" s="14">
        <v>0.03</v>
      </c>
      <c r="J60" s="9"/>
      <c r="K60" s="19">
        <f t="shared" si="4"/>
        <v>-1.999999999999999E-2</v>
      </c>
      <c r="L60" s="20">
        <f t="shared" si="5"/>
        <v>-8.6956521739130391E-2</v>
      </c>
      <c r="M60" s="19">
        <f t="shared" si="6"/>
        <v>0</v>
      </c>
      <c r="N60" s="20">
        <f t="shared" si="7"/>
        <v>0</v>
      </c>
      <c r="O60" s="21">
        <f>IFERROR(I60/$I$79,0)</f>
        <v>0</v>
      </c>
    </row>
    <row r="61" spans="1:15" ht="12.75" customHeight="1" x14ac:dyDescent="0.2">
      <c r="A61" s="38"/>
      <c r="B61" s="39"/>
      <c r="C61" s="41"/>
      <c r="D61" s="41"/>
      <c r="E61" s="40"/>
      <c r="J61" s="9"/>
      <c r="K61" s="19"/>
      <c r="L61" s="20"/>
      <c r="M61" s="19"/>
      <c r="N61" s="20"/>
      <c r="O61" s="21"/>
    </row>
    <row r="62" spans="1:15" ht="12.75" customHeight="1" x14ac:dyDescent="0.2">
      <c r="A62" s="38" t="s">
        <v>198</v>
      </c>
      <c r="B62" s="39">
        <v>7.1999999999999995E-2</v>
      </c>
      <c r="C62" s="41">
        <v>161346.60999999999</v>
      </c>
      <c r="D62" s="41">
        <v>11616.97</v>
      </c>
      <c r="E62" s="40"/>
      <c r="F62" s="14" t="s">
        <v>61</v>
      </c>
      <c r="G62" s="14">
        <v>7.1999999999999995E-2</v>
      </c>
      <c r="H62" s="14">
        <v>162057.95000000001</v>
      </c>
      <c r="I62" s="14">
        <v>11668.18</v>
      </c>
      <c r="J62" s="9"/>
      <c r="K62" s="19">
        <f t="shared" si="4"/>
        <v>-711.34000000002561</v>
      </c>
      <c r="L62" s="20">
        <f t="shared" si="5"/>
        <v>-4.4087694188308371E-3</v>
      </c>
      <c r="M62" s="19">
        <f t="shared" si="6"/>
        <v>-51.210000000000946</v>
      </c>
      <c r="N62" s="20">
        <f t="shared" si="7"/>
        <v>-4.4082062706541332E-3</v>
      </c>
      <c r="O62" s="21">
        <f>IFERROR(I62/$I$79,0)</f>
        <v>0</v>
      </c>
    </row>
    <row r="63" spans="1:15" ht="12.75" customHeight="1" x14ac:dyDescent="0.2">
      <c r="A63" s="38" t="s">
        <v>198</v>
      </c>
      <c r="B63" s="39">
        <v>0.214</v>
      </c>
      <c r="C63" s="41">
        <v>332690.56</v>
      </c>
      <c r="D63" s="41">
        <v>71195.839999999997</v>
      </c>
      <c r="E63" s="40"/>
      <c r="F63" s="14" t="s">
        <v>61</v>
      </c>
      <c r="G63" s="14">
        <v>0.214</v>
      </c>
      <c r="H63" s="14">
        <v>333899.28000000003</v>
      </c>
      <c r="I63" s="14">
        <v>71454.45</v>
      </c>
      <c r="J63" s="9"/>
      <c r="K63" s="19">
        <f t="shared" si="4"/>
        <v>-1208.7200000000303</v>
      </c>
      <c r="L63" s="20">
        <f t="shared" si="5"/>
        <v>-3.6331659064808759E-3</v>
      </c>
      <c r="M63" s="19">
        <f t="shared" si="6"/>
        <v>-258.61000000000058</v>
      </c>
      <c r="N63" s="20">
        <f t="shared" si="7"/>
        <v>-3.632375150008773E-3</v>
      </c>
      <c r="O63" s="21">
        <f>IFERROR(I63/$I$79,0)</f>
        <v>0</v>
      </c>
    </row>
    <row r="64" spans="1:15" ht="12.75" customHeight="1" x14ac:dyDescent="0.2">
      <c r="A64" s="38" t="s">
        <v>198</v>
      </c>
      <c r="B64" s="39">
        <v>0.22</v>
      </c>
      <c r="C64" s="41">
        <v>189.53</v>
      </c>
      <c r="D64" s="41">
        <v>41.7</v>
      </c>
      <c r="E64" s="40"/>
      <c r="F64" s="14" t="s">
        <v>61</v>
      </c>
      <c r="G64" s="14">
        <v>0.22</v>
      </c>
      <c r="H64" s="14">
        <v>190.77</v>
      </c>
      <c r="I64" s="14">
        <v>41.97</v>
      </c>
      <c r="J64" s="9"/>
      <c r="K64" s="19">
        <f t="shared" si="4"/>
        <v>-1.2400000000000091</v>
      </c>
      <c r="L64" s="20">
        <f t="shared" si="5"/>
        <v>-6.5424998680948089E-3</v>
      </c>
      <c r="M64" s="19">
        <f t="shared" si="6"/>
        <v>-0.26999999999999602</v>
      </c>
      <c r="N64" s="20">
        <f t="shared" si="7"/>
        <v>-6.4748201438847965E-3</v>
      </c>
      <c r="O64" s="21">
        <f>IFERROR(I64/$I$79,0)</f>
        <v>0</v>
      </c>
    </row>
    <row r="65" spans="1:15" ht="12.75" customHeight="1" x14ac:dyDescent="0.2">
      <c r="A65" s="38"/>
      <c r="B65" s="39"/>
      <c r="C65" s="41"/>
      <c r="D65" s="41"/>
      <c r="E65" s="40"/>
      <c r="J65" s="9"/>
      <c r="K65" s="19"/>
      <c r="L65" s="20"/>
      <c r="M65" s="19"/>
      <c r="N65" s="20"/>
      <c r="O65" s="21"/>
    </row>
    <row r="66" spans="1:15" ht="12.75" customHeight="1" x14ac:dyDescent="0.2">
      <c r="A66" s="38" t="s">
        <v>199</v>
      </c>
      <c r="B66" s="39">
        <v>0.38500000000000001</v>
      </c>
      <c r="C66" s="41">
        <v>36.71</v>
      </c>
      <c r="D66" s="41">
        <v>14.12</v>
      </c>
      <c r="E66" s="40"/>
      <c r="F66" s="14" t="s">
        <v>60</v>
      </c>
      <c r="G66" s="14">
        <v>0.38500000000000001</v>
      </c>
      <c r="H66" s="14">
        <v>37.64</v>
      </c>
      <c r="I66" s="14">
        <v>14.49</v>
      </c>
      <c r="J66" s="9"/>
      <c r="K66" s="19">
        <f t="shared" si="4"/>
        <v>-0.92999999999999972</v>
      </c>
      <c r="L66" s="20">
        <f t="shared" si="5"/>
        <v>-2.5333696540452186E-2</v>
      </c>
      <c r="M66" s="19">
        <f t="shared" si="6"/>
        <v>-0.37000000000000099</v>
      </c>
      <c r="N66" s="20">
        <f t="shared" si="7"/>
        <v>-2.6203966005665793E-2</v>
      </c>
      <c r="O66" s="21">
        <f>IFERROR(I66/$I$79,0)</f>
        <v>0</v>
      </c>
    </row>
    <row r="67" spans="1:15" ht="12.75" customHeight="1" x14ac:dyDescent="0.2">
      <c r="E67" s="9"/>
      <c r="J67" s="9"/>
      <c r="K67" s="19"/>
      <c r="L67" s="20"/>
      <c r="M67" s="19"/>
      <c r="N67" s="20"/>
      <c r="O67" s="21"/>
    </row>
    <row r="68" spans="1:15" ht="12.75" customHeight="1" x14ac:dyDescent="0.2">
      <c r="E68" s="9"/>
      <c r="J68" s="9"/>
      <c r="K68" s="19"/>
      <c r="L68" s="20"/>
      <c r="M68" s="19"/>
      <c r="N68" s="20"/>
      <c r="O68" s="21"/>
    </row>
    <row r="69" spans="1:15" x14ac:dyDescent="0.2">
      <c r="B69" s="18"/>
      <c r="C69" s="17"/>
      <c r="D69" s="17"/>
      <c r="E69" s="9"/>
      <c r="J69" s="9"/>
      <c r="K69" s="19"/>
      <c r="L69" s="20"/>
      <c r="M69" s="19"/>
      <c r="N69" s="20"/>
      <c r="O69" s="21"/>
    </row>
    <row r="70" spans="1:15" x14ac:dyDescent="0.2">
      <c r="A70" s="22"/>
      <c r="B70" s="23"/>
      <c r="C70" s="24"/>
      <c r="D70" s="25"/>
      <c r="E70" s="9"/>
      <c r="J70" s="9"/>
      <c r="K70" s="19"/>
      <c r="L70" s="20"/>
      <c r="M70" s="19"/>
      <c r="N70" s="20"/>
      <c r="O70" s="21"/>
    </row>
    <row r="71" spans="1:15" x14ac:dyDescent="0.2">
      <c r="A71" s="26" t="s">
        <v>19</v>
      </c>
      <c r="B71" s="27"/>
      <c r="C71" s="28">
        <f>SUM(C9:C66)</f>
        <v>506038.46</v>
      </c>
      <c r="D71" s="28">
        <f>SUM(D9:D66)</f>
        <v>86440.23</v>
      </c>
      <c r="E71" s="29"/>
      <c r="F71" s="29"/>
      <c r="G71" s="29"/>
      <c r="H71" s="28">
        <f>SUM(H10:H70)</f>
        <v>508055.75000000006</v>
      </c>
      <c r="I71" s="28">
        <f>SUM(I10:I70)</f>
        <v>86776.930000000008</v>
      </c>
      <c r="J71" s="44"/>
      <c r="K71" s="43">
        <f>SUM(K9:K70)</f>
        <v>-2017.2900000000559</v>
      </c>
      <c r="L71" s="30">
        <f>IFERROR(K71/C71,0)</f>
        <v>-3.9864361297757009E-3</v>
      </c>
      <c r="M71" s="31">
        <f>SUM(M9:M70)</f>
        <v>-336.70000000000141</v>
      </c>
      <c r="N71" s="30">
        <f>IFERROR(M71/D71,0)</f>
        <v>-3.8951770489273506E-3</v>
      </c>
      <c r="O71" s="32">
        <f>SUM(O9:O70)</f>
        <v>0</v>
      </c>
    </row>
    <row r="72" spans="1:15" x14ac:dyDescent="0.2">
      <c r="L72" s="33"/>
    </row>
    <row r="73" spans="1:15" x14ac:dyDescent="0.2">
      <c r="K73" s="4"/>
      <c r="L73" s="34"/>
    </row>
    <row r="75" spans="1:15" x14ac:dyDescent="0.2">
      <c r="A75" s="4"/>
    </row>
    <row r="79" spans="1:15" x14ac:dyDescent="0.2">
      <c r="K79" s="4"/>
    </row>
    <row r="85" spans="6:11" x14ac:dyDescent="0.2">
      <c r="K85" s="4"/>
    </row>
    <row r="89" spans="6:11" x14ac:dyDescent="0.2">
      <c r="F89" s="4"/>
    </row>
    <row r="91" spans="6:11" x14ac:dyDescent="0.2">
      <c r="K91" s="4"/>
    </row>
    <row r="97" spans="11:11" x14ac:dyDescent="0.2">
      <c r="K97" s="4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Feb 15</vt:lpstr>
      <vt:lpstr>Mar 15</vt:lpstr>
      <vt:lpstr>Apr 15</vt:lpstr>
      <vt:lpstr>May 15</vt:lpstr>
      <vt:lpstr>Jun 15</vt:lpstr>
      <vt:lpstr>Jul 15</vt:lpstr>
      <vt:lpstr>Aug 15</vt:lpstr>
      <vt:lpstr>Sep 15</vt:lpstr>
      <vt:lpstr>Oct 15</vt:lpstr>
      <vt:lpstr>Nov 15</vt:lpstr>
      <vt:lpstr>Dec 15</vt:lpstr>
      <vt:lpstr>Jan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Roger Blair</cp:lastModifiedBy>
  <cp:lastPrinted>2015-07-23T13:14:35Z</cp:lastPrinted>
  <dcterms:created xsi:type="dcterms:W3CDTF">2013-01-17T11:31:44Z</dcterms:created>
  <dcterms:modified xsi:type="dcterms:W3CDTF">2016-02-22T11:45:36Z</dcterms:modified>
</cp:coreProperties>
</file>