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9074B646-D329-1240-83FA-8AB081E1E7ED}" xr6:coauthVersionLast="47" xr6:coauthVersionMax="47" xr10:uidLastSave="{00000000-0000-0000-0000-000000000000}"/>
  <bookViews>
    <workbookView xWindow="8020" yWindow="480" windowWidth="20460" windowHeight="16540" activeTab="4" xr2:uid="{504BD469-2470-2E48-9EFB-7EDB062059D9}"/>
  </bookViews>
  <sheets>
    <sheet name="about" sheetId="1" r:id="rId1"/>
    <sheet name="link" sheetId="10" r:id="rId2"/>
    <sheet name="schedule" sheetId="5" r:id="rId3"/>
    <sheet name="event" sheetId="12" r:id="rId4"/>
    <sheet name="avator" sheetId="8" r:id="rId5"/>
    <sheet name="ai" sheetId="2" r:id="rId6"/>
    <sheet name="level" sheetId="9" r:id="rId7"/>
    <sheet name="data" sheetId="14" r:id="rId8"/>
    <sheet name="code" sheetId="15" r:id="rId9"/>
    <sheet name="screen" sheetId="4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9" i="9" l="1"/>
  <c r="M102" i="9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  <c r="D27" i="9"/>
  <c r="D25" i="9"/>
  <c r="D22" i="9"/>
  <c r="D23" i="9" s="1"/>
  <c r="M6" i="9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5" i="9"/>
  <c r="F18" i="9" a="1"/>
  <c r="D18" i="9" a="1"/>
  <c r="D30" i="9" l="1"/>
  <c r="F18" i="9"/>
  <c r="D18" i="9"/>
  <c r="F19" i="9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<sst xmlns="http://schemas.openxmlformats.org/spreadsheetml/2006/main" count="499" uniqueCount="428">
  <si>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</si>
  <si>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</si>
  <si>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</si>
  <si>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</si>
  <si>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</si>
  <si>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</si>
  <si>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</si>
  <si>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元データ</t>
    <rPh sb="0" eb="1">
      <t xml:space="preserve">モトデータ </t>
    </rPh>
    <phoneticPr fontId="1"/>
  </si>
  <si>
    <t>a</t>
    <phoneticPr fontId="1"/>
  </si>
  <si>
    <t>b</t>
    <phoneticPr fontId="1"/>
  </si>
  <si>
    <t>t</t>
    <phoneticPr fontId="1"/>
  </si>
  <si>
    <t>i</t>
    <phoneticPr fontId="1"/>
  </si>
  <si>
    <t>p</t>
    <phoneticPr fontId="1"/>
  </si>
  <si>
    <t>u</t>
    <phoneticPr fontId="1"/>
  </si>
  <si>
    <t>s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</si>
  <si>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</si>
  <si>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</si>
  <si>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</si>
  <si>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</si>
  <si>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</si>
  <si>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</si>
  <si>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</si>
  <si>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</si>
  <si>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</si>
  <si>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</si>
  <si>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</si>
  <si>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</si>
  <si>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</si>
  <si>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</si>
  <si>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</si>
  <si>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</si>
  <si>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</si>
  <si>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</si>
  <si>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</si>
  <si>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</si>
  <si>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</si>
  <si>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</si>
  <si>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</si>
  <si>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</si>
  <si>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</si>
  <si>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</si>
  <si>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</si>
  <si>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</si>
  <si>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</si>
  <si>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</si>
  <si>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</si>
  <si>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</si>
  <si>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</si>
  <si>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</si>
  <si>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</si>
  <si>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</si>
  <si>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</si>
  <si>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練習モードではシンプルに一人で練習できる　総打鍵数1万とか5万とかを超えたらアバターのダウンロード可能</t>
    <rPh sb="0" eb="2">
      <t xml:space="preserve">レンシュウモード </t>
    </rPh>
    <rPh sb="12" eb="14">
      <t xml:space="preserve">ヒトリデ </t>
    </rPh>
    <rPh sb="15" eb="17">
      <t xml:space="preserve">レンシュウデキル </t>
    </rPh>
    <rPh sb="21" eb="22">
      <t xml:space="preserve">ソウゴウ </t>
    </rPh>
    <rPh sb="22" eb="24">
      <t xml:space="preserve">ダケｎ </t>
    </rPh>
    <rPh sb="24" eb="25">
      <t xml:space="preserve">スウ </t>
    </rPh>
    <rPh sb="26" eb="27">
      <t xml:space="preserve">マｎ </t>
    </rPh>
    <rPh sb="30" eb="31">
      <t xml:space="preserve">マｎ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</si>
  <si>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</si>
  <si>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</si>
  <si>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</si>
  <si>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</si>
  <si>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</si>
  <si>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</si>
  <si>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</si>
  <si>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</si>
  <si>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</si>
  <si>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</si>
  <si>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</si>
  <si>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</si>
  <si>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</si>
  <si>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</si>
  <si>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</si>
  <si>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</si>
  <si>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</si>
  <si>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</si>
  <si>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</si>
  <si>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</si>
  <si>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</si>
  <si>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</si>
  <si>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</si>
  <si>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</si>
  <si>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</si>
  <si>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</si>
  <si>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</si>
  <si>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</si>
  <si>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</si>
  <si>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</si>
  <si>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</si>
  <si>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アイテム補正</t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</si>
  <si>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</si>
  <si>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</si>
  <si>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</si>
  <si>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</si>
  <si>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</si>
  <si>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</si>
  <si>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</si>
  <si>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</si>
  <si>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</si>
  <si>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</si>
  <si>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</si>
  <si>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</si>
  <si>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</si>
  <si>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</si>
  <si>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</si>
  <si>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kpm○以上のアバターにパーフェクト勝利しよう</t>
    <rPh sb="4" eb="6">
      <t xml:space="preserve">イジョウノ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</si>
  <si>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</si>
  <si>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</si>
  <si>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</si>
  <si>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</si>
  <si>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</si>
  <si>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</si>
  <si>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</si>
  <si>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</si>
  <si>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</si>
  <si>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</si>
  <si>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</si>
  <si>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</si>
  <si>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</si>
  <si>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</si>
  <si>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</si>
  <si>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</si>
  <si>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kpm○以上のアバターに●回勝利しよう</t>
    <rPh sb="4" eb="6">
      <t xml:space="preserve">イジョウデ </t>
    </rPh>
    <rPh sb="13" eb="14">
      <t xml:space="preserve">カイ </t>
    </rPh>
    <rPh sb="14" eb="16">
      <t xml:space="preserve">ショウリシヨウ </t>
    </rPh>
    <phoneticPr fontId="1"/>
  </si>
  <si>
    <t>kpm○以上で●回勝利しよう</t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</si>
  <si>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○ワード以上とって●回勝利しよう</t>
    <rPh sb="10" eb="11">
      <t xml:space="preserve">カイ </t>
    </rPh>
    <rPh sb="11" eb="13">
      <t xml:space="preserve">ショウリシヨウ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</si>
  <si>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</si>
  <si>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</si>
  <si>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</si>
  <si>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</si>
  <si>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</si>
  <si>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</si>
  <si>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</si>
  <si>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</si>
  <si>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</si>
  <si>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</si>
  <si>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</si>
  <si>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</si>
  <si>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</si>
  <si>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</si>
  <si>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</si>
  <si>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</si>
  <si>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</si>
  <si>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</si>
  <si>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</si>
  <si>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</si>
  <si>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土日ボーナス</t>
    <rPh sb="0" eb="2">
      <t xml:space="preserve">ドニチ </t>
    </rPh>
    <phoneticPr fontId="1"/>
  </si>
  <si>
    <t>イベントアバター</t>
    <phoneticPr fontId="1"/>
  </si>
  <si>
    <t>　未定（実装なし？）</t>
    <rPh sb="1" eb="3">
      <t xml:space="preserve">ミテイ </t>
    </rPh>
    <rPh sb="4" eb="6">
      <t xml:space="preserve">ジッソウ </t>
    </rPh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</si>
  <si>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</si>
  <si>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</si>
  <si>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</si>
  <si>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</si>
  <si>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幻の名打鍵手</t>
    <rPh sb="0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</si>
  <si>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魔神</t>
    <rPh sb="0" eb="2">
      <t xml:space="preserve">マジｎ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</si>
  <si>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</si>
  <si>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</si>
  <si>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</si>
  <si>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</si>
  <si>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</si>
  <si>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1</t>
    <phoneticPr fontId="1"/>
  </si>
  <si>
    <t>0.5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</si>
  <si>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</si>
  <si>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</si>
  <si>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</si>
  <si>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</si>
  <si>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</si>
  <si>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</si>
  <si>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</si>
  <si>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</si>
  <si>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</si>
  <si>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</si>
  <si>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</si>
  <si>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</si>
  <si>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</si>
  <si>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</si>
  <si>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</si>
  <si>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</si>
  <si>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</si>
  <si>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</si>
  <si>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</si>
  <si>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</si>
  <si>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</si>
  <si>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</si>
  <si>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</si>
  <si>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</si>
  <si>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</si>
  <si>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</si>
  <si>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</si>
  <si>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</si>
  <si>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</si>
  <si>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</si>
  <si>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</si>
  <si>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</si>
  <si>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</si>
  <si>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</si>
  <si>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</si>
  <si>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</si>
  <si>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</si>
  <si>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</si>
  <si>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</si>
  <si>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</si>
  <si>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</si>
  <si>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</si>
  <si>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</si>
  <si>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</si>
  <si>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</si>
  <si>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</si>
  <si>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</si>
  <si>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</si>
  <si>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</si>
  <si>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</si>
  <si>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</si>
  <si>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</si>
  <si>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</si>
  <si>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</si>
  <si>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</si>
  <si>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</si>
  <si>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</si>
  <si>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</si>
  <si>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</si>
  <si>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</si>
  <si>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</si>
  <si>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</si>
  <si>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</si>
  <si>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</si>
  <si>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</si>
  <si>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</si>
  <si>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</si>
  <si>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</si>
  <si>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</si>
  <si>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</si>
  <si>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</si>
  <si>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</si>
  <si>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</si>
  <si>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</si>
  <si>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</si>
  <si>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</si>
  <si>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</si>
  <si>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</si>
  <si>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</si>
  <si>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</si>
  <si>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パーフェクト勝利の冠</t>
    <rPh sb="6" eb="8">
      <t xml:space="preserve">ショウリ </t>
    </rPh>
    <rPh sb="9" eb="10">
      <t xml:space="preserve">カンムリ </t>
    </rPh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</si>
  <si>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</si>
  <si>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</si>
  <si>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</si>
  <si>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修験者の冠</t>
    <rPh sb="0" eb="3">
      <t xml:space="preserve">シュウケンシャノ </t>
    </rPh>
    <rPh sb="4" eb="5">
      <t xml:space="preserve">カンムリ </t>
    </rPh>
    <phoneticPr fontId="1"/>
  </si>
  <si>
    <t>速打者の冠</t>
    <rPh sb="0" eb="1">
      <t xml:space="preserve">ソク </t>
    </rPh>
    <rPh sb="1" eb="3">
      <t xml:space="preserve">ソクダシャノ </t>
    </rPh>
    <rPh sb="4" eb="5">
      <t xml:space="preserve">カンムリ </t>
    </rPh>
    <phoneticPr fontId="1"/>
  </si>
  <si>
    <t>師匠の冠</t>
    <rPh sb="0" eb="2">
      <t xml:space="preserve">シショウノ </t>
    </rPh>
    <rPh sb="3" eb="4">
      <t xml:space="preserve">カンムリ </t>
    </rPh>
    <phoneticPr fontId="1"/>
  </si>
  <si>
    <t>伝説の冠</t>
    <rPh sb="0" eb="2">
      <t xml:space="preserve">デンセツ </t>
    </rPh>
    <rPh sb="3" eb="4">
      <t xml:space="preserve">カンムリ </t>
    </rPh>
    <phoneticPr fontId="1"/>
  </si>
  <si>
    <t>kpm300で獲得</t>
    <rPh sb="7" eb="9">
      <t xml:space="preserve">カクトク </t>
    </rPh>
    <phoneticPr fontId="1"/>
  </si>
  <si>
    <t>kpm450で獲得</t>
    <rPh sb="7" eb="9">
      <t xml:space="preserve">カクトク </t>
    </rPh>
    <phoneticPr fontId="1"/>
  </si>
  <si>
    <t>kpm600で獲得</t>
    <rPh sb="7" eb="9">
      <t xml:space="preserve">カクトク </t>
    </rPh>
    <phoneticPr fontId="1"/>
  </si>
  <si>
    <t>神の冠</t>
    <rPh sb="0" eb="1">
      <t xml:space="preserve">カミノカンムリ </t>
    </rPh>
    <phoneticPr fontId="1"/>
  </si>
  <si>
    <t>kpm650＋正確性98%以上で獲得</t>
    <rPh sb="7" eb="10">
      <t xml:space="preserve">セイカクセイ </t>
    </rPh>
    <rPh sb="13" eb="15">
      <t xml:space="preserve">イジョウデ </t>
    </rPh>
    <rPh sb="16" eb="18">
      <t xml:space="preserve">カクトク </t>
    </rPh>
    <phoneticPr fontId="1"/>
  </si>
  <si>
    <t>kpm700＋正確性100%で獲得</t>
    <rPh sb="7" eb="10">
      <t xml:space="preserve">セイカクセイ </t>
    </rPh>
    <rPh sb="15" eb="17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</si>
  <si>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</si>
  <si>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獲得条件を満たすとボーナス4%</t>
    <rPh sb="0" eb="4">
      <t xml:space="preserve">カクトクジョウケンヲミタスト </t>
    </rPh>
    <phoneticPr fontId="1"/>
  </si>
  <si>
    <t>獲得条件を満たすとボーナス8%</t>
    <rPh sb="0" eb="1">
      <t xml:space="preserve">カクトクジョウケンヲミタスト </t>
    </rPh>
    <phoneticPr fontId="1"/>
  </si>
  <si>
    <t>獲得条件を満たすとボーナス12%</t>
    <rPh sb="0" eb="4">
      <t xml:space="preserve">カクトクジョウケンヲイｍタスト </t>
    </rPh>
    <rPh sb="5" eb="6">
      <t xml:space="preserve">ミタスト </t>
    </rPh>
    <phoneticPr fontId="1"/>
  </si>
  <si>
    <t>乱れ打ちの黒帯</t>
    <rPh sb="0" eb="1">
      <t xml:space="preserve">ミダレウチ </t>
    </rPh>
    <rPh sb="5" eb="7">
      <t xml:space="preserve">クロオビ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</si>
  <si>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</si>
  <si>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</si>
  <si>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獲得条件を満たすとボーナス25%+4コイン</t>
    <rPh sb="0" eb="4">
      <t xml:space="preserve">カクトクジョウケンヲミタスト </t>
    </rPh>
    <phoneticPr fontId="1"/>
  </si>
  <si>
    <t>獲得条件を満たすとボーナス20%+2コイン</t>
    <rPh sb="0" eb="4">
      <t xml:space="preserve">カクトクジョウケンヲミタスト </t>
    </rPh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</si>
  <si>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</si>
  <si>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</si>
  <si>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</si>
  <si>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</si>
  <si>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</si>
  <si>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正確性○%以上で●回勝利しよう</t>
    <rPh sb="0" eb="3">
      <t xml:space="preserve">セイカクセイ </t>
    </rPh>
    <rPh sb="5" eb="7">
      <t xml:space="preserve">イジョウデ </t>
    </rPh>
    <rPh sb="9" eb="10">
      <t xml:space="preserve">カイ </t>
    </rPh>
    <rPh sb="10" eb="12">
      <t xml:space="preserve">ショウリシヨウ </t>
    </rPh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</si>
  <si>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</si>
  <si>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</si>
  <si>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</si>
  <si>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</si>
  <si>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</si>
  <si>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午前3時にリセット・全部取得するとボーナス15コイン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</si>
  <si>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</si>
  <si>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</si>
  <si>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</si>
  <si>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</si>
  <si>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</si>
  <si>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</si>
  <si>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</si>
  <si>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アバターデータ、プレイデータダウンロードの方法、アップロードの方法など</t>
    <rPh sb="21" eb="23">
      <t xml:space="preserve">ホウホウ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</si>
  <si>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</si>
  <si>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</si>
  <si>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</si>
  <si>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</si>
  <si>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</si>
  <si>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</si>
  <si>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</si>
  <si>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</si>
  <si>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</si>
  <si>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</si>
  <si>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</si>
  <si>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</si>
  <si>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</si>
  <si>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</si>
  <si>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</si>
  <si>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</si>
  <si>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</si>
  <si>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</si>
  <si>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</si>
  <si>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</si>
  <si>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</si>
  <si>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</si>
  <si>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</si>
  <si>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</si>
  <si>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</si>
  <si>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</si>
  <si>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</si>
  <si>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</si>
  <si>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</si>
  <si>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</si>
  <si>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</si>
  <si>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</si>
  <si>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</si>
  <si>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</si>
  <si>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</si>
  <si>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</si>
  <si>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</si>
  <si>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</si>
  <si>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</si>
  <si>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typeAnalysis.js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</si>
  <si>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</si>
  <si>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</si>
  <si>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</si>
  <si>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</si>
  <si>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</si>
  <si>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</si>
  <si>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</si>
  <si>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</si>
  <si>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</si>
  <si>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</si>
  <si>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</si>
  <si>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</si>
  <si>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</si>
  <si>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</si>
  <si>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</si>
  <si>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</si>
  <si>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</si>
  <si>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</si>
  <si>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</si>
  <si>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</si>
  <si>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</si>
  <si>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</si>
  <si>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</si>
  <si>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</si>
  <si>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</si>
  <si>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</si>
  <si>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</si>
  <si>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</si>
  <si>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</si>
  <si>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</si>
  <si>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</si>
  <si>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</si>
  <si>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</si>
  <si>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</si>
  <si>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</si>
  <si>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</si>
  <si>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</si>
  <si>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</si>
  <si>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</si>
  <si>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</si>
  <si>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</si>
  <si>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</si>
  <si>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</si>
  <si>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</si>
  <si>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アバターに関するデータを格納</t>
    <rPh sb="12" eb="14">
      <t xml:space="preserve">カクノウ </t>
    </rPh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</si>
  <si>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</si>
  <si>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</si>
  <si>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</si>
  <si>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</si>
  <si>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</si>
  <si>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</si>
  <si>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</si>
  <si>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</si>
  <si>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</si>
  <si>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</si>
  <si>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</si>
  <si>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保持するデータ</t>
    <rPh sb="0" eb="2">
      <t xml:space="preserve">ホジスル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</si>
  <si>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</si>
  <si>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</si>
  <si>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</si>
  <si>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速度曲線　場所による速度を6次ぐらいで回帰</t>
    <rPh sb="0" eb="4">
      <t xml:space="preserve">ソクドキョクセｎ </t>
    </rPh>
    <rPh sb="5" eb="7">
      <t xml:space="preserve">バショニヨル </t>
    </rPh>
    <rPh sb="10" eb="12">
      <t xml:space="preserve">ソクドヲ </t>
    </rPh>
    <rPh sb="14" eb="15">
      <t xml:space="preserve">ジ </t>
    </rPh>
    <rPh sb="19" eb="21">
      <t xml:space="preserve">カイキ </t>
    </rPh>
    <phoneticPr fontId="1"/>
  </si>
  <si>
    <t>ミス連鎖数</t>
    <rPh sb="2" eb="4">
      <t xml:space="preserve">レンサ </t>
    </rPh>
    <rPh sb="4" eb="5">
      <t xml:space="preserve">スウ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</si>
  <si>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</si>
  <si>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</si>
  <si>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</si>
  <si>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構造体として保持　累計試合数と勝利数、累計リアイア数、総タイプ数と獲得ワード数、総ミス数、平均kpm、相手のレベル別の試合数と勝利数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8" eb="49">
      <t xml:space="preserve">スウ </t>
    </rPh>
    <rPh sb="51" eb="52">
      <t xml:space="preserve">ソウタイプスウ </t>
    </rPh>
    <rPh sb="57" eb="58">
      <t xml:space="preserve">ソウミス </t>
    </rPh>
    <rPh sb="60" eb="61">
      <t xml:space="preserve">スウ </t>
    </rPh>
    <rPh sb="62" eb="64">
      <t xml:space="preserve">ヘイキｎ </t>
    </rPh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</si>
  <si>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</si>
  <si>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</si>
  <si>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</si>
  <si>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</si>
  <si>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</si>
  <si>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</si>
  <si>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</si>
  <si>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messageWindow.js</t>
    <phoneticPr fontId="1"/>
  </si>
  <si>
    <t>メッセージウィンドウを表示するためのjavascript</t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</si>
  <si>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</si>
  <si>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</si>
  <si>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</si>
  <si>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r>
      <t>英語 Bungee Hairline、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</si>
  <si>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影の改善</t>
    <rPh sb="0" eb="1">
      <t xml:space="preserve">カゲノカイゼｎ </t>
    </rPh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</si>
  <si>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</si>
  <si>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</si>
  <si>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</si>
  <si>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</si>
  <si>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</si>
  <si>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</si>
  <si>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</si>
  <si>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</si>
  <si>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</si>
  <si>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</si>
  <si>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</si>
  <si>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</si>
  <si>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</si>
  <si>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黄色の場合ボーナス5%</t>
    <rPh sb="0" eb="2">
      <t xml:space="preserve">キイロ </t>
    </rPh>
    <rPh sb="3" eb="5">
      <t xml:space="preserve">バアイ </t>
    </rPh>
    <phoneticPr fontId="1"/>
  </si>
  <si>
    <t>青の場合ボーナス5%</t>
    <rPh sb="0" eb="1">
      <t xml:space="preserve">アオ </t>
    </rPh>
    <phoneticPr fontId="1"/>
  </si>
  <si>
    <t>赤 の場合ボーナス5%</t>
    <rPh sb="0" eb="1">
      <t xml:space="preserve">アカ </t>
    </rPh>
    <rPh sb="3" eb="5">
      <t xml:space="preserve">バアイ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</si>
  <si>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</si>
  <si>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</si>
  <si>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</si>
  <si>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</si>
  <si>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</si>
  <si>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</si>
  <si>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構造体の配列（カナ、ローマ字分）として保持　名前、チーム、星、入力方式、固有のUUID、アイテムの装備状態、アバターの特徴量</t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1" eb="35">
      <t xml:space="preserve">ニュウリョクホウシキ </t>
    </rPh>
    <rPh sb="36" eb="38">
      <t xml:space="preserve">コユウノ </t>
    </rPh>
    <rPh sb="49" eb="53">
      <t xml:space="preserve">ソウビジョウタイ </t>
    </rPh>
    <rPh sb="59" eb="62">
      <t xml:space="preserve">トクチョウリョウ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</si>
  <si>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</si>
  <si>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</si>
  <si>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</si>
  <si>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チーム変更の紋章</t>
    <rPh sb="6" eb="8">
      <t xml:space="preserve">モンショウ </t>
    </rPh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</si>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</sst>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i/>
      <sz val="12"/>
      <color theme="1"/>
      <name val="メイリオ"/>
      <family val="2"/>
      <charset val="128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1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13" fillId="0" borderId="0" xfId="0" applyFont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4" borderId="0" xfId="0" applyFont="1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C23"/>
  <sheetViews>
    <sheetView topLeftCell="A3" workbookViewId="0">
      <selection activeCell="C14" sqref="C14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53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39</v>
      </c>
      <c r="C9" s="5" t="s">
        <v>397</v>
      </c>
    </row>
    <row r="10" spans="2:3">
      <c r="C10" s="5" t="s">
        <v>93</v>
      </c>
    </row>
    <row r="12" spans="2:3">
      <c r="B12" s="6" t="s">
        <v>43</v>
      </c>
      <c r="C12" s="5" t="s">
        <v>54</v>
      </c>
    </row>
    <row r="13" spans="2:3">
      <c r="C13" s="5" t="s">
        <v>45</v>
      </c>
    </row>
    <row r="14" spans="2:3">
      <c r="C14" s="5" t="s">
        <v>44</v>
      </c>
    </row>
    <row r="17" spans="2:3">
      <c r="B17" s="6" t="s">
        <v>42</v>
      </c>
      <c r="C17" s="5" t="s">
        <v>90</v>
      </c>
    </row>
    <row r="18" spans="2:3">
      <c r="C18" s="5" t="s">
        <v>46</v>
      </c>
    </row>
    <row r="19" spans="2:3">
      <c r="C19" s="5" t="s">
        <v>47</v>
      </c>
    </row>
    <row r="20" spans="2:3">
      <c r="C20" s="5" t="s">
        <v>52</v>
      </c>
    </row>
    <row r="22" spans="2:3">
      <c r="B22" s="6" t="s">
        <v>56</v>
      </c>
      <c r="C22" s="5" t="s">
        <v>57</v>
      </c>
    </row>
    <row r="23" spans="2:3">
      <c r="C23" s="5" t="s">
        <v>58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61</v>
      </c>
    </row>
    <row r="6" spans="2:3">
      <c r="B6" s="5" t="s">
        <v>62</v>
      </c>
    </row>
    <row r="7" spans="2:3">
      <c r="B7" s="5" t="s">
        <v>63</v>
      </c>
      <c r="C7" s="5" t="s">
        <v>64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K28"/>
  <sheetViews>
    <sheetView workbookViewId="0">
      <selection activeCell="D12" sqref="D12"/>
    </sheetView>
  </sheetViews>
  <sheetFormatPr baseColWidth="10" defaultRowHeight="20"/>
  <cols>
    <col min="1" max="1" width="10.7109375" style="8"/>
    <col min="2" max="16384" width="10.7109375" style="5"/>
  </cols>
  <sheetData>
    <row r="2" spans="1:11">
      <c r="A2" s="8" t="s">
        <v>55</v>
      </c>
      <c r="B2" s="5" t="s">
        <v>48</v>
      </c>
    </row>
    <row r="3" spans="1:11">
      <c r="B3" s="5" t="s">
        <v>65</v>
      </c>
      <c r="F3" s="15"/>
    </row>
    <row r="4" spans="1:11">
      <c r="B4" s="5" t="s">
        <v>49</v>
      </c>
    </row>
    <row r="5" spans="1:11">
      <c r="B5" s="5" t="s">
        <v>50</v>
      </c>
    </row>
    <row r="6" spans="1:11">
      <c r="B6" s="5" t="s">
        <v>51</v>
      </c>
    </row>
    <row r="8" spans="1:11">
      <c r="B8" s="5" t="s">
        <v>256</v>
      </c>
    </row>
    <row r="9" spans="1:11">
      <c r="C9" s="5" t="s">
        <v>278</v>
      </c>
    </row>
    <row r="10" spans="1:11">
      <c r="C10" s="5" t="s">
        <v>398</v>
      </c>
    </row>
    <row r="15" spans="1:11">
      <c r="B15" s="5" t="s">
        <v>87</v>
      </c>
    </row>
    <row r="16" spans="1:11">
      <c r="B16" s="9">
        <v>2</v>
      </c>
      <c r="C16" s="9">
        <v>10</v>
      </c>
      <c r="D16" s="36" t="s">
        <v>88</v>
      </c>
      <c r="E16" s="37"/>
      <c r="F16" s="37"/>
      <c r="G16" s="37"/>
      <c r="H16" s="37"/>
      <c r="I16" s="37"/>
      <c r="J16" s="37"/>
      <c r="K16" s="38"/>
    </row>
    <row r="17" spans="2:11">
      <c r="B17" s="9"/>
      <c r="C17" s="9">
        <v>11</v>
      </c>
      <c r="D17" s="36" t="s">
        <v>91</v>
      </c>
      <c r="E17" s="37"/>
      <c r="F17" s="37"/>
      <c r="G17" s="37"/>
      <c r="H17" s="37"/>
      <c r="I17" s="37"/>
      <c r="J17" s="37"/>
      <c r="K17" s="38"/>
    </row>
    <row r="18" spans="2:11">
      <c r="B18" s="9"/>
      <c r="C18" s="9">
        <v>12</v>
      </c>
      <c r="D18" s="36" t="s">
        <v>277</v>
      </c>
      <c r="E18" s="37"/>
      <c r="F18" s="37"/>
      <c r="G18" s="37"/>
      <c r="H18" s="37"/>
      <c r="I18" s="37"/>
      <c r="J18" s="37"/>
      <c r="K18" s="38"/>
    </row>
    <row r="19" spans="2:11">
      <c r="B19" s="9"/>
      <c r="C19" s="9">
        <v>13</v>
      </c>
      <c r="D19" s="36" t="s">
        <v>399</v>
      </c>
      <c r="E19" s="37"/>
      <c r="F19" s="37"/>
      <c r="G19" s="37"/>
      <c r="H19" s="37"/>
      <c r="I19" s="37"/>
      <c r="J19" s="37"/>
      <c r="K19" s="38"/>
    </row>
    <row r="20" spans="2:11">
      <c r="B20" s="9"/>
      <c r="C20" s="9">
        <v>14</v>
      </c>
      <c r="D20" s="36" t="s">
        <v>400</v>
      </c>
      <c r="E20" s="37"/>
      <c r="F20" s="37"/>
      <c r="G20" s="37"/>
      <c r="H20" s="37"/>
      <c r="I20" s="37"/>
      <c r="J20" s="37"/>
      <c r="K20" s="38"/>
    </row>
    <row r="21" spans="2:11">
      <c r="B21" s="9"/>
      <c r="C21" s="9">
        <v>15</v>
      </c>
      <c r="D21" s="36"/>
      <c r="E21" s="37"/>
      <c r="F21" s="37"/>
      <c r="G21" s="37"/>
      <c r="H21" s="37"/>
      <c r="I21" s="37"/>
      <c r="J21" s="37"/>
      <c r="K21" s="38"/>
    </row>
    <row r="22" spans="2:11">
      <c r="B22" s="9"/>
      <c r="C22" s="9"/>
      <c r="D22" s="36"/>
      <c r="E22" s="37"/>
      <c r="F22" s="37"/>
      <c r="G22" s="37"/>
      <c r="H22" s="37"/>
      <c r="I22" s="37"/>
      <c r="J22" s="37"/>
      <c r="K22" s="38"/>
    </row>
    <row r="23" spans="2:11">
      <c r="B23" s="9"/>
      <c r="C23" s="9"/>
      <c r="D23" s="36"/>
      <c r="E23" s="37"/>
      <c r="F23" s="37"/>
      <c r="G23" s="37"/>
      <c r="H23" s="37"/>
      <c r="I23" s="37"/>
      <c r="J23" s="37"/>
      <c r="K23" s="38"/>
    </row>
    <row r="24" spans="2:11">
      <c r="B24" s="9"/>
      <c r="C24" s="9"/>
      <c r="D24" s="36"/>
      <c r="E24" s="37"/>
      <c r="F24" s="37"/>
      <c r="G24" s="37"/>
      <c r="H24" s="37"/>
      <c r="I24" s="37"/>
      <c r="J24" s="37"/>
      <c r="K24" s="38"/>
    </row>
    <row r="25" spans="2:11">
      <c r="B25" s="9"/>
      <c r="C25" s="9"/>
      <c r="D25" s="36"/>
      <c r="E25" s="37"/>
      <c r="F25" s="37"/>
      <c r="G25" s="37"/>
      <c r="H25" s="37"/>
      <c r="I25" s="37"/>
      <c r="J25" s="37"/>
      <c r="K25" s="38"/>
    </row>
    <row r="26" spans="2:11">
      <c r="B26" s="9"/>
      <c r="C26" s="9"/>
      <c r="D26" s="36"/>
      <c r="E26" s="37"/>
      <c r="F26" s="37"/>
      <c r="G26" s="37"/>
      <c r="H26" s="37"/>
      <c r="I26" s="37"/>
      <c r="J26" s="37"/>
      <c r="K26" s="38"/>
    </row>
    <row r="27" spans="2:11">
      <c r="B27" s="9"/>
      <c r="C27" s="9"/>
      <c r="D27" s="36"/>
      <c r="E27" s="37"/>
      <c r="F27" s="37"/>
      <c r="G27" s="37"/>
      <c r="H27" s="37"/>
      <c r="I27" s="37"/>
      <c r="J27" s="37"/>
      <c r="K27" s="38"/>
    </row>
    <row r="28" spans="2:11">
      <c r="B28" s="9"/>
      <c r="C28" s="9"/>
      <c r="D28" s="36"/>
      <c r="E28" s="37"/>
      <c r="F28" s="37"/>
      <c r="G28" s="37"/>
      <c r="H28" s="37"/>
      <c r="I28" s="37"/>
      <c r="J28" s="37"/>
      <c r="K28" s="38"/>
    </row>
  </sheetData>
  <mergeCells count="13">
    <mergeCell ref="D28:K28"/>
    <mergeCell ref="D22:K22"/>
    <mergeCell ref="D23:K23"/>
    <mergeCell ref="D24:K24"/>
    <mergeCell ref="D25:K25"/>
    <mergeCell ref="D26:K26"/>
    <mergeCell ref="D27:K27"/>
    <mergeCell ref="D21:K21"/>
    <mergeCell ref="D16:K16"/>
    <mergeCell ref="D17:K17"/>
    <mergeCell ref="D18:K18"/>
    <mergeCell ref="D19:K19"/>
    <mergeCell ref="D20:K20"/>
  </mergeCells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I47"/>
  <sheetViews>
    <sheetView workbookViewId="0">
      <selection activeCell="C19" sqref="C19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9" ht="32">
      <c r="B2" s="19" t="s">
        <v>94</v>
      </c>
      <c r="E2" s="20" t="s">
        <v>115</v>
      </c>
    </row>
    <row r="3" spans="2:9" ht="32">
      <c r="B3" s="18" t="s">
        <v>95</v>
      </c>
      <c r="E3" s="20" t="s">
        <v>101</v>
      </c>
    </row>
    <row r="4" spans="2:9">
      <c r="B4" s="1" t="s">
        <v>270</v>
      </c>
      <c r="E4" s="20" t="s">
        <v>102</v>
      </c>
    </row>
    <row r="6" spans="2:9">
      <c r="C6" s="3" t="s">
        <v>96</v>
      </c>
      <c r="D6" s="3" t="s">
        <v>128</v>
      </c>
      <c r="E6" s="21" t="s">
        <v>129</v>
      </c>
      <c r="F6" s="21" t="s">
        <v>130</v>
      </c>
      <c r="G6" s="3" t="s">
        <v>132</v>
      </c>
      <c r="I6" s="1" t="s">
        <v>131</v>
      </c>
    </row>
    <row r="7" spans="2:9">
      <c r="B7" s="1">
        <v>1</v>
      </c>
      <c r="C7" s="3" t="s">
        <v>97</v>
      </c>
      <c r="D7" s="3">
        <v>5</v>
      </c>
      <c r="E7" s="21" t="s">
        <v>108</v>
      </c>
      <c r="F7" s="21"/>
      <c r="G7" s="21" t="s">
        <v>259</v>
      </c>
      <c r="I7" s="1" t="s">
        <v>143</v>
      </c>
    </row>
    <row r="8" spans="2:9">
      <c r="B8" s="1">
        <v>2</v>
      </c>
      <c r="C8" s="3" t="s">
        <v>98</v>
      </c>
      <c r="D8" s="3">
        <v>5</v>
      </c>
      <c r="E8" s="21" t="s">
        <v>109</v>
      </c>
      <c r="F8" s="21"/>
      <c r="G8" s="21" t="s">
        <v>262</v>
      </c>
    </row>
    <row r="9" spans="2:9">
      <c r="B9" s="1">
        <v>3</v>
      </c>
      <c r="C9" s="3" t="s">
        <v>122</v>
      </c>
      <c r="D9" s="3">
        <v>5</v>
      </c>
      <c r="E9" s="21" t="s">
        <v>124</v>
      </c>
      <c r="F9" s="21"/>
      <c r="G9" s="21" t="s">
        <v>261</v>
      </c>
    </row>
    <row r="10" spans="2:9">
      <c r="B10" s="1">
        <v>4</v>
      </c>
      <c r="C10" s="14" t="s">
        <v>104</v>
      </c>
      <c r="D10" s="3">
        <v>2</v>
      </c>
      <c r="E10" s="21" t="s">
        <v>109</v>
      </c>
      <c r="F10" s="21"/>
      <c r="G10" s="21" t="s">
        <v>260</v>
      </c>
    </row>
    <row r="11" spans="2:9">
      <c r="B11" s="1">
        <v>5</v>
      </c>
      <c r="C11" s="14" t="s">
        <v>105</v>
      </c>
      <c r="D11" s="3">
        <v>2</v>
      </c>
      <c r="E11" s="21" t="s">
        <v>110</v>
      </c>
      <c r="F11" s="21"/>
      <c r="G11" s="21" t="s">
        <v>263</v>
      </c>
    </row>
    <row r="12" spans="2:9">
      <c r="B12" s="1">
        <v>6</v>
      </c>
      <c r="C12" s="3" t="s">
        <v>264</v>
      </c>
      <c r="D12" s="3">
        <v>3</v>
      </c>
      <c r="E12" s="21" t="s">
        <v>111</v>
      </c>
      <c r="F12" s="21" t="s">
        <v>265</v>
      </c>
      <c r="G12" s="21" t="s">
        <v>266</v>
      </c>
      <c r="H12" s="1" t="s">
        <v>267</v>
      </c>
    </row>
    <row r="13" spans="2:9">
      <c r="B13" s="1">
        <v>7</v>
      </c>
      <c r="C13" s="3" t="s">
        <v>118</v>
      </c>
      <c r="D13" s="3">
        <v>3</v>
      </c>
      <c r="E13" s="21" t="s">
        <v>116</v>
      </c>
      <c r="F13" s="21" t="s">
        <v>120</v>
      </c>
      <c r="G13" s="21" t="s">
        <v>268</v>
      </c>
      <c r="H13" s="1" t="s">
        <v>269</v>
      </c>
    </row>
    <row r="14" spans="2:9">
      <c r="B14" s="1">
        <v>8</v>
      </c>
      <c r="C14" s="3" t="s">
        <v>117</v>
      </c>
      <c r="D14" s="3">
        <v>4</v>
      </c>
      <c r="E14" s="21" t="s">
        <v>116</v>
      </c>
      <c r="F14" s="21" t="s">
        <v>120</v>
      </c>
      <c r="G14" s="21" t="s">
        <v>110</v>
      </c>
      <c r="H14" s="1" t="s">
        <v>269</v>
      </c>
    </row>
    <row r="15" spans="2:9">
      <c r="B15" s="1">
        <v>9</v>
      </c>
      <c r="C15" s="3" t="s">
        <v>119</v>
      </c>
      <c r="D15" s="3">
        <v>3</v>
      </c>
      <c r="E15" s="21" t="s">
        <v>121</v>
      </c>
      <c r="F15" s="21" t="s">
        <v>120</v>
      </c>
      <c r="G15" s="21" t="s">
        <v>110</v>
      </c>
      <c r="H15" s="1" t="s">
        <v>271</v>
      </c>
    </row>
    <row r="16" spans="2:9">
      <c r="B16" s="1">
        <v>10</v>
      </c>
      <c r="C16" s="3" t="s">
        <v>99</v>
      </c>
      <c r="D16" s="3">
        <v>2</v>
      </c>
      <c r="E16" s="21" t="s">
        <v>125</v>
      </c>
      <c r="F16" s="21"/>
      <c r="G16" s="17">
        <v>10</v>
      </c>
      <c r="H16" s="1" t="s">
        <v>273</v>
      </c>
    </row>
    <row r="17" spans="2:8">
      <c r="B17" s="1">
        <v>11</v>
      </c>
      <c r="C17" s="3" t="s">
        <v>100</v>
      </c>
      <c r="D17" s="3">
        <v>1</v>
      </c>
      <c r="E17" s="21" t="s">
        <v>125</v>
      </c>
      <c r="F17" s="21"/>
      <c r="G17" s="21" t="s">
        <v>272</v>
      </c>
      <c r="H17" s="1" t="s">
        <v>273</v>
      </c>
    </row>
    <row r="18" spans="2:8">
      <c r="B18" s="1">
        <v>12</v>
      </c>
      <c r="C18" s="14" t="s">
        <v>106</v>
      </c>
      <c r="D18" s="3">
        <v>2</v>
      </c>
      <c r="E18" s="21" t="s">
        <v>123</v>
      </c>
      <c r="F18" s="21"/>
      <c r="G18" s="21" t="s">
        <v>275</v>
      </c>
    </row>
    <row r="19" spans="2:8">
      <c r="B19" s="1">
        <v>13</v>
      </c>
      <c r="C19" s="14" t="s">
        <v>107</v>
      </c>
      <c r="D19" s="3">
        <v>2</v>
      </c>
      <c r="E19" s="21" t="s">
        <v>126</v>
      </c>
      <c r="F19" s="21"/>
      <c r="G19" s="21" t="s">
        <v>274</v>
      </c>
    </row>
    <row r="20" spans="2:8">
      <c r="B20" s="1">
        <v>14</v>
      </c>
      <c r="C20" s="3" t="s">
        <v>103</v>
      </c>
      <c r="D20" s="3">
        <v>3</v>
      </c>
      <c r="E20" s="21" t="s">
        <v>127</v>
      </c>
      <c r="F20" s="21"/>
      <c r="G20" s="21" t="s">
        <v>276</v>
      </c>
    </row>
    <row r="21" spans="2:8">
      <c r="B21" s="1">
        <v>15</v>
      </c>
      <c r="C21" s="3"/>
      <c r="D21" s="3"/>
      <c r="E21" s="21"/>
      <c r="F21" s="21"/>
      <c r="G21" s="21"/>
    </row>
    <row r="22" spans="2:8">
      <c r="B22" s="1">
        <v>16</v>
      </c>
      <c r="C22" s="3"/>
      <c r="D22" s="3"/>
      <c r="E22" s="21"/>
      <c r="F22" s="21"/>
      <c r="G22" s="21"/>
    </row>
    <row r="23" spans="2:8">
      <c r="B23" s="1">
        <v>17</v>
      </c>
      <c r="C23" s="3"/>
      <c r="D23" s="3"/>
      <c r="E23" s="21"/>
      <c r="F23" s="21"/>
      <c r="G23" s="21"/>
    </row>
    <row r="26" spans="2:8" ht="29">
      <c r="B26" s="22" t="s">
        <v>133</v>
      </c>
      <c r="C26" s="1" t="s">
        <v>135</v>
      </c>
    </row>
    <row r="27" spans="2:8">
      <c r="C27" s="3" t="s">
        <v>134</v>
      </c>
      <c r="E27" s="20" t="s">
        <v>139</v>
      </c>
    </row>
    <row r="28" spans="2:8">
      <c r="C28" s="3" t="s">
        <v>136</v>
      </c>
    </row>
    <row r="29" spans="2:8">
      <c r="C29" s="3" t="s">
        <v>134</v>
      </c>
    </row>
    <row r="30" spans="2:8">
      <c r="C30" s="3" t="s">
        <v>137</v>
      </c>
    </row>
    <row r="31" spans="2:8">
      <c r="C31" s="3" t="s">
        <v>134</v>
      </c>
    </row>
    <row r="32" spans="2:8">
      <c r="C32" s="3" t="s">
        <v>138</v>
      </c>
    </row>
    <row r="34" spans="2:6">
      <c r="B34" s="1" t="s">
        <v>140</v>
      </c>
      <c r="C34" s="1" t="s">
        <v>142</v>
      </c>
    </row>
    <row r="35" spans="2:6">
      <c r="C35" s="3"/>
    </row>
    <row r="36" spans="2:6">
      <c r="C36" s="3"/>
    </row>
    <row r="38" spans="2:6">
      <c r="B38" s="1" t="s">
        <v>141</v>
      </c>
      <c r="D38" s="20" t="s">
        <v>146</v>
      </c>
    </row>
    <row r="39" spans="2:6">
      <c r="C39" s="3" t="s">
        <v>144</v>
      </c>
      <c r="D39" s="3" t="s">
        <v>145</v>
      </c>
      <c r="E39" s="21" t="s">
        <v>149</v>
      </c>
      <c r="F39" s="21" t="s">
        <v>162</v>
      </c>
    </row>
    <row r="40" spans="2:6">
      <c r="C40" s="3" t="s">
        <v>156</v>
      </c>
      <c r="D40" s="3">
        <v>200</v>
      </c>
      <c r="E40" s="21" t="s">
        <v>153</v>
      </c>
      <c r="F40" s="21" t="s">
        <v>163</v>
      </c>
    </row>
    <row r="41" spans="2:6">
      <c r="C41" s="3" t="s">
        <v>157</v>
      </c>
      <c r="D41" s="3">
        <v>320</v>
      </c>
      <c r="E41" s="21" t="s">
        <v>153</v>
      </c>
      <c r="F41" s="21" t="s">
        <v>163</v>
      </c>
    </row>
    <row r="42" spans="2:6">
      <c r="C42" s="3" t="s">
        <v>158</v>
      </c>
      <c r="D42" s="3">
        <v>400</v>
      </c>
      <c r="E42" s="21" t="s">
        <v>150</v>
      </c>
      <c r="F42" s="21" t="s">
        <v>163</v>
      </c>
    </row>
    <row r="43" spans="2:6">
      <c r="C43" s="3" t="s">
        <v>161</v>
      </c>
      <c r="D43" s="3">
        <v>480</v>
      </c>
      <c r="E43" s="21" t="s">
        <v>151</v>
      </c>
      <c r="F43" s="21" t="s">
        <v>164</v>
      </c>
    </row>
    <row r="44" spans="2:6">
      <c r="C44" s="3" t="s">
        <v>160</v>
      </c>
      <c r="D44" s="3">
        <v>570</v>
      </c>
      <c r="E44" s="21" t="s">
        <v>151</v>
      </c>
      <c r="F44" s="21" t="s">
        <v>164</v>
      </c>
    </row>
    <row r="45" spans="2:6">
      <c r="C45" s="3" t="s">
        <v>159</v>
      </c>
      <c r="D45" s="3">
        <v>610</v>
      </c>
      <c r="E45" s="21" t="s">
        <v>152</v>
      </c>
      <c r="F45" s="21" t="s">
        <v>164</v>
      </c>
    </row>
    <row r="46" spans="2:6">
      <c r="C46" s="3" t="s">
        <v>147</v>
      </c>
      <c r="D46" s="3">
        <v>650</v>
      </c>
      <c r="E46" s="21" t="s">
        <v>154</v>
      </c>
      <c r="F46" s="21" t="s">
        <v>166</v>
      </c>
    </row>
    <row r="47" spans="2:6">
      <c r="C47" s="3" t="s">
        <v>148</v>
      </c>
      <c r="D47" s="3">
        <v>720</v>
      </c>
      <c r="E47" s="21" t="s">
        <v>155</v>
      </c>
      <c r="F47" s="21" t="s">
        <v>165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abSelected="1" topLeftCell="A59" workbookViewId="0">
      <selection activeCell="E75" sqref="E75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174</v>
      </c>
    </row>
    <row r="4" spans="2:5">
      <c r="B4" s="1" t="s">
        <v>92</v>
      </c>
    </row>
    <row r="7" spans="2:5" ht="32">
      <c r="B7" s="19" t="s">
        <v>167</v>
      </c>
    </row>
    <row r="8" spans="2:5">
      <c r="B8" s="3" t="s">
        <v>168</v>
      </c>
      <c r="C8" s="3" t="s">
        <v>422</v>
      </c>
      <c r="D8" s="3" t="s">
        <v>170</v>
      </c>
      <c r="E8" s="3" t="s">
        <v>176</v>
      </c>
    </row>
    <row r="9" spans="2:5">
      <c r="B9" s="3" t="s">
        <v>177</v>
      </c>
      <c r="C9" s="3" t="s">
        <v>424</v>
      </c>
      <c r="D9" s="3" t="s">
        <v>134</v>
      </c>
      <c r="E9" s="3">
        <v>0</v>
      </c>
    </row>
    <row r="10" spans="2:5">
      <c r="B10" s="3" t="s">
        <v>408</v>
      </c>
      <c r="C10" s="3"/>
      <c r="D10" s="3" t="s">
        <v>198</v>
      </c>
      <c r="E10" s="3">
        <v>15</v>
      </c>
    </row>
    <row r="11" spans="2:5">
      <c r="B11" s="3" t="s">
        <v>189</v>
      </c>
      <c r="C11" s="3"/>
      <c r="D11" s="3" t="s">
        <v>199</v>
      </c>
      <c r="E11" s="3">
        <v>15</v>
      </c>
    </row>
    <row r="12" spans="2:5">
      <c r="B12" s="3" t="s">
        <v>409</v>
      </c>
      <c r="C12" s="3"/>
      <c r="D12" s="3" t="s">
        <v>200</v>
      </c>
      <c r="E12" s="3">
        <v>15</v>
      </c>
    </row>
    <row r="13" spans="2:5">
      <c r="B13" s="3" t="s">
        <v>178</v>
      </c>
      <c r="C13" s="3"/>
      <c r="D13" s="3" t="s">
        <v>201</v>
      </c>
      <c r="E13" s="3">
        <v>70</v>
      </c>
    </row>
    <row r="14" spans="2:5">
      <c r="B14" s="3" t="s">
        <v>179</v>
      </c>
      <c r="C14" s="3"/>
      <c r="D14" s="3" t="s">
        <v>202</v>
      </c>
      <c r="E14" s="3">
        <v>120</v>
      </c>
    </row>
    <row r="15" spans="2:5">
      <c r="B15" s="3" t="s">
        <v>180</v>
      </c>
      <c r="C15" s="3"/>
      <c r="D15" s="3" t="s">
        <v>203</v>
      </c>
      <c r="E15" s="3">
        <v>240</v>
      </c>
    </row>
    <row r="16" spans="2:5">
      <c r="B16" s="3" t="s">
        <v>181</v>
      </c>
      <c r="C16" s="3"/>
      <c r="D16" s="3" t="s">
        <v>204</v>
      </c>
      <c r="E16" s="3">
        <v>480</v>
      </c>
    </row>
    <row r="17" spans="2:5">
      <c r="B17" s="3" t="s">
        <v>182</v>
      </c>
      <c r="C17" s="3"/>
      <c r="D17" s="3" t="s">
        <v>225</v>
      </c>
      <c r="E17" s="3">
        <v>800</v>
      </c>
    </row>
    <row r="18" spans="2:5">
      <c r="B18" s="3" t="s">
        <v>183</v>
      </c>
      <c r="C18" s="3"/>
      <c r="D18" s="3" t="s">
        <v>226</v>
      </c>
      <c r="E18" s="3">
        <v>2000</v>
      </c>
    </row>
    <row r="23" spans="2:5" ht="32">
      <c r="B23" s="19" t="s">
        <v>171</v>
      </c>
    </row>
    <row r="24" spans="2:5">
      <c r="B24" s="3" t="s">
        <v>168</v>
      </c>
      <c r="C24" s="3" t="s">
        <v>423</v>
      </c>
      <c r="D24" s="3" t="s">
        <v>170</v>
      </c>
      <c r="E24" s="3" t="s">
        <v>176</v>
      </c>
    </row>
    <row r="25" spans="2:5">
      <c r="B25" s="3" t="s">
        <v>187</v>
      </c>
      <c r="C25" s="3" t="s">
        <v>424</v>
      </c>
      <c r="D25" s="3" t="s">
        <v>134</v>
      </c>
      <c r="E25" s="3">
        <v>0</v>
      </c>
    </row>
    <row r="26" spans="2:5">
      <c r="B26" s="3" t="s">
        <v>410</v>
      </c>
      <c r="D26" s="3" t="s">
        <v>414</v>
      </c>
      <c r="E26" s="3">
        <v>30</v>
      </c>
    </row>
    <row r="27" spans="2:5">
      <c r="B27" s="3" t="s">
        <v>188</v>
      </c>
      <c r="C27" s="3"/>
      <c r="D27" s="3" t="s">
        <v>413</v>
      </c>
      <c r="E27" s="3">
        <v>30</v>
      </c>
    </row>
    <row r="28" spans="2:5">
      <c r="B28" s="3" t="s">
        <v>411</v>
      </c>
      <c r="C28" s="3"/>
      <c r="D28" s="3" t="s">
        <v>412</v>
      </c>
      <c r="E28" s="3">
        <v>30</v>
      </c>
    </row>
    <row r="29" spans="2:5">
      <c r="B29" s="3" t="s">
        <v>190</v>
      </c>
      <c r="C29" s="3"/>
      <c r="D29" s="3" t="s">
        <v>201</v>
      </c>
      <c r="E29" s="3">
        <v>150</v>
      </c>
    </row>
    <row r="30" spans="2:5">
      <c r="B30" s="3" t="s">
        <v>191</v>
      </c>
      <c r="C30" s="3"/>
      <c r="D30" s="3" t="s">
        <v>202</v>
      </c>
      <c r="E30" s="3">
        <v>220</v>
      </c>
    </row>
    <row r="31" spans="2:5">
      <c r="B31" s="3" t="s">
        <v>192</v>
      </c>
      <c r="C31" s="3"/>
      <c r="D31" s="3" t="s">
        <v>203</v>
      </c>
      <c r="E31" s="3">
        <v>450</v>
      </c>
    </row>
    <row r="32" spans="2:5">
      <c r="B32" s="3" t="s">
        <v>193</v>
      </c>
      <c r="C32" s="3"/>
      <c r="D32" s="3" t="s">
        <v>204</v>
      </c>
      <c r="E32" s="3">
        <v>760</v>
      </c>
    </row>
    <row r="33" spans="2:5">
      <c r="B33" s="3" t="s">
        <v>194</v>
      </c>
      <c r="C33" s="3"/>
      <c r="D33" s="3" t="s">
        <v>224</v>
      </c>
      <c r="E33" s="3">
        <v>1500</v>
      </c>
    </row>
    <row r="34" spans="2:5">
      <c r="B34" s="3" t="s">
        <v>195</v>
      </c>
      <c r="C34" s="3"/>
      <c r="D34" s="3" t="s">
        <v>205</v>
      </c>
      <c r="E34" s="3">
        <v>4000</v>
      </c>
    </row>
    <row r="39" spans="2:5" ht="32">
      <c r="B39" s="19" t="s">
        <v>172</v>
      </c>
    </row>
    <row r="40" spans="2:5">
      <c r="B40" s="3" t="s">
        <v>168</v>
      </c>
      <c r="C40" s="3" t="s">
        <v>423</v>
      </c>
      <c r="D40" s="3" t="s">
        <v>170</v>
      </c>
      <c r="E40" s="3" t="s">
        <v>176</v>
      </c>
    </row>
    <row r="41" spans="2:5">
      <c r="B41" s="3" t="s">
        <v>197</v>
      </c>
      <c r="C41" s="3" t="s">
        <v>424</v>
      </c>
      <c r="D41" s="3" t="s">
        <v>134</v>
      </c>
      <c r="E41" s="3">
        <v>0</v>
      </c>
    </row>
    <row r="42" spans="2:5">
      <c r="B42" s="3" t="s">
        <v>415</v>
      </c>
      <c r="C42" s="3"/>
      <c r="D42" s="3" t="s">
        <v>417</v>
      </c>
      <c r="E42" s="3">
        <v>8</v>
      </c>
    </row>
    <row r="43" spans="2:5">
      <c r="B43" s="3" t="s">
        <v>416</v>
      </c>
      <c r="C43" s="3"/>
      <c r="D43" s="3" t="s">
        <v>418</v>
      </c>
      <c r="E43" s="3">
        <v>8</v>
      </c>
    </row>
    <row r="44" spans="2:5">
      <c r="B44" s="3" t="s">
        <v>206</v>
      </c>
      <c r="C44" s="3"/>
      <c r="D44" s="3" t="s">
        <v>419</v>
      </c>
      <c r="E44" s="3">
        <v>8</v>
      </c>
    </row>
    <row r="45" spans="2:5">
      <c r="B45" s="3" t="s">
        <v>207</v>
      </c>
      <c r="C45" s="3"/>
      <c r="D45" s="3" t="s">
        <v>218</v>
      </c>
      <c r="E45" s="3">
        <v>50</v>
      </c>
    </row>
    <row r="46" spans="2:5">
      <c r="B46" s="3" t="s">
        <v>216</v>
      </c>
      <c r="C46" s="3"/>
      <c r="D46" s="3" t="s">
        <v>217</v>
      </c>
      <c r="E46" s="3">
        <v>80</v>
      </c>
    </row>
    <row r="47" spans="2:5">
      <c r="B47" s="3" t="s">
        <v>208</v>
      </c>
      <c r="C47" s="3"/>
      <c r="D47" s="3" t="s">
        <v>209</v>
      </c>
      <c r="E47" s="3">
        <v>350</v>
      </c>
    </row>
    <row r="48" spans="2:5">
      <c r="B48" s="3" t="s">
        <v>219</v>
      </c>
      <c r="C48" s="3"/>
      <c r="D48" s="3" t="s">
        <v>220</v>
      </c>
      <c r="E48" s="3">
        <v>450</v>
      </c>
    </row>
    <row r="49" spans="2:5">
      <c r="B49" s="3" t="s">
        <v>215</v>
      </c>
      <c r="C49" s="3"/>
      <c r="D49" s="3" t="s">
        <v>221</v>
      </c>
      <c r="E49" s="3">
        <v>500</v>
      </c>
    </row>
    <row r="50" spans="2:5">
      <c r="B50" s="3" t="s">
        <v>210</v>
      </c>
      <c r="C50" s="3"/>
      <c r="D50" s="3" t="s">
        <v>211</v>
      </c>
      <c r="E50" s="3">
        <v>700</v>
      </c>
    </row>
    <row r="54" spans="2:5" ht="32">
      <c r="B54" s="19" t="s">
        <v>175</v>
      </c>
    </row>
    <row r="55" spans="2:5">
      <c r="B55" s="3" t="s">
        <v>168</v>
      </c>
      <c r="C55" s="3" t="s">
        <v>423</v>
      </c>
      <c r="D55" s="3" t="s">
        <v>170</v>
      </c>
      <c r="E55" s="3" t="s">
        <v>176</v>
      </c>
    </row>
    <row r="56" spans="2:5">
      <c r="B56" s="3" t="s">
        <v>196</v>
      </c>
      <c r="C56" s="3" t="s">
        <v>424</v>
      </c>
      <c r="D56" s="3" t="s">
        <v>134</v>
      </c>
      <c r="E56" s="3">
        <v>0</v>
      </c>
    </row>
    <row r="57" spans="2:5">
      <c r="B57" s="3" t="s">
        <v>229</v>
      </c>
      <c r="C57" s="3"/>
      <c r="D57" s="3" t="s">
        <v>231</v>
      </c>
      <c r="E57" s="3">
        <v>15</v>
      </c>
    </row>
    <row r="58" spans="2:5">
      <c r="B58" s="3" t="s">
        <v>228</v>
      </c>
      <c r="C58" s="3"/>
      <c r="D58" s="3" t="s">
        <v>232</v>
      </c>
      <c r="E58" s="3">
        <v>15</v>
      </c>
    </row>
    <row r="59" spans="2:5">
      <c r="B59" s="3" t="s">
        <v>230</v>
      </c>
      <c r="C59" s="3"/>
      <c r="D59" s="3" t="s">
        <v>233</v>
      </c>
      <c r="E59" s="3">
        <v>15</v>
      </c>
    </row>
    <row r="60" spans="2:5">
      <c r="B60" s="3" t="s">
        <v>227</v>
      </c>
      <c r="C60" s="3"/>
      <c r="D60" s="3" t="s">
        <v>234</v>
      </c>
      <c r="E60" s="3">
        <v>70</v>
      </c>
    </row>
    <row r="61" spans="2:5">
      <c r="B61" s="3" t="s">
        <v>212</v>
      </c>
      <c r="C61" s="3"/>
      <c r="D61" s="3" t="s">
        <v>202</v>
      </c>
      <c r="E61" s="3">
        <v>100</v>
      </c>
    </row>
    <row r="62" spans="2:5">
      <c r="B62" s="3" t="s">
        <v>213</v>
      </c>
      <c r="C62" s="3"/>
      <c r="D62" s="3" t="s">
        <v>203</v>
      </c>
      <c r="E62" s="3">
        <v>200</v>
      </c>
    </row>
    <row r="63" spans="2:5">
      <c r="B63" s="3" t="s">
        <v>214</v>
      </c>
      <c r="C63" s="3"/>
      <c r="D63" s="3" t="s">
        <v>204</v>
      </c>
      <c r="E63" s="3">
        <v>400</v>
      </c>
    </row>
    <row r="64" spans="2:5">
      <c r="B64" s="3" t="s">
        <v>222</v>
      </c>
      <c r="C64" s="3"/>
      <c r="D64" s="3" t="s">
        <v>201</v>
      </c>
      <c r="E64" s="3">
        <v>700</v>
      </c>
    </row>
    <row r="65" spans="2:5">
      <c r="B65" s="3" t="s">
        <v>223</v>
      </c>
      <c r="C65" s="3"/>
      <c r="D65" s="3" t="s">
        <v>224</v>
      </c>
      <c r="E65" s="3">
        <v>1500</v>
      </c>
    </row>
    <row r="70" spans="2:5" ht="32">
      <c r="B70" s="19" t="s">
        <v>173</v>
      </c>
    </row>
    <row r="71" spans="2:5">
      <c r="B71" s="3" t="s">
        <v>168</v>
      </c>
      <c r="C71" s="3" t="s">
        <v>423</v>
      </c>
      <c r="D71" s="3" t="s">
        <v>170</v>
      </c>
      <c r="E71" s="3" t="s">
        <v>176</v>
      </c>
    </row>
    <row r="72" spans="2:5">
      <c r="B72" s="3" t="s">
        <v>197</v>
      </c>
      <c r="C72" s="3" t="s">
        <v>424</v>
      </c>
      <c r="D72" s="3" t="s">
        <v>134</v>
      </c>
      <c r="E72" s="3">
        <v>0</v>
      </c>
    </row>
    <row r="73" spans="2:5">
      <c r="B73" s="3" t="s">
        <v>237</v>
      </c>
      <c r="C73" s="3"/>
      <c r="D73" s="3" t="s">
        <v>427</v>
      </c>
      <c r="E73" s="3">
        <v>2000</v>
      </c>
    </row>
    <row r="74" spans="2:5">
      <c r="B74" s="3" t="s">
        <v>425</v>
      </c>
      <c r="C74" s="3" t="s">
        <v>426</v>
      </c>
      <c r="D74" s="3"/>
      <c r="E74" s="3">
        <v>2500</v>
      </c>
    </row>
    <row r="75" spans="2:5">
      <c r="B75" s="3" t="s">
        <v>236</v>
      </c>
      <c r="C75" s="3" t="s">
        <v>239</v>
      </c>
      <c r="D75" s="3" t="s">
        <v>238</v>
      </c>
      <c r="E75" s="3" t="s">
        <v>235</v>
      </c>
    </row>
    <row r="76" spans="2:5">
      <c r="B76" s="3" t="s">
        <v>254</v>
      </c>
      <c r="C76" s="3" t="s">
        <v>255</v>
      </c>
      <c r="D76" s="3" t="s">
        <v>250</v>
      </c>
      <c r="E76" s="3" t="s">
        <v>235</v>
      </c>
    </row>
    <row r="77" spans="2:5">
      <c r="B77" s="3" t="s">
        <v>240</v>
      </c>
      <c r="C77" s="3" t="s">
        <v>244</v>
      </c>
      <c r="D77" s="3" t="s">
        <v>251</v>
      </c>
      <c r="E77" s="3" t="s">
        <v>235</v>
      </c>
    </row>
    <row r="78" spans="2:5">
      <c r="B78" s="3" t="s">
        <v>241</v>
      </c>
      <c r="C78" s="3" t="s">
        <v>245</v>
      </c>
      <c r="D78" s="3" t="s">
        <v>252</v>
      </c>
      <c r="E78" s="3" t="s">
        <v>235</v>
      </c>
    </row>
    <row r="79" spans="2:5">
      <c r="B79" s="3" t="s">
        <v>242</v>
      </c>
      <c r="C79" s="3" t="s">
        <v>246</v>
      </c>
      <c r="D79" s="3" t="s">
        <v>253</v>
      </c>
      <c r="E79" s="3" t="s">
        <v>235</v>
      </c>
    </row>
    <row r="80" spans="2:5">
      <c r="B80" s="3" t="s">
        <v>243</v>
      </c>
      <c r="C80" s="3" t="s">
        <v>248</v>
      </c>
      <c r="D80" s="3" t="s">
        <v>258</v>
      </c>
      <c r="E80" s="3" t="s">
        <v>235</v>
      </c>
    </row>
    <row r="81" spans="2:5">
      <c r="B81" s="3" t="s">
        <v>247</v>
      </c>
      <c r="C81" s="3" t="s">
        <v>249</v>
      </c>
      <c r="D81" s="3" t="s">
        <v>257</v>
      </c>
      <c r="E81" s="3" t="s">
        <v>235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7"/>
  <sheetViews>
    <sheetView workbookViewId="0">
      <selection activeCell="C11" sqref="C11"/>
    </sheetView>
  </sheetViews>
  <sheetFormatPr baseColWidth="10" defaultRowHeight="20"/>
  <cols>
    <col min="1" max="16384" width="10.7109375" style="1"/>
  </cols>
  <sheetData>
    <row r="2" spans="2:3" ht="29">
      <c r="B2" s="4" t="s">
        <v>6</v>
      </c>
    </row>
    <row r="4" spans="2:3">
      <c r="B4" s="1" t="s">
        <v>375</v>
      </c>
    </row>
    <row r="5" spans="2:3" s="35" customFormat="1">
      <c r="C5" s="1" t="s">
        <v>376</v>
      </c>
    </row>
    <row r="6" spans="2:3">
      <c r="C6" s="1" t="s">
        <v>378</v>
      </c>
    </row>
    <row r="7" spans="2:3">
      <c r="C7" s="1" t="s">
        <v>377</v>
      </c>
    </row>
    <row r="8" spans="2:3">
      <c r="C8" s="1" t="s">
        <v>379</v>
      </c>
    </row>
    <row r="9" spans="2:3">
      <c r="C9" s="1" t="s">
        <v>326</v>
      </c>
    </row>
    <row r="10" spans="2:3">
      <c r="C10" s="1" t="s">
        <v>380</v>
      </c>
    </row>
    <row r="27" spans="2:12"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</row>
    <row r="28" spans="2:12">
      <c r="B28" s="2" t="s">
        <v>7</v>
      </c>
      <c r="F28" s="2" t="s">
        <v>15</v>
      </c>
    </row>
    <row r="29" spans="2:12">
      <c r="B29" s="3" t="s">
        <v>8</v>
      </c>
      <c r="C29" s="3">
        <v>0.3</v>
      </c>
      <c r="D29" s="3">
        <v>1</v>
      </c>
      <c r="F29" s="1" t="s">
        <v>16</v>
      </c>
    </row>
    <row r="30" spans="2:12">
      <c r="B30" s="3" t="s">
        <v>9</v>
      </c>
      <c r="C30" s="3">
        <v>0.4</v>
      </c>
      <c r="D30" s="3">
        <v>1</v>
      </c>
      <c r="F30" s="39" t="s">
        <v>25</v>
      </c>
      <c r="G30" s="39"/>
      <c r="H30" s="39"/>
      <c r="I30" s="39"/>
      <c r="J30" s="39"/>
      <c r="K30" s="39"/>
      <c r="L30" s="39"/>
    </row>
    <row r="31" spans="2:12">
      <c r="B31" s="3" t="s">
        <v>8</v>
      </c>
      <c r="C31" s="3">
        <v>0.55000000000000004</v>
      </c>
      <c r="D31" s="3">
        <v>1</v>
      </c>
      <c r="F31" s="39" t="s">
        <v>17</v>
      </c>
      <c r="G31" s="39"/>
      <c r="H31" s="39"/>
      <c r="I31" s="39"/>
      <c r="J31" s="39"/>
      <c r="K31" s="39"/>
      <c r="L31" s="39"/>
    </row>
    <row r="32" spans="2:12">
      <c r="B32" s="3" t="s">
        <v>10</v>
      </c>
      <c r="C32" s="3">
        <v>0.68</v>
      </c>
      <c r="D32" s="3">
        <v>1</v>
      </c>
      <c r="F32" s="39" t="s">
        <v>19</v>
      </c>
      <c r="G32" s="39"/>
      <c r="H32" s="39"/>
      <c r="I32" s="39"/>
      <c r="J32" s="39"/>
      <c r="K32" s="39"/>
      <c r="L32" s="39"/>
    </row>
    <row r="33" spans="2:12">
      <c r="B33" s="3" t="s">
        <v>14</v>
      </c>
      <c r="C33" s="3">
        <v>0.82</v>
      </c>
      <c r="D33" s="3">
        <v>0</v>
      </c>
      <c r="F33" s="39" t="s">
        <v>30</v>
      </c>
      <c r="G33" s="39"/>
      <c r="H33" s="39"/>
      <c r="I33" s="39"/>
      <c r="J33" s="39"/>
      <c r="K33" s="39"/>
      <c r="L33" s="39"/>
    </row>
    <row r="34" spans="2:12">
      <c r="B34" s="3" t="s">
        <v>8</v>
      </c>
      <c r="C34" s="3">
        <v>0.91</v>
      </c>
      <c r="D34" s="3">
        <v>1</v>
      </c>
      <c r="F34" s="39" t="s">
        <v>20</v>
      </c>
      <c r="G34" s="39"/>
      <c r="H34" s="39"/>
      <c r="I34" s="39"/>
      <c r="J34" s="39"/>
      <c r="K34" s="39"/>
      <c r="L34" s="39"/>
    </row>
    <row r="35" spans="2:12">
      <c r="B35" s="3" t="s">
        <v>11</v>
      </c>
      <c r="C35" s="3">
        <v>1.1000000000000001</v>
      </c>
      <c r="D35" s="3">
        <v>1</v>
      </c>
      <c r="F35" s="39" t="s">
        <v>21</v>
      </c>
      <c r="G35" s="39"/>
      <c r="H35" s="39"/>
      <c r="I35" s="39"/>
      <c r="J35" s="39"/>
      <c r="K35" s="39"/>
      <c r="L35" s="39"/>
    </row>
    <row r="36" spans="2:12">
      <c r="B36" s="3" t="s">
        <v>12</v>
      </c>
      <c r="C36" s="3">
        <v>1.43</v>
      </c>
      <c r="D36" s="3">
        <v>1</v>
      </c>
      <c r="F36" s="39" t="s">
        <v>26</v>
      </c>
      <c r="G36" s="39"/>
      <c r="H36" s="39"/>
      <c r="I36" s="39"/>
      <c r="J36" s="39"/>
      <c r="K36" s="39"/>
      <c r="L36" s="39"/>
    </row>
    <row r="37" spans="2:12">
      <c r="B37" s="3" t="s">
        <v>13</v>
      </c>
      <c r="C37" s="3">
        <v>1.49</v>
      </c>
      <c r="D37" s="3">
        <v>1</v>
      </c>
      <c r="F37" s="39" t="s">
        <v>27</v>
      </c>
      <c r="G37" s="39"/>
      <c r="H37" s="39"/>
      <c r="I37" s="39"/>
      <c r="J37" s="39"/>
      <c r="K37" s="39"/>
      <c r="L37" s="39"/>
    </row>
    <row r="38" spans="2:12">
      <c r="F38" s="39" t="s">
        <v>28</v>
      </c>
      <c r="G38" s="39"/>
      <c r="H38" s="39"/>
      <c r="I38" s="39"/>
      <c r="J38" s="39"/>
      <c r="K38" s="39"/>
      <c r="L38" s="39"/>
    </row>
    <row r="39" spans="2:12">
      <c r="F39" s="39" t="s">
        <v>29</v>
      </c>
      <c r="G39" s="39"/>
      <c r="H39" s="39"/>
      <c r="I39" s="39"/>
      <c r="J39" s="39"/>
      <c r="K39" s="39"/>
      <c r="L39" s="39"/>
    </row>
    <row r="40" spans="2:12">
      <c r="F40" s="39" t="s">
        <v>31</v>
      </c>
      <c r="G40" s="39"/>
      <c r="H40" s="39"/>
      <c r="I40" s="39"/>
      <c r="J40" s="39"/>
      <c r="K40" s="39"/>
      <c r="L40" s="39"/>
    </row>
    <row r="41" spans="2:12">
      <c r="F41" s="39" t="s">
        <v>36</v>
      </c>
      <c r="G41" s="39"/>
      <c r="H41" s="39"/>
      <c r="I41" s="39"/>
      <c r="J41" s="39"/>
      <c r="K41" s="39"/>
      <c r="L41" s="39"/>
    </row>
    <row r="42" spans="2:12">
      <c r="B42" s="1" t="s">
        <v>22</v>
      </c>
      <c r="C42" s="1" t="s">
        <v>15</v>
      </c>
      <c r="F42" s="39" t="s">
        <v>32</v>
      </c>
      <c r="G42" s="39"/>
      <c r="H42" s="39"/>
      <c r="I42" s="39"/>
      <c r="J42" s="39"/>
      <c r="K42" s="39"/>
      <c r="L42" s="39"/>
    </row>
    <row r="43" spans="2:12">
      <c r="B43" s="1" t="s">
        <v>23</v>
      </c>
      <c r="C43" s="1" t="s">
        <v>24</v>
      </c>
      <c r="F43" s="39" t="s">
        <v>33</v>
      </c>
      <c r="G43" s="39"/>
      <c r="H43" s="39"/>
      <c r="I43" s="39"/>
      <c r="J43" s="39"/>
      <c r="K43" s="39"/>
      <c r="L43" s="39"/>
    </row>
    <row r="44" spans="2:12">
      <c r="C44" s="1" t="s">
        <v>37</v>
      </c>
      <c r="F44" s="39" t="s">
        <v>34</v>
      </c>
      <c r="G44" s="39"/>
      <c r="H44" s="39"/>
      <c r="I44" s="39"/>
      <c r="J44" s="39"/>
      <c r="K44" s="39"/>
      <c r="L44" s="39"/>
    </row>
    <row r="45" spans="2:12">
      <c r="F45" s="39" t="s">
        <v>35</v>
      </c>
      <c r="G45" s="39"/>
      <c r="H45" s="39"/>
      <c r="I45" s="39"/>
      <c r="J45" s="39"/>
      <c r="K45" s="39"/>
      <c r="L45" s="39"/>
    </row>
    <row r="46" spans="2:12">
      <c r="F46" s="39" t="s">
        <v>38</v>
      </c>
      <c r="G46" s="39"/>
      <c r="H46" s="39"/>
      <c r="I46" s="39"/>
      <c r="J46" s="39"/>
      <c r="K46" s="39"/>
      <c r="L46" s="39"/>
    </row>
    <row r="47" spans="2:12">
      <c r="F47" s="39" t="s">
        <v>18</v>
      </c>
      <c r="G47" s="39"/>
      <c r="H47" s="39"/>
      <c r="I47" s="39"/>
      <c r="J47" s="39"/>
      <c r="K47" s="39"/>
      <c r="L47" s="39"/>
    </row>
  </sheetData>
  <mergeCells count="18">
    <mergeCell ref="F41:L41"/>
    <mergeCell ref="F30:L30"/>
    <mergeCell ref="F31:L31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2:L42"/>
    <mergeCell ref="F43:L43"/>
    <mergeCell ref="F44:L44"/>
    <mergeCell ref="F45:L45"/>
    <mergeCell ref="F47:L47"/>
    <mergeCell ref="F46:L46"/>
  </mergeCells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topLeftCell="A5" workbookViewId="0">
      <selection activeCell="G16" sqref="G16"/>
    </sheetView>
  </sheetViews>
  <sheetFormatPr baseColWidth="10" defaultRowHeight="20"/>
  <cols>
    <col min="1" max="16384" width="10.7109375" style="5"/>
  </cols>
  <sheetData>
    <row r="2" spans="2:13">
      <c r="B2" s="5" t="s">
        <v>59</v>
      </c>
      <c r="K2" s="5" t="s">
        <v>71</v>
      </c>
    </row>
    <row r="3" spans="2:13">
      <c r="B3" s="5" t="s">
        <v>60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67</v>
      </c>
      <c r="D5" s="10" t="s">
        <v>68</v>
      </c>
      <c r="E5" s="10" t="s">
        <v>112</v>
      </c>
      <c r="F5" s="10" t="s">
        <v>113</v>
      </c>
      <c r="G5" s="10" t="s">
        <v>114</v>
      </c>
      <c r="H5" s="10" t="s">
        <v>69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4000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2000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500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66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70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72</v>
      </c>
      <c r="L16" s="9">
        <v>14</v>
      </c>
      <c r="M16" s="9">
        <f t="shared" si="0"/>
        <v>1265</v>
      </c>
    </row>
    <row r="17" spans="3:13">
      <c r="C17" s="5" t="s">
        <v>73</v>
      </c>
      <c r="D17" s="13">
        <v>2</v>
      </c>
      <c r="L17" s="9">
        <v>15</v>
      </c>
      <c r="M17" s="9">
        <f t="shared" si="0"/>
        <v>1478</v>
      </c>
    </row>
    <row r="18" spans="3:13">
      <c r="C18" s="5" t="s">
        <v>74</v>
      </c>
      <c r="D18" s="9" cm="1">
        <f t="array" aca="1" ref="D18" ca="1">INDIRECT("M" &amp; D17+2)</f>
        <v>8</v>
      </c>
      <c r="E18" s="5" t="s">
        <v>85</v>
      </c>
      <c r="F18" s="9" cm="1">
        <f t="array" aca="1" ref="F18" ca="1">INDIRECT("M" &amp; D17+3)-INDIRECT("M" &amp; D17+2)</f>
        <v>30</v>
      </c>
      <c r="L18" s="9">
        <v>16</v>
      </c>
      <c r="M18" s="9">
        <f t="shared" si="0"/>
        <v>1711</v>
      </c>
    </row>
    <row r="19" spans="3:13">
      <c r="C19" s="5" t="s">
        <v>89</v>
      </c>
      <c r="D19" s="9">
        <f>_xlfn.CEILING.MATH(D17*180/150)</f>
        <v>3</v>
      </c>
      <c r="E19" s="5" t="s">
        <v>86</v>
      </c>
      <c r="F19" s="9">
        <f ca="1">_xlfn.CEILING.MATH(F18/D30)</f>
        <v>5</v>
      </c>
      <c r="L19" s="9">
        <v>17</v>
      </c>
      <c r="M19" s="9">
        <f t="shared" si="0"/>
        <v>1966</v>
      </c>
    </row>
    <row r="20" spans="3:13">
      <c r="C20" s="5" t="s">
        <v>75</v>
      </c>
      <c r="D20" s="13">
        <v>650</v>
      </c>
      <c r="L20" s="9">
        <v>18</v>
      </c>
      <c r="M20" s="9">
        <f t="shared" si="0"/>
        <v>2244</v>
      </c>
    </row>
    <row r="21" spans="3:13">
      <c r="C21" s="5" t="s">
        <v>76</v>
      </c>
      <c r="D21" s="13">
        <v>600</v>
      </c>
      <c r="L21" s="9">
        <v>19</v>
      </c>
      <c r="M21" s="9">
        <f t="shared" si="0"/>
        <v>2546</v>
      </c>
    </row>
    <row r="22" spans="3:13">
      <c r="C22" s="5" t="s">
        <v>77</v>
      </c>
      <c r="D22" s="9">
        <f>D21-D20</f>
        <v>-50</v>
      </c>
      <c r="L22" s="9">
        <v>20</v>
      </c>
      <c r="M22" s="9">
        <f t="shared" si="0"/>
        <v>2873</v>
      </c>
    </row>
    <row r="23" spans="3:13">
      <c r="C23" s="5" t="s">
        <v>78</v>
      </c>
      <c r="D23" s="9">
        <f>1+ATAN(D22/120)*2/PI()</f>
        <v>0.74866816724399521</v>
      </c>
      <c r="L23" s="9">
        <v>21</v>
      </c>
      <c r="M23" s="9">
        <f t="shared" si="0"/>
        <v>3226</v>
      </c>
    </row>
    <row r="24" spans="3:13">
      <c r="C24" s="5" t="s">
        <v>80</v>
      </c>
      <c r="D24" s="13">
        <v>20</v>
      </c>
      <c r="L24" s="9">
        <v>22</v>
      </c>
      <c r="M24" s="9">
        <f t="shared" si="0"/>
        <v>3607</v>
      </c>
    </row>
    <row r="25" spans="3:13">
      <c r="C25" s="5" t="s">
        <v>81</v>
      </c>
      <c r="D25" s="9">
        <f>1+MAX(0,D24)/150</f>
        <v>1.1333333333333333</v>
      </c>
      <c r="L25" s="9">
        <v>23</v>
      </c>
      <c r="M25" s="9">
        <f t="shared" si="0"/>
        <v>4017</v>
      </c>
    </row>
    <row r="26" spans="3:13">
      <c r="C26" s="5" t="s">
        <v>82</v>
      </c>
      <c r="D26" s="13">
        <v>100</v>
      </c>
      <c r="L26" s="9">
        <v>24</v>
      </c>
      <c r="M26" s="9">
        <f t="shared" si="0"/>
        <v>4457</v>
      </c>
    </row>
    <row r="27" spans="3:13">
      <c r="C27" s="5" t="s">
        <v>83</v>
      </c>
      <c r="D27" s="9">
        <f>1+POWER(MAX(0,D26-95),2)/50</f>
        <v>1.5</v>
      </c>
      <c r="L27" s="9">
        <v>25</v>
      </c>
      <c r="M27" s="9">
        <f t="shared" si="0"/>
        <v>4929</v>
      </c>
    </row>
    <row r="28" spans="3:13">
      <c r="C28" s="5" t="s">
        <v>184</v>
      </c>
      <c r="D28" s="13">
        <v>1</v>
      </c>
      <c r="E28" s="5" t="s">
        <v>185</v>
      </c>
      <c r="L28" s="9">
        <v>26</v>
      </c>
      <c r="M28" s="9">
        <f t="shared" si="0"/>
        <v>5435</v>
      </c>
    </row>
    <row r="29" spans="3:13">
      <c r="C29" s="5" t="s">
        <v>84</v>
      </c>
      <c r="D29" s="13">
        <v>1.5</v>
      </c>
      <c r="E29" s="5" t="s">
        <v>186</v>
      </c>
      <c r="L29" s="9">
        <v>27</v>
      </c>
      <c r="M29" s="9">
        <f t="shared" si="0"/>
        <v>5976</v>
      </c>
    </row>
    <row r="30" spans="3:13">
      <c r="C30" s="5" t="s">
        <v>79</v>
      </c>
      <c r="D30" s="14">
        <f>MAX(6,_xlfn.FLOOR.MATH(D19*D23*D25*D27*D28*D29))</f>
        <v>6</v>
      </c>
      <c r="L30" s="9">
        <v>28</v>
      </c>
      <c r="M30" s="9">
        <f t="shared" si="0"/>
        <v>6554</v>
      </c>
    </row>
    <row r="31" spans="3:13">
      <c r="L31" s="9">
        <v>29</v>
      </c>
      <c r="M31" s="9">
        <f t="shared" si="0"/>
        <v>7171</v>
      </c>
    </row>
    <row r="32" spans="3:13"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 t="shared" ref="M134" si="2">_xlfn.FLOOR.MATH(M133*1.05+L134*10)</f>
        <v>2492454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E9" sqref="E9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279</v>
      </c>
    </row>
    <row r="3" spans="2:6" ht="32">
      <c r="B3" s="23"/>
    </row>
    <row r="4" spans="2:6" ht="25" customHeight="1">
      <c r="B4" s="24" t="s">
        <v>359</v>
      </c>
      <c r="E4" s="24"/>
      <c r="F4" s="24"/>
    </row>
    <row r="5" spans="2:6" ht="25" customHeight="1">
      <c r="B5" s="11" t="s">
        <v>168</v>
      </c>
      <c r="C5" s="11" t="s">
        <v>169</v>
      </c>
      <c r="D5" s="11" t="s">
        <v>361</v>
      </c>
      <c r="E5" s="11" t="s">
        <v>360</v>
      </c>
      <c r="F5" s="24"/>
    </row>
    <row r="6" spans="2:6">
      <c r="B6" s="29" t="s">
        <v>362</v>
      </c>
      <c r="C6" s="29" t="s">
        <v>363</v>
      </c>
      <c r="D6" s="29" t="s">
        <v>364</v>
      </c>
      <c r="E6" s="29" t="s">
        <v>421</v>
      </c>
      <c r="F6" s="24"/>
    </row>
    <row r="7" spans="2:6">
      <c r="B7" s="29" t="s">
        <v>365</v>
      </c>
      <c r="C7" s="29" t="s">
        <v>366</v>
      </c>
      <c r="D7" s="29" t="s">
        <v>367</v>
      </c>
      <c r="E7" s="29" t="s">
        <v>420</v>
      </c>
      <c r="F7" s="24"/>
    </row>
    <row r="8" spans="2:6">
      <c r="B8" s="29" t="s">
        <v>368</v>
      </c>
      <c r="C8" s="29" t="s">
        <v>369</v>
      </c>
      <c r="D8" s="29" t="s">
        <v>370</v>
      </c>
      <c r="E8" s="29" t="s">
        <v>384</v>
      </c>
      <c r="F8" s="24"/>
    </row>
    <row r="9" spans="2:6">
      <c r="B9" s="29" t="s">
        <v>371</v>
      </c>
      <c r="C9" s="29" t="s">
        <v>372</v>
      </c>
      <c r="D9" s="29" t="s">
        <v>373</v>
      </c>
      <c r="E9" s="29" t="s">
        <v>374</v>
      </c>
      <c r="F9" s="24"/>
    </row>
    <row r="10" spans="2:6">
      <c r="B10" s="29" t="s">
        <v>381</v>
      </c>
      <c r="C10" s="29" t="s">
        <v>382</v>
      </c>
      <c r="D10" s="29" t="s">
        <v>383</v>
      </c>
      <c r="E10" s="29" t="s">
        <v>407</v>
      </c>
      <c r="F10" s="24"/>
    </row>
    <row r="11" spans="2:6">
      <c r="B11" s="29" t="s">
        <v>95</v>
      </c>
      <c r="C11" s="29" t="s">
        <v>385</v>
      </c>
      <c r="D11" s="29" t="s">
        <v>387</v>
      </c>
      <c r="E11" s="29" t="s">
        <v>386</v>
      </c>
      <c r="F11" s="24"/>
    </row>
    <row r="12" spans="2:6">
      <c r="B12" s="29"/>
      <c r="C12" s="29"/>
      <c r="D12" s="29"/>
      <c r="E12" s="29"/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282</v>
      </c>
    </row>
    <row r="30" spans="2:6">
      <c r="B30" s="31" t="s">
        <v>168</v>
      </c>
      <c r="C30" s="31" t="s">
        <v>169</v>
      </c>
      <c r="D30" s="31" t="s">
        <v>287</v>
      </c>
      <c r="E30" s="32" t="s">
        <v>288</v>
      </c>
    </row>
    <row r="31" spans="2:6">
      <c r="B31" s="14" t="s">
        <v>283</v>
      </c>
      <c r="C31" s="14" t="s">
        <v>285</v>
      </c>
      <c r="D31" s="14" t="s">
        <v>290</v>
      </c>
      <c r="E31" s="33" t="s">
        <v>289</v>
      </c>
      <c r="F31" s="25" t="s">
        <v>292</v>
      </c>
    </row>
    <row r="32" spans="2:6">
      <c r="B32" s="14" t="s">
        <v>284</v>
      </c>
      <c r="C32" s="14" t="s">
        <v>286</v>
      </c>
      <c r="D32" s="14" t="s">
        <v>291</v>
      </c>
      <c r="E32" s="33" t="s">
        <v>152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294</v>
      </c>
      <c r="C38" s="13" t="s">
        <v>297</v>
      </c>
      <c r="D38" s="13" t="s">
        <v>305</v>
      </c>
      <c r="E38" s="34" t="s">
        <v>311</v>
      </c>
      <c r="F38" s="25" t="s">
        <v>293</v>
      </c>
      <c r="G38" s="25"/>
    </row>
    <row r="39" spans="2:7">
      <c r="B39" s="13" t="s">
        <v>295</v>
      </c>
      <c r="C39" s="13" t="s">
        <v>296</v>
      </c>
      <c r="D39" s="13" t="s">
        <v>306</v>
      </c>
      <c r="E39" s="34" t="s">
        <v>153</v>
      </c>
      <c r="G39" s="25"/>
    </row>
    <row r="40" spans="2:7">
      <c r="B40" s="13" t="s">
        <v>298</v>
      </c>
      <c r="C40" s="13" t="s">
        <v>299</v>
      </c>
      <c r="D40" s="13" t="s">
        <v>307</v>
      </c>
      <c r="E40" s="34" t="s">
        <v>312</v>
      </c>
      <c r="G40" s="25"/>
    </row>
    <row r="41" spans="2:7">
      <c r="B41" s="13" t="s">
        <v>330</v>
      </c>
      <c r="C41" s="13" t="s">
        <v>300</v>
      </c>
      <c r="D41" s="13" t="s">
        <v>334</v>
      </c>
      <c r="E41" s="34" t="s">
        <v>313</v>
      </c>
      <c r="G41" s="25"/>
    </row>
    <row r="42" spans="2:7">
      <c r="B42" s="13" t="s">
        <v>331</v>
      </c>
      <c r="C42" s="13" t="s">
        <v>301</v>
      </c>
      <c r="D42" s="13" t="s">
        <v>333</v>
      </c>
      <c r="E42" s="34" t="s">
        <v>314</v>
      </c>
      <c r="G42" s="27"/>
    </row>
    <row r="43" spans="2:7">
      <c r="B43" s="13" t="s">
        <v>332</v>
      </c>
      <c r="C43" s="13" t="s">
        <v>316</v>
      </c>
      <c r="D43" s="13" t="s">
        <v>353</v>
      </c>
      <c r="E43" s="34" t="s">
        <v>317</v>
      </c>
      <c r="G43" s="25"/>
    </row>
    <row r="44" spans="2:7">
      <c r="B44" s="13" t="s">
        <v>302</v>
      </c>
      <c r="C44" s="13" t="s">
        <v>304</v>
      </c>
      <c r="D44" s="13" t="s">
        <v>308</v>
      </c>
      <c r="E44" s="34" t="s">
        <v>315</v>
      </c>
      <c r="G44" s="25"/>
    </row>
    <row r="45" spans="2:7">
      <c r="B45" s="13" t="s">
        <v>303</v>
      </c>
      <c r="C45" s="13" t="s">
        <v>310</v>
      </c>
      <c r="D45" s="13" t="s">
        <v>309</v>
      </c>
      <c r="E45" s="34" t="s">
        <v>151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327</v>
      </c>
      <c r="C48" s="29"/>
      <c r="D48" s="29" t="s">
        <v>335</v>
      </c>
      <c r="E48" s="29" t="s">
        <v>337</v>
      </c>
      <c r="F48" s="25" t="s">
        <v>329</v>
      </c>
    </row>
    <row r="49" spans="2:6">
      <c r="B49" s="29" t="s">
        <v>319</v>
      </c>
      <c r="C49" s="29"/>
      <c r="D49" s="29" t="s">
        <v>339</v>
      </c>
      <c r="E49" s="29" t="s">
        <v>337</v>
      </c>
      <c r="F49" s="25" t="s">
        <v>336</v>
      </c>
    </row>
    <row r="50" spans="2:6">
      <c r="B50" s="29" t="s">
        <v>321</v>
      </c>
      <c r="C50" s="29"/>
      <c r="D50" s="29" t="s">
        <v>340</v>
      </c>
      <c r="E50" s="29" t="s">
        <v>337</v>
      </c>
    </row>
    <row r="51" spans="2:6">
      <c r="B51" s="29" t="s">
        <v>322</v>
      </c>
      <c r="C51" s="29"/>
      <c r="D51" s="29" t="s">
        <v>341</v>
      </c>
      <c r="E51" s="29" t="s">
        <v>337</v>
      </c>
    </row>
    <row r="52" spans="2:6">
      <c r="B52" s="29" t="s">
        <v>323</v>
      </c>
      <c r="C52" s="29"/>
      <c r="D52" s="29" t="s">
        <v>342</v>
      </c>
      <c r="E52" s="30"/>
    </row>
    <row r="53" spans="2:6">
      <c r="B53" s="29" t="s">
        <v>324</v>
      </c>
      <c r="C53" s="29"/>
      <c r="D53" s="29" t="s">
        <v>343</v>
      </c>
      <c r="E53" s="30" t="s">
        <v>338</v>
      </c>
    </row>
    <row r="54" spans="2:6">
      <c r="B54" s="29" t="s">
        <v>325</v>
      </c>
      <c r="C54" s="29" t="s">
        <v>345</v>
      </c>
      <c r="D54" s="29" t="s">
        <v>344</v>
      </c>
      <c r="E54" s="30"/>
    </row>
    <row r="55" spans="2:6">
      <c r="B55" s="29" t="s">
        <v>326</v>
      </c>
      <c r="C55" s="29" t="s">
        <v>347</v>
      </c>
      <c r="D55" s="29" t="s">
        <v>346</v>
      </c>
      <c r="E55" s="30" t="s">
        <v>350</v>
      </c>
    </row>
    <row r="56" spans="2:6">
      <c r="B56" s="29" t="s">
        <v>348</v>
      </c>
      <c r="C56" s="29" t="s">
        <v>349</v>
      </c>
      <c r="D56" s="29" t="s">
        <v>352</v>
      </c>
      <c r="E56" s="30" t="s">
        <v>351</v>
      </c>
    </row>
    <row r="57" spans="2:6">
      <c r="B57" s="29" t="s">
        <v>355</v>
      </c>
      <c r="C57" s="29" t="s">
        <v>354</v>
      </c>
      <c r="D57" s="29" t="s">
        <v>356</v>
      </c>
      <c r="E57" s="30"/>
    </row>
    <row r="58" spans="2:6">
      <c r="B58" s="29" t="s">
        <v>328</v>
      </c>
      <c r="C58" s="29" t="s">
        <v>358</v>
      </c>
      <c r="D58" s="29" t="s">
        <v>357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280</v>
      </c>
      <c r="C2" s="24" t="s">
        <v>281</v>
      </c>
    </row>
    <row r="3" spans="2:7" ht="25" customHeight="1">
      <c r="B3" s="26"/>
    </row>
    <row r="4" spans="2:7">
      <c r="C4" s="24" t="s">
        <v>403</v>
      </c>
      <c r="D4" s="24" t="s">
        <v>404</v>
      </c>
    </row>
    <row r="5" spans="2:7">
      <c r="C5" s="24" t="s">
        <v>388</v>
      </c>
      <c r="D5" s="24" t="s">
        <v>389</v>
      </c>
    </row>
    <row r="6" spans="2:7">
      <c r="C6" s="24" t="s">
        <v>396</v>
      </c>
      <c r="D6" s="24" t="s">
        <v>406</v>
      </c>
    </row>
    <row r="7" spans="2:7">
      <c r="B7" s="24" t="s">
        <v>405</v>
      </c>
      <c r="C7" s="40" t="s">
        <v>318</v>
      </c>
      <c r="D7" s="40" t="s">
        <v>320</v>
      </c>
      <c r="G7" s="25"/>
    </row>
    <row r="8" spans="2:7">
      <c r="C8" s="40" t="s">
        <v>392</v>
      </c>
      <c r="D8" s="40" t="s">
        <v>393</v>
      </c>
      <c r="G8" s="25"/>
    </row>
    <row r="9" spans="2:7">
      <c r="C9" s="40" t="s">
        <v>402</v>
      </c>
      <c r="D9" s="40" t="s">
        <v>401</v>
      </c>
      <c r="G9" s="25"/>
    </row>
    <row r="10" spans="2:7">
      <c r="C10" s="40" t="s">
        <v>394</v>
      </c>
      <c r="D10" s="40" t="s">
        <v>395</v>
      </c>
      <c r="G10" s="25"/>
    </row>
    <row r="11" spans="2:7">
      <c r="C11" s="40" t="s">
        <v>390</v>
      </c>
      <c r="D11" s="40" t="s">
        <v>391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J13" zoomScale="119" workbookViewId="0">
      <selection activeCell="J48" sqref="J48"/>
    </sheetView>
  </sheetViews>
  <sheetFormatPr baseColWidth="10" defaultRowHeight="20"/>
  <cols>
    <col min="1" max="16384" width="10.7109375" style="5"/>
  </cols>
  <sheetData>
    <row r="3" spans="11:11">
      <c r="K3" s="5" t="s">
        <v>40</v>
      </c>
    </row>
    <row r="4" spans="11:11">
      <c r="K4" s="5" t="s">
        <v>41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about</vt:lpstr>
      <vt:lpstr>link</vt:lpstr>
      <vt:lpstr>schedule</vt:lpstr>
      <vt:lpstr>event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2022-02-15T10:00:53Z</dcterms:modified>
</cp:coreProperties>
</file>