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PPQA\CHKQA\"/>
    </mc:Choice>
  </mc:AlternateContent>
  <bookViews>
    <workbookView xWindow="0" yWindow="0" windowWidth="21600" windowHeight="951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Proyecto XX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71027"/>
</workbook>
</file>

<file path=xl/calcChain.xml><?xml version="1.0" encoding="utf-8"?>
<calcChain xmlns="http://schemas.openxmlformats.org/spreadsheetml/2006/main"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36" i="26"/>
  <c r="Q36" i="26"/>
  <c r="P37" i="26"/>
  <c r="Q37" i="26"/>
  <c r="P38" i="26"/>
  <c r="Q38" i="26"/>
  <c r="P39" i="26"/>
  <c r="Q39" i="26"/>
  <c r="P40" i="26"/>
  <c r="Q40" i="26"/>
  <c r="P41" i="26"/>
  <c r="Q41" i="26"/>
  <c r="P42" i="26"/>
  <c r="Q42" i="26"/>
  <c r="P43" i="26"/>
  <c r="Q43" i="26"/>
  <c r="P44" i="26"/>
  <c r="Q44" i="26"/>
  <c r="Q35" i="26"/>
  <c r="P35" i="26"/>
  <c r="P18" i="26"/>
  <c r="Q18" i="26"/>
  <c r="P19" i="26"/>
  <c r="Q19" i="26"/>
  <c r="P20" i="26"/>
  <c r="Q20" i="26"/>
  <c r="P21" i="26"/>
  <c r="Q21" i="26"/>
  <c r="P22" i="26"/>
  <c r="Q22" i="26"/>
  <c r="P23" i="26"/>
  <c r="Q23" i="26"/>
  <c r="P24" i="26"/>
  <c r="Q24" i="26"/>
  <c r="P25" i="26"/>
  <c r="Q25" i="26"/>
  <c r="P26" i="26"/>
  <c r="Q26" i="26"/>
  <c r="P27" i="26"/>
  <c r="Q27" i="26"/>
  <c r="P28" i="26"/>
  <c r="Q28" i="26"/>
  <c r="P29" i="26"/>
  <c r="Q29" i="26"/>
  <c r="P30" i="26"/>
  <c r="Q30" i="26"/>
  <c r="Q17" i="26"/>
  <c r="P17" i="26"/>
  <c r="E36" i="26"/>
  <c r="F36" i="26"/>
  <c r="E37" i="26"/>
  <c r="F37" i="26"/>
  <c r="E38" i="26"/>
  <c r="F38" i="26"/>
  <c r="E39" i="26"/>
  <c r="F39" i="26"/>
  <c r="E40" i="26"/>
  <c r="F40" i="26"/>
  <c r="E41" i="26"/>
  <c r="F41" i="26"/>
  <c r="E42" i="26"/>
  <c r="F42" i="26"/>
  <c r="E43" i="26"/>
  <c r="F43" i="26"/>
  <c r="E44" i="26"/>
  <c r="F44" i="26"/>
  <c r="F35" i="26"/>
  <c r="E35" i="26"/>
  <c r="E18" i="26"/>
  <c r="F18" i="26"/>
  <c r="E19" i="26"/>
  <c r="F19" i="26"/>
  <c r="E20" i="26"/>
  <c r="F20" i="26"/>
  <c r="E21" i="26"/>
  <c r="F21" i="26"/>
  <c r="E22" i="26"/>
  <c r="F22" i="26"/>
  <c r="E23" i="26"/>
  <c r="F23" i="26"/>
  <c r="E24" i="26"/>
  <c r="F24" i="26"/>
  <c r="E25" i="26"/>
  <c r="F25" i="26"/>
  <c r="E26" i="26"/>
  <c r="F26" i="26"/>
  <c r="E27" i="26"/>
  <c r="F27" i="26"/>
  <c r="E28" i="26"/>
  <c r="F28" i="26"/>
  <c r="E29" i="26"/>
  <c r="F29" i="26"/>
  <c r="E30" i="26"/>
  <c r="F30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G10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R10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M10" i="20" s="1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Q10" i="14" s="1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L10" i="13" s="1"/>
  <c r="H6" i="17" s="1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M10" i="25" s="1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M10" i="28" s="1"/>
  <c r="K16" i="28"/>
  <c r="F16" i="28"/>
  <c r="E16" i="28"/>
  <c r="D8" i="28"/>
  <c r="D7" i="28"/>
  <c r="D5" i="28"/>
  <c r="D4" i="28"/>
  <c r="B34" i="26"/>
  <c r="B35" i="26"/>
  <c r="B36" i="26" s="1"/>
  <c r="B37" i="26" s="1"/>
  <c r="B38" i="26" s="1"/>
  <c r="B39" i="26" s="1"/>
  <c r="B40" i="26" s="1"/>
  <c r="B41" i="26" s="1"/>
  <c r="B42" i="26" s="1"/>
  <c r="B43" i="26" s="1"/>
  <c r="B44" i="26" s="1"/>
  <c r="Q34" i="26"/>
  <c r="P34" i="26"/>
  <c r="F34" i="26"/>
  <c r="E34" i="26"/>
  <c r="Q33" i="26"/>
  <c r="P33" i="26"/>
  <c r="F33" i="26"/>
  <c r="E33" i="26"/>
  <c r="B17" i="26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Q16" i="26"/>
  <c r="P16" i="26"/>
  <c r="M10" i="26"/>
  <c r="M6" i="17" s="1"/>
  <c r="F16" i="26"/>
  <c r="E16" i="26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1"/>
  <c r="J4" i="17" s="1"/>
  <c r="G10" i="20"/>
  <c r="G10" i="13"/>
  <c r="H4" i="17" s="1"/>
  <c r="I8" i="17"/>
  <c r="G10" i="14"/>
  <c r="I4" i="17" s="1"/>
  <c r="L10" i="14"/>
  <c r="I6" i="17" s="1"/>
  <c r="R10" i="26" l="1"/>
  <c r="M8" i="17" s="1"/>
  <c r="M10" i="21"/>
  <c r="J6" i="17" s="1"/>
  <c r="F6" i="17" s="1"/>
  <c r="S10" i="21"/>
  <c r="J8" i="17" s="1"/>
  <c r="G10" i="28"/>
  <c r="S10" i="25"/>
  <c r="Q10" i="13"/>
  <c r="H8" i="17" s="1"/>
  <c r="G10" i="26"/>
  <c r="M4" i="17" s="1"/>
  <c r="F4" i="17" s="1"/>
  <c r="R10" i="28"/>
  <c r="F8" i="17" l="1"/>
</calcChain>
</file>

<file path=xl/sharedStrings.xml><?xml version="1.0" encoding="utf-8"?>
<sst xmlns="http://schemas.openxmlformats.org/spreadsheetml/2006/main" count="1320" uniqueCount="340">
  <si>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</si>
  <si>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</si>
  <si>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</si>
  <si>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</si>
  <si>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</si>
  <si>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</si>
  <si>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</si>
  <si>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</si>
  <si>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</si>
  <si>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</si>
  <si>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</si>
  <si>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</si>
  <si>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</si>
  <si>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</si>
  <si>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</si>
  <si>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</si>
  <si>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</si>
  <si>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</si>
  <si>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</si>
  <si>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</si>
  <si>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</si>
  <si>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</si>
  <si>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</si>
  <si>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</si>
  <si>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</si>
  <si>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</si>
  <si>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</si>
  <si>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</si>
  <si>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</si>
  <si>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</si>
  <si>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</si>
  <si>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</si>
  <si>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</si>
  <si>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</si>
  <si>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</si>
  <si>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</si>
  <si>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</si>
  <si>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</si>
  <si>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</si>
  <si>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</si>
  <si>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</si>
  <si>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</si>
  <si>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</si>
  <si>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</si>
  <si>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</si>
  <si>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</si>
  <si>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</si>
  <si>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</si>
  <si>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</si>
  <si>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</si>
  <si>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</si>
  <si>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</si>
  <si>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</si>
  <si>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</si>
  <si>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</si>
  <si>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</si>
  <si>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</si>
  <si>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</si>
  <si>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</si>
  <si>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</si>
  <si>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</si>
  <si>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</si>
  <si>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</si>
  <si>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</si>
  <si>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</si>
  <si>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</si>
  <si>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</si>
  <si>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</si>
  <si>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</si>
  <si>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</si>
  <si>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</si>
  <si>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</si>
  <si>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</si>
  <si>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</si>
  <si>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</si>
  <si>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</si>
  <si>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</si>
  <si>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</si>
  <si>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</si>
  <si>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</si>
  <si>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</si>
  <si>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</si>
  <si>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</si>
  <si>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</si>
  <si>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</si>
  <si>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</si>
  <si>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</si>
  <si>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</si>
  <si>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</si>
  <si>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</si>
  <si>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</si>
  <si>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</si>
  <si>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</si>
  <si>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</si>
  <si>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</si>
  <si>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</si>
  <si>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</si>
  <si>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</si>
  <si>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</si>
  <si>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</si>
  <si>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</si>
  <si>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</si>
  <si>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</si>
  <si>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</si>
  <si>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</si>
  <si>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</si>
  <si>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</si>
  <si>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</si>
  <si>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</si>
  <si>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</si>
  <si>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</si>
  <si>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</si>
  <si>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</si>
  <si>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</si>
  <si>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</si>
  <si>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</si>
  <si>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</si>
  <si>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</si>
  <si>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</si>
  <si>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</si>
  <si>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</si>
  <si>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</si>
  <si>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</si>
  <si>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</si>
  <si>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</si>
  <si>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</si>
  <si>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</si>
  <si>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</si>
  <si>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</si>
  <si>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</si>
  <si>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</si>
  <si>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</si>
  <si>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</si>
  <si>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</si>
  <si>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</si>
  <si>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</si>
  <si>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</si>
  <si>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</si>
  <si>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</si>
  <si>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</si>
  <si>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</si>
  <si>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</si>
  <si>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</si>
  <si>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</si>
  <si>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</si>
  <si>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</si>
  <si>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</si>
  <si>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</si>
  <si>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</si>
  <si>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</si>
  <si>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</si>
  <si>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</si>
  <si>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</si>
  <si>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</si>
  <si>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</si>
  <si>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</si>
  <si>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</si>
  <si>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</si>
  <si>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</si>
  <si>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</si>
  <si>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</si>
  <si>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</si>
  <si>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</si>
  <si>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</si>
  <si>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</si>
  <si>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</si>
  <si>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</si>
  <si>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</si>
  <si>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</si>
  <si>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</si>
  <si>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</si>
  <si>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</si>
  <si>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</si>
  <si>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</si>
  <si>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</si>
  <si>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</si>
  <si>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</si>
  <si>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</si>
  <si>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</si>
  <si>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</si>
  <si>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</si>
  <si>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</si>
  <si>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</si>
  <si>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</si>
  <si>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</si>
  <si>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</si>
  <si>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</si>
  <si>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</si>
  <si>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</si>
  <si>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</si>
  <si>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</si>
  <si>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</si>
  <si>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</si>
  <si>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</si>
  <si>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</si>
  <si>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</si>
  <si>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</si>
  <si>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</si>
  <si>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</si>
  <si>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</si>
  <si>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</si>
  <si>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</si>
  <si>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</si>
  <si>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</si>
  <si>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</si>
  <si>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</si>
  <si>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</si>
  <si>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</si>
  <si>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</si>
  <si>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</si>
  <si>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</si>
  <si>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</si>
  <si>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</si>
  <si>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</si>
  <si>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>FASE: GESTIÓN DE REQUERIMIENTOS Y PLANIFICACIÓN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</si>
  <si>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</si>
  <si>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</si>
  <si>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</si>
  <si>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</si>
  <si>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</si>
  <si>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</si>
  <si>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</si>
  <si>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</si>
  <si>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</si>
  <si>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</si>
  <si>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</si>
  <si>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</si>
  <si>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</si>
  <si>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</si>
  <si>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</si>
  <si>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</si>
  <si>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</si>
  <si>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</si>
  <si>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</si>
  <si>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</si>
  <si>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</si>
  <si>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</si>
  <si>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 xml:space="preserve">El historial de revisiones del documento está correctamente llenado?  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</si>
  <si>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</si>
  <si>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</si>
  <si>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</si>
  <si>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</si>
  <si>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</si>
  <si>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</si>
  <si>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</si>
  <si>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</si>
  <si>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</si>
  <si>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</si>
  <si>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</si>
  <si>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</si>
  <si>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</si>
  <si>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</si>
  <si>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</si>
  <si>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</si>
  <si>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</si>
  <si>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</si>
  <si>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</si>
  <si>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</si>
  <si>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</si>
  <si>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</si>
  <si>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</si>
  <si>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</si>
  <si>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</si>
  <si>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</si>
  <si>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</si>
  <si>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</si>
  <si>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</si>
  <si>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</si>
  <si>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</si>
  <si>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</si>
  <si>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</si>
  <si>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</si>
  <si>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</si>
  <si>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</si>
  <si>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</si>
  <si>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</si>
  <si>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</si>
  <si>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</si>
  <si>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</si>
  <si>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t>¿Se han indicado los próximos pasos?</t>
  </si>
  <si>
    <t>¿Se han presentado los objetivos y alcances del proyecto?</t>
  </si>
  <si>
    <t>¿Se ha descrito el modelo actual?</t>
  </si>
  <si>
    <t>¿Se han identificado los puntos críticos del modelo actual?</t>
  </si>
  <si>
    <t>¿Se ha descrito el modelo propuesto?</t>
  </si>
  <si>
    <t>¿Se han identificado los roles y responsabilidades del módelo propuesto?</t>
  </si>
  <si>
    <t>¿Se ha presentado la estructura organizacional propuesta?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</si>
  <si>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</si>
  <si>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</si>
  <si>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</si>
  <si>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</si>
  <si>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</si>
  <si>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</si>
  <si>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</si>
  <si>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</si>
  <si>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</si>
  <si>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</si>
  <si>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</si>
  <si>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</si>
  <si>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</si>
  <si>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</si>
  <si>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</si>
  <si>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</si>
  <si>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</si>
  <si>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</si>
  <si>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</si>
  <si>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</si>
  <si>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</si>
  <si>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</si>
  <si>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</si>
  <si>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</si>
  <si>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</si>
  <si>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</si>
  <si>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</si>
  <si>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</si>
  <si>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</si>
  <si>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</si>
  <si>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</si>
  <si>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Versión: 0.1</t>
  </si>
  <si>
    <t>Analista de Calidad:</t>
  </si>
  <si>
    <t>Proyecto:</t>
  </si>
  <si>
    <t>Lider de Proyecto:</t>
  </si>
  <si>
    <t>Manuel Saenz</t>
  </si>
  <si>
    <t>No Aplica</t>
  </si>
  <si>
    <t>Elvis Ponce</t>
  </si>
  <si>
    <t>Versión Preliminar</t>
  </si>
  <si>
    <t>Revisado</t>
  </si>
  <si>
    <t>Jeral Benites</t>
  </si>
  <si>
    <t>Fecha Efectiva: 11/06/2016</t>
  </si>
  <si>
    <t>Checklist de Aseguramiento de Calidad(CHKQA)</t>
  </si>
  <si>
    <t>CHECK LIST DE ASEGURAMIENTO DE CALIDAD - DESARROLLO DE SISTEMAS(CHKQA)</t>
  </si>
  <si>
    <t>Sistema de Reserva de Asientos</t>
  </si>
  <si>
    <t>SIS-REV</t>
  </si>
  <si>
    <r>
      <t>API_</t>
    </r>
    <r>
      <rPr>
        <b/>
        <sz val="11"/>
        <color indexed="12"/>
        <rFont val="Comic Sans MS"/>
        <family val="4"/>
      </rPr>
      <t>[SISTEMA]-01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</si>
  <si>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Características del Procesos</t>
    </r>
    <r>
      <rPr>
        <sz val="8"/>
        <color indexed="18"/>
        <rFont val="Comic Sans MS"/>
        <family val="4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</si>
  <si>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Datos del Proyecto</t>
    </r>
    <r>
      <rPr>
        <sz val="8"/>
        <color indexed="18"/>
        <rFont val="Comic Sans MS"/>
        <family val="4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</si>
  <si>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Propietarios del Proceso</t>
    </r>
    <r>
      <rPr>
        <sz val="8"/>
        <color indexed="18"/>
        <rFont val="Comic Sans MS"/>
        <family val="4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</si>
  <si>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8"/>
        <color indexed="18"/>
        <rFont val="Comic Sans MS"/>
        <family val="4"/>
      </rPr>
      <t>Control de la Documentación</t>
    </r>
    <r>
      <rPr>
        <sz val="8"/>
        <color indexed="18"/>
        <rFont val="Comic Sans MS"/>
        <family val="4"/>
      </rPr>
      <t xml:space="preserve"> con los siguientes datos: Elaborado por, Fecha de elaboración, Revisado por, Fecha de revisión, Aprobado por y Fecha de Aprobación.</t>
    </r>
  </si>
  <si>
    <r>
      <t xml:space="preserve">¿Se ha descrito en la sección </t>
    </r>
    <r>
      <rPr>
        <b/>
        <sz val="8"/>
        <color indexed="18"/>
        <rFont val="Comic Sans MS"/>
        <family val="4"/>
      </rPr>
      <t>Oportunidades de Mejora,</t>
    </r>
    <r>
      <rPr>
        <sz val="8"/>
        <color indexed="18"/>
        <rFont val="Comic Sans MS"/>
        <family val="4"/>
      </rPr>
      <t xml:space="preserve"> el proceso, las oportunidades de mejora, indicador propuesto y el retorno económico?</t>
    </r>
  </si>
  <si>
    <t>Documento:Plan de Proyecto
https://github.com/yoelkill/BarrioKing/tree/master/Repositorio%20BarrioKing/Area%20Proceso%20PP-PMC/PPBR</t>
  </si>
  <si>
    <t>Entregables https://github.com/yoelkill/BarrioKing/tree/master/Repositorio%20BarrioKinghttps://github.com/yoelkill/BarrioKing/tree/master/Repositorio%20BarrioKing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</si>
</sst>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\ * #,##0.00_);_([$€-2]\ * \(#,##0.00\);_([$€-2]\ * &quot;-&quot;??_)"/>
    <numFmt numFmtId="165" formatCode="0.0"/>
  </numFmts>
  <fonts count="78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8"/>
      <color indexed="18"/>
      <name val="Comic Sans MS"/>
      <family val="4"/>
    </font>
    <font>
      <sz val="8"/>
      <name val="Comic Sans MS"/>
      <family val="4"/>
    </font>
    <font>
      <b/>
      <sz val="8"/>
      <color indexed="8"/>
      <name val="Comic Sans MS"/>
      <family val="4"/>
    </font>
    <font>
      <sz val="8"/>
      <color indexed="18"/>
      <name val="Comic Sans MS"/>
      <family val="4"/>
    </font>
    <font>
      <sz val="8"/>
      <color indexed="8"/>
      <name val="Comic Sans MS"/>
      <family val="4"/>
    </font>
    <font>
      <sz val="11"/>
      <name val="Comic Sans MS"/>
      <family val="4"/>
    </font>
    <font>
      <b/>
      <sz val="11"/>
      <color theme="0"/>
      <name val="Comic Sans MS"/>
      <family val="4"/>
    </font>
    <font>
      <sz val="11"/>
      <color indexed="8"/>
      <name val="Comic Sans MS"/>
      <family val="4"/>
    </font>
    <font>
      <b/>
      <sz val="11"/>
      <color indexed="18"/>
      <name val="Comic Sans MS"/>
      <family val="4"/>
    </font>
    <font>
      <b/>
      <sz val="11"/>
      <color indexed="8"/>
      <name val="Comic Sans MS"/>
      <family val="4"/>
    </font>
    <font>
      <b/>
      <sz val="11"/>
      <color indexed="9"/>
      <name val="Comic Sans MS"/>
      <family val="4"/>
    </font>
    <font>
      <sz val="11"/>
      <color indexed="12"/>
      <name val="Comic Sans MS"/>
      <family val="4"/>
    </font>
    <font>
      <b/>
      <sz val="11"/>
      <name val="Comic Sans MS"/>
      <family val="4"/>
    </font>
    <font>
      <b/>
      <sz val="11"/>
      <color indexed="12"/>
      <name val="Comic Sans MS"/>
      <family val="4"/>
    </font>
    <font>
      <sz val="11"/>
      <color theme="0"/>
      <name val="Comic Sans MS"/>
      <family val="4"/>
    </font>
    <font>
      <b/>
      <sz val="8"/>
      <color theme="0"/>
      <name val="Comic Sans MS"/>
      <family val="4"/>
    </font>
    <font>
      <sz val="8"/>
      <color theme="0"/>
      <name val="Comic Sans MS"/>
      <family val="4"/>
    </font>
    <font>
      <u/>
      <sz val="10"/>
      <color theme="10"/>
      <name val="Arial"/>
    </font>
    <font>
      <u/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9"/>
      </patternFill>
    </fill>
    <fill>
      <patternFill patternType="solid">
        <fgColor theme="4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6" fillId="0" borderId="0" applyNumberFormat="0" applyFill="0" applyBorder="0" applyAlignment="0" applyProtection="0"/>
  </cellStyleXfs>
  <cellXfs count="561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8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top" wrapText="1"/>
    </xf>
    <xf numFmtId="0" fontId="16" fillId="0" borderId="38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40" xfId="0" applyFont="1" applyBorder="1" applyAlignment="1">
      <alignment horizontal="center" vertical="top" wrapText="1"/>
    </xf>
    <xf numFmtId="0" fontId="5" fillId="24" borderId="41" xfId="0" applyFont="1" applyFill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29" borderId="0" xfId="0" applyFont="1" applyFill="1" applyAlignment="1" applyProtection="1">
      <alignment vertical="center"/>
      <protection locked="0"/>
    </xf>
    <xf numFmtId="0" fontId="16" fillId="29" borderId="0" xfId="0" applyFont="1" applyFill="1" applyAlignment="1" applyProtection="1">
      <alignment horizontal="left" vertical="center"/>
    </xf>
    <xf numFmtId="0" fontId="0" fillId="29" borderId="0" xfId="0" applyFill="1"/>
    <xf numFmtId="0" fontId="11" fillId="29" borderId="0" xfId="0" applyFont="1" applyFill="1" applyAlignment="1" applyProtection="1">
      <alignment vertical="center"/>
      <protection locked="0"/>
    </xf>
    <xf numFmtId="0" fontId="8" fillId="29" borderId="9" xfId="0" applyFont="1" applyFill="1" applyBorder="1" applyAlignment="1" applyProtection="1">
      <alignment horizontal="left" vertical="center"/>
      <protection locked="0"/>
    </xf>
    <xf numFmtId="0" fontId="5" fillId="29" borderId="0" xfId="0" applyFont="1" applyFill="1" applyAlignment="1" applyProtection="1">
      <alignment vertical="center"/>
      <protection locked="0"/>
    </xf>
    <xf numFmtId="0" fontId="16" fillId="29" borderId="0" xfId="43" applyFont="1" applyFill="1"/>
    <xf numFmtId="0" fontId="2" fillId="29" borderId="0" xfId="43" applyFont="1" applyFill="1" applyAlignment="1">
      <alignment horizontal="center"/>
    </xf>
    <xf numFmtId="9" fontId="3" fillId="29" borderId="13" xfId="43" applyNumberFormat="1" applyFont="1" applyFill="1" applyBorder="1" applyAlignment="1">
      <alignment horizontal="center" vertical="center"/>
    </xf>
    <xf numFmtId="0" fontId="1" fillId="29" borderId="0" xfId="43" applyFill="1" applyAlignment="1">
      <alignment vertical="center"/>
    </xf>
    <xf numFmtId="0" fontId="15" fillId="29" borderId="0" xfId="43" applyFont="1" applyFill="1" applyAlignment="1">
      <alignment horizontal="center"/>
    </xf>
    <xf numFmtId="0" fontId="16" fillId="29" borderId="0" xfId="43" applyFont="1" applyFill="1" applyBorder="1"/>
    <xf numFmtId="0" fontId="16" fillId="29" borderId="0" xfId="43" applyFont="1" applyFill="1" applyAlignment="1"/>
    <xf numFmtId="0" fontId="2" fillId="29" borderId="0" xfId="43" applyFont="1" applyFill="1" applyBorder="1"/>
    <xf numFmtId="0" fontId="16" fillId="29" borderId="0" xfId="43" applyFont="1" applyFill="1" applyBorder="1" applyAlignment="1"/>
    <xf numFmtId="0" fontId="46" fillId="29" borderId="14" xfId="0" applyFont="1" applyFill="1" applyBorder="1" applyAlignment="1">
      <alignment horizontal="left" vertical="center" wrapText="1"/>
    </xf>
    <xf numFmtId="0" fontId="53" fillId="29" borderId="14" xfId="0" applyFont="1" applyFill="1" applyBorder="1" applyAlignment="1">
      <alignment vertical="center" wrapText="1"/>
    </xf>
    <xf numFmtId="0" fontId="53" fillId="29" borderId="9" xfId="0" applyFont="1" applyFill="1" applyBorder="1" applyAlignment="1">
      <alignment vertical="center" wrapText="1"/>
    </xf>
    <xf numFmtId="0" fontId="16" fillId="29" borderId="0" xfId="0" applyFont="1" applyFill="1" applyProtection="1">
      <protection locked="0"/>
    </xf>
    <xf numFmtId="0" fontId="2" fillId="29" borderId="0" xfId="0" applyFont="1" applyFill="1" applyAlignment="1" applyProtection="1">
      <alignment horizontal="left"/>
    </xf>
    <xf numFmtId="0" fontId="2" fillId="29" borderId="0" xfId="43" applyFont="1" applyFill="1"/>
    <xf numFmtId="0" fontId="9" fillId="29" borderId="9" xfId="0" applyFont="1" applyFill="1" applyBorder="1" applyAlignment="1" applyProtection="1">
      <alignment vertical="center"/>
      <protection locked="0"/>
    </xf>
    <xf numFmtId="0" fontId="9" fillId="29" borderId="0" xfId="0" applyFont="1" applyFill="1" applyAlignment="1" applyProtection="1">
      <alignment vertical="center"/>
      <protection locked="0"/>
    </xf>
    <xf numFmtId="0" fontId="7" fillId="29" borderId="0" xfId="43" applyFont="1" applyFill="1" applyAlignment="1">
      <alignment horizontal="center"/>
    </xf>
    <xf numFmtId="0" fontId="16" fillId="29" borderId="0" xfId="43" applyFont="1" applyFill="1" applyAlignment="1">
      <alignment horizontal="center" vertical="center"/>
    </xf>
    <xf numFmtId="0" fontId="11" fillId="29" borderId="0" xfId="0" applyFont="1" applyFill="1" applyAlignment="1" applyProtection="1">
      <alignment horizontal="center" vertical="center"/>
      <protection locked="0"/>
    </xf>
    <xf numFmtId="0" fontId="2" fillId="29" borderId="0" xfId="43" applyFont="1" applyFill="1" applyBorder="1" applyAlignment="1">
      <alignment horizontal="center"/>
    </xf>
    <xf numFmtId="0" fontId="14" fillId="29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29" borderId="0" xfId="0" applyFont="1" applyFill="1" applyAlignment="1" applyProtection="1">
      <alignment vertical="center"/>
      <protection locked="0"/>
    </xf>
    <xf numFmtId="0" fontId="57" fillId="29" borderId="0" xfId="0" applyFont="1" applyFill="1" applyBorder="1" applyAlignment="1" applyProtection="1">
      <alignment vertical="center"/>
      <protection locked="0"/>
    </xf>
    <xf numFmtId="0" fontId="57" fillId="29" borderId="0" xfId="0" applyFont="1" applyFill="1" applyAlignment="1" applyProtection="1">
      <alignment vertical="center"/>
      <protection locked="0"/>
    </xf>
    <xf numFmtId="0" fontId="44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9" borderId="27" xfId="43" applyFont="1" applyFill="1" applyBorder="1" applyAlignment="1"/>
    <xf numFmtId="0" fontId="45" fillId="29" borderId="27" xfId="43" applyFont="1" applyFill="1" applyBorder="1" applyAlignment="1">
      <alignment horizontal="left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58" fillId="31" borderId="9" xfId="45" applyFont="1" applyFill="1" applyBorder="1" applyAlignment="1">
      <alignment horizontal="center" vertical="center" wrapText="1"/>
    </xf>
    <xf numFmtId="165" fontId="7" fillId="0" borderId="9" xfId="46" applyNumberFormat="1" applyFont="1" applyBorder="1" applyAlignment="1" applyProtection="1">
      <alignment horizontal="center" vertical="top" wrapText="1"/>
      <protection locked="0"/>
    </xf>
    <xf numFmtId="0" fontId="60" fillId="23" borderId="27" xfId="43" applyFont="1" applyFill="1" applyBorder="1" applyAlignment="1"/>
    <xf numFmtId="0" fontId="61" fillId="23" borderId="27" xfId="43" applyFont="1" applyFill="1" applyBorder="1" applyAlignment="1">
      <alignment horizontal="left" vertical="center" wrapText="1"/>
    </xf>
    <xf numFmtId="0" fontId="61" fillId="23" borderId="16" xfId="43" applyFont="1" applyFill="1" applyBorder="1" applyAlignment="1">
      <alignment horizontal="center" vertical="center" wrapText="1"/>
    </xf>
    <xf numFmtId="0" fontId="62" fillId="29" borderId="14" xfId="0" applyFont="1" applyFill="1" applyBorder="1" applyAlignment="1">
      <alignment horizontal="left" vertical="center" wrapText="1"/>
    </xf>
    <xf numFmtId="0" fontId="60" fillId="23" borderId="14" xfId="43" applyFont="1" applyFill="1" applyBorder="1" applyAlignment="1">
      <alignment horizontal="center" vertical="center"/>
    </xf>
    <xf numFmtId="0" fontId="60" fillId="23" borderId="34" xfId="43" applyFont="1" applyFill="1" applyBorder="1" applyAlignment="1">
      <alignment horizontal="center" vertical="center"/>
    </xf>
    <xf numFmtId="0" fontId="60" fillId="23" borderId="9" xfId="43" applyFont="1" applyFill="1" applyBorder="1" applyAlignment="1">
      <alignment horizontal="center" vertical="center"/>
    </xf>
    <xf numFmtId="0" fontId="63" fillId="23" borderId="9" xfId="43" applyFont="1" applyFill="1" applyBorder="1" applyAlignment="1">
      <alignment horizontal="center" vertical="center"/>
    </xf>
    <xf numFmtId="0" fontId="63" fillId="23" borderId="12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left" vertical="top" wrapText="1"/>
    </xf>
    <xf numFmtId="0" fontId="64" fillId="29" borderId="0" xfId="0" applyFont="1" applyFill="1" applyAlignment="1" applyProtection="1">
      <alignment vertical="center"/>
      <protection locked="0"/>
    </xf>
    <xf numFmtId="0" fontId="65" fillId="32" borderId="9" xfId="0" applyFont="1" applyFill="1" applyBorder="1" applyAlignment="1" applyProtection="1">
      <alignment vertical="center"/>
      <protection locked="0"/>
    </xf>
    <xf numFmtId="0" fontId="66" fillId="29" borderId="9" xfId="0" applyFont="1" applyFill="1" applyBorder="1" applyAlignment="1" applyProtection="1">
      <alignment horizontal="left" vertical="center"/>
      <protection locked="0"/>
    </xf>
    <xf numFmtId="0" fontId="67" fillId="29" borderId="0" xfId="0" applyFont="1" applyFill="1" applyAlignment="1" applyProtection="1">
      <alignment vertical="center"/>
      <protection locked="0"/>
    </xf>
    <xf numFmtId="0" fontId="69" fillId="29" borderId="0" xfId="0" applyFont="1" applyFill="1" applyBorder="1" applyAlignment="1" applyProtection="1">
      <alignment vertical="center"/>
      <protection locked="0"/>
    </xf>
    <xf numFmtId="14" fontId="70" fillId="23" borderId="12" xfId="0" applyNumberFormat="1" applyFont="1" applyFill="1" applyBorder="1" applyAlignment="1" applyProtection="1">
      <alignment vertical="center" wrapText="1"/>
    </xf>
    <xf numFmtId="0" fontId="71" fillId="29" borderId="0" xfId="0" applyFont="1" applyFill="1" applyAlignment="1" applyProtection="1">
      <alignment vertical="center"/>
      <protection locked="0"/>
    </xf>
    <xf numFmtId="0" fontId="67" fillId="29" borderId="0" xfId="0" applyFont="1" applyFill="1" applyBorder="1" applyAlignment="1" applyProtection="1">
      <alignment vertical="center"/>
      <protection locked="0"/>
    </xf>
    <xf numFmtId="0" fontId="67" fillId="29" borderId="0" xfId="0" applyFont="1" applyFill="1" applyAlignment="1" applyProtection="1">
      <alignment horizontal="center" vertical="center"/>
      <protection locked="0"/>
    </xf>
    <xf numFmtId="0" fontId="64" fillId="29" borderId="0" xfId="0" applyFont="1" applyFill="1" applyAlignment="1" applyProtection="1">
      <alignment horizontal="left" vertical="center"/>
    </xf>
    <xf numFmtId="0" fontId="64" fillId="29" borderId="0" xfId="43" applyFont="1" applyFill="1" applyAlignment="1">
      <alignment horizontal="center"/>
    </xf>
    <xf numFmtId="0" fontId="64" fillId="29" borderId="0" xfId="43" applyFont="1" applyFill="1"/>
    <xf numFmtId="0" fontId="64" fillId="29" borderId="0" xfId="43" applyFont="1" applyFill="1" applyAlignment="1">
      <alignment horizontal="center" vertical="center"/>
    </xf>
    <xf numFmtId="9" fontId="71" fillId="29" borderId="13" xfId="43" applyNumberFormat="1" applyFont="1" applyFill="1" applyBorder="1" applyAlignment="1">
      <alignment horizontal="center" vertical="center"/>
    </xf>
    <xf numFmtId="0" fontId="64" fillId="29" borderId="0" xfId="43" applyFont="1" applyFill="1" applyAlignment="1">
      <alignment vertical="center"/>
    </xf>
    <xf numFmtId="0" fontId="61" fillId="23" borderId="27" xfId="43" applyFont="1" applyFill="1" applyBorder="1" applyAlignment="1">
      <alignment horizontal="center" vertical="center" wrapText="1"/>
    </xf>
    <xf numFmtId="0" fontId="61" fillId="23" borderId="17" xfId="43" applyFont="1" applyFill="1" applyBorder="1" applyAlignment="1">
      <alignment horizontal="center" vertical="center" wrapText="1"/>
    </xf>
    <xf numFmtId="0" fontId="62" fillId="29" borderId="14" xfId="0" applyFont="1" applyFill="1" applyBorder="1" applyAlignment="1">
      <alignment vertical="center" wrapText="1"/>
    </xf>
    <xf numFmtId="14" fontId="61" fillId="23" borderId="14" xfId="43" applyNumberFormat="1" applyFont="1" applyFill="1" applyBorder="1" applyAlignment="1">
      <alignment horizontal="center" vertical="center" wrapText="1"/>
    </xf>
    <xf numFmtId="0" fontId="61" fillId="23" borderId="14" xfId="43" applyFont="1" applyFill="1" applyBorder="1" applyAlignment="1">
      <alignment horizontal="center" vertical="center" wrapText="1"/>
    </xf>
    <xf numFmtId="0" fontId="61" fillId="23" borderId="9" xfId="43" applyFont="1" applyFill="1" applyBorder="1" applyAlignment="1">
      <alignment horizontal="center" vertical="center" wrapText="1"/>
    </xf>
    <xf numFmtId="0" fontId="62" fillId="0" borderId="14" xfId="0" applyFont="1" applyFill="1" applyBorder="1" applyAlignment="1">
      <alignment vertical="center" wrapText="1"/>
    </xf>
    <xf numFmtId="0" fontId="61" fillId="23" borderId="23" xfId="43" applyFont="1" applyFill="1" applyBorder="1" applyAlignment="1">
      <alignment horizontal="center" vertical="center" wrapText="1"/>
    </xf>
    <xf numFmtId="0" fontId="63" fillId="23" borderId="9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left" vertical="top"/>
    </xf>
    <xf numFmtId="0" fontId="62" fillId="29" borderId="9" xfId="0" applyFont="1" applyFill="1" applyBorder="1" applyAlignment="1">
      <alignment vertical="center" wrapText="1"/>
    </xf>
    <xf numFmtId="0" fontId="62" fillId="23" borderId="9" xfId="44" applyFont="1" applyFill="1" applyBorder="1" applyAlignment="1">
      <alignment horizontal="left" vertical="center" wrapText="1"/>
    </xf>
    <xf numFmtId="0" fontId="62" fillId="23" borderId="9" xfId="0" applyFont="1" applyFill="1" applyBorder="1" applyAlignment="1" applyProtection="1">
      <alignment horizontal="left" vertical="top" wrapText="1"/>
      <protection locked="0"/>
    </xf>
    <xf numFmtId="0" fontId="2" fillId="29" borderId="0" xfId="43" applyFont="1" applyFill="1" applyAlignment="1">
      <alignment horizontal="center" vertical="center"/>
    </xf>
    <xf numFmtId="0" fontId="73" fillId="32" borderId="0" xfId="43" applyFont="1" applyFill="1" applyBorder="1" applyAlignment="1">
      <alignment horizontal="center"/>
    </xf>
    <xf numFmtId="0" fontId="73" fillId="32" borderId="9" xfId="43" applyFont="1" applyFill="1" applyBorder="1"/>
    <xf numFmtId="0" fontId="73" fillId="32" borderId="27" xfId="43" applyFont="1" applyFill="1" applyBorder="1" applyAlignment="1"/>
    <xf numFmtId="0" fontId="65" fillId="32" borderId="27" xfId="43" applyFont="1" applyFill="1" applyBorder="1" applyAlignment="1">
      <alignment horizontal="left" vertical="center" wrapText="1"/>
    </xf>
    <xf numFmtId="0" fontId="65" fillId="32" borderId="13" xfId="43" applyFont="1" applyFill="1" applyBorder="1" applyAlignment="1">
      <alignment horizontal="center" vertical="center" wrapText="1"/>
    </xf>
    <xf numFmtId="0" fontId="74" fillId="32" borderId="15" xfId="43" applyFont="1" applyFill="1" applyBorder="1" applyAlignment="1">
      <alignment horizontal="left" vertical="center" wrapText="1"/>
    </xf>
    <xf numFmtId="0" fontId="74" fillId="32" borderId="16" xfId="43" applyFont="1" applyFill="1" applyBorder="1" applyAlignment="1">
      <alignment horizontal="center" vertical="center" wrapText="1"/>
    </xf>
    <xf numFmtId="0" fontId="74" fillId="32" borderId="17" xfId="43" applyFont="1" applyFill="1" applyBorder="1" applyAlignment="1">
      <alignment horizontal="center" vertical="center" wrapText="1"/>
    </xf>
    <xf numFmtId="1" fontId="75" fillId="32" borderId="14" xfId="0" applyNumberFormat="1" applyFont="1" applyFill="1" applyBorder="1" applyAlignment="1" applyProtection="1">
      <alignment horizontal="center" vertical="center" wrapText="1"/>
      <protection locked="0"/>
    </xf>
    <xf numFmtId="0" fontId="74" fillId="32" borderId="27" xfId="43" applyFont="1" applyFill="1" applyBorder="1" applyAlignment="1">
      <alignment horizontal="center" vertical="center" wrapText="1"/>
    </xf>
    <xf numFmtId="0" fontId="74" fillId="32" borderId="25" xfId="43" applyFont="1" applyFill="1" applyBorder="1" applyAlignment="1">
      <alignment horizontal="center" vertical="center" wrapText="1"/>
    </xf>
    <xf numFmtId="0" fontId="75" fillId="32" borderId="14" xfId="43" applyFont="1" applyFill="1" applyBorder="1" applyAlignment="1">
      <alignment horizontal="center" vertical="center" wrapText="1"/>
    </xf>
    <xf numFmtId="0" fontId="75" fillId="32" borderId="9" xfId="43" applyFont="1" applyFill="1" applyBorder="1" applyAlignment="1">
      <alignment horizontal="center" vertical="center" wrapText="1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4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4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4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center" wrapTex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44" xfId="0" applyFont="1" applyFill="1" applyBorder="1" applyAlignment="1">
      <alignment horizontal="center" vertical="center" wrapText="1"/>
    </xf>
    <xf numFmtId="0" fontId="10" fillId="30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38" fillId="0" borderId="4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4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4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4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4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46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4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7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4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6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4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8" fillId="29" borderId="13" xfId="0" applyFont="1" applyFill="1" applyBorder="1" applyAlignment="1" applyProtection="1">
      <alignment horizontal="left" vertical="center"/>
      <protection locked="0"/>
    </xf>
    <xf numFmtId="0" fontId="8" fillId="29" borderId="14" xfId="0" applyFont="1" applyFill="1" applyBorder="1" applyAlignment="1" applyProtection="1">
      <alignment horizontal="left" vertical="center"/>
      <protection locked="0"/>
    </xf>
    <xf numFmtId="0" fontId="13" fillId="29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39" xfId="43" applyFont="1" applyFill="1" applyBorder="1" applyAlignment="1">
      <alignment horizontal="center" vertical="top" wrapText="1"/>
    </xf>
    <xf numFmtId="0" fontId="8" fillId="23" borderId="4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70" fillId="23" borderId="44" xfId="0" applyFont="1" applyFill="1" applyBorder="1" applyAlignment="1" applyProtection="1">
      <alignment horizontal="left" vertical="center" wrapText="1"/>
    </xf>
    <xf numFmtId="0" fontId="65" fillId="32" borderId="9" xfId="0" applyFont="1" applyFill="1" applyBorder="1" applyAlignment="1" applyProtection="1">
      <alignment horizontal="center" vertical="center"/>
      <protection locked="0"/>
    </xf>
    <xf numFmtId="0" fontId="65" fillId="32" borderId="13" xfId="0" applyFont="1" applyFill="1" applyBorder="1" applyAlignment="1" applyProtection="1">
      <alignment horizontal="center" vertical="center"/>
      <protection locked="0"/>
    </xf>
    <xf numFmtId="0" fontId="65" fillId="32" borderId="9" xfId="43" applyFont="1" applyFill="1" applyBorder="1" applyAlignment="1">
      <alignment horizontal="center" vertical="center" wrapText="1"/>
    </xf>
    <xf numFmtId="0" fontId="65" fillId="32" borderId="13" xfId="43" applyFont="1" applyFill="1" applyBorder="1" applyAlignment="1">
      <alignment horizontal="center" vertical="center" wrapText="1"/>
    </xf>
    <xf numFmtId="0" fontId="65" fillId="32" borderId="34" xfId="0" applyFont="1" applyFill="1" applyBorder="1" applyAlignment="1" applyProtection="1">
      <alignment horizontal="center" vertical="center"/>
      <protection locked="0"/>
    </xf>
    <xf numFmtId="0" fontId="65" fillId="32" borderId="34" xfId="43" applyFont="1" applyFill="1" applyBorder="1" applyAlignment="1">
      <alignment horizontal="center" vertical="center" wrapText="1"/>
    </xf>
    <xf numFmtId="0" fontId="68" fillId="23" borderId="41" xfId="43" applyFont="1" applyFill="1" applyBorder="1" applyAlignment="1">
      <alignment horizontal="center" vertical="center"/>
    </xf>
    <xf numFmtId="0" fontId="72" fillId="23" borderId="17" xfId="43" applyFont="1" applyFill="1" applyBorder="1" applyAlignment="1">
      <alignment horizontal="center" vertical="center"/>
    </xf>
    <xf numFmtId="0" fontId="72" fillId="23" borderId="16" xfId="43" applyFont="1" applyFill="1" applyBorder="1" applyAlignment="1">
      <alignment horizontal="center" vertical="center"/>
    </xf>
    <xf numFmtId="0" fontId="70" fillId="23" borderId="44" xfId="0" applyFont="1" applyFill="1" applyBorder="1" applyAlignment="1" applyProtection="1">
      <alignment horizontal="center" vertical="center" wrapText="1"/>
    </xf>
    <xf numFmtId="0" fontId="65" fillId="32" borderId="13" xfId="0" applyFont="1" applyFill="1" applyBorder="1" applyAlignment="1" applyProtection="1">
      <alignment horizontal="left" vertical="center"/>
      <protection locked="0"/>
    </xf>
    <xf numFmtId="0" fontId="65" fillId="32" borderId="14" xfId="0" applyFont="1" applyFill="1" applyBorder="1" applyAlignment="1" applyProtection="1">
      <alignment horizontal="left" vertical="center"/>
      <protection locked="0"/>
    </xf>
    <xf numFmtId="0" fontId="66" fillId="29" borderId="13" xfId="0" applyFont="1" applyFill="1" applyBorder="1" applyAlignment="1" applyProtection="1">
      <alignment horizontal="left" vertical="center"/>
      <protection locked="0"/>
    </xf>
    <xf numFmtId="0" fontId="66" fillId="29" borderId="14" xfId="0" applyFont="1" applyFill="1" applyBorder="1" applyAlignment="1" applyProtection="1">
      <alignment horizontal="left" vertical="center"/>
      <protection locked="0"/>
    </xf>
    <xf numFmtId="0" fontId="68" fillId="29" borderId="0" xfId="0" applyFont="1" applyFill="1" applyBorder="1" applyAlignment="1" applyProtection="1">
      <alignment horizontal="center" vertical="center"/>
      <protection locked="0"/>
    </xf>
    <xf numFmtId="0" fontId="68" fillId="24" borderId="14" xfId="0" applyFont="1" applyFill="1" applyBorder="1" applyAlignment="1" applyProtection="1">
      <alignment horizontal="center" vertical="center"/>
      <protection locked="0"/>
    </xf>
    <xf numFmtId="0" fontId="68" fillId="24" borderId="24" xfId="0" applyFont="1" applyFill="1" applyBorder="1" applyAlignment="1" applyProtection="1">
      <alignment horizontal="center" vertical="center"/>
      <protection locked="0"/>
    </xf>
    <xf numFmtId="0" fontId="61" fillId="23" borderId="15" xfId="43" applyFont="1" applyFill="1" applyBorder="1" applyAlignment="1">
      <alignment horizontal="left" vertical="center" wrapText="1"/>
    </xf>
    <xf numFmtId="0" fontId="61" fillId="23" borderId="16" xfId="43" applyFont="1" applyFill="1" applyBorder="1" applyAlignment="1">
      <alignment horizontal="left" vertical="center" wrapText="1"/>
    </xf>
    <xf numFmtId="0" fontId="61" fillId="23" borderId="27" xfId="43" applyFont="1" applyFill="1" applyBorder="1" applyAlignment="1">
      <alignment horizontal="left" vertical="center" wrapText="1"/>
    </xf>
    <xf numFmtId="16" fontId="63" fillId="23" borderId="14" xfId="43" applyNumberFormat="1" applyFont="1" applyFill="1" applyBorder="1" applyAlignment="1">
      <alignment horizontal="center" vertical="top" wrapText="1"/>
    </xf>
    <xf numFmtId="0" fontId="63" fillId="23" borderId="14" xfId="43" applyFont="1" applyFill="1" applyBorder="1" applyAlignment="1">
      <alignment horizontal="center" vertical="top" wrapText="1"/>
    </xf>
    <xf numFmtId="0" fontId="63" fillId="23" borderId="9" xfId="43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76" fillId="32" borderId="16" xfId="51" applyFill="1" applyBorder="1" applyAlignment="1">
      <alignment horizontal="left" vertical="center" wrapText="1"/>
    </xf>
    <xf numFmtId="0" fontId="75" fillId="29" borderId="14" xfId="0" applyFont="1" applyFill="1" applyBorder="1" applyAlignment="1">
      <alignment horizontal="left" vertical="center" wrapText="1"/>
    </xf>
    <xf numFmtId="0" fontId="77" fillId="32" borderId="16" xfId="51" applyFont="1" applyFill="1" applyBorder="1" applyAlignment="1">
      <alignment horizontal="left" vertical="center" wrapText="1"/>
    </xf>
    <xf numFmtId="0" fontId="76" fillId="32" borderId="27" xfId="51" applyFill="1" applyBorder="1" applyAlignment="1">
      <alignment horizontal="left" vertical="center" wrapText="1"/>
    </xf>
  </cellXfs>
  <cellStyles count="5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Hipervínculo" xfId="51" builtinId="8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B-4698-A722-2FF0AD8302F0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9B-4698-A722-2FF0AD8302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B-4698-A722-2FF0AD8302F0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9B-4698-A722-2FF0AD8302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B-4698-A722-2FF0AD83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35664"/>
        <c:axId val="1"/>
      </c:barChart>
      <c:catAx>
        <c:axId val="3518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5183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1</xdr:row>
      <xdr:rowOff>19050</xdr:rowOff>
    </xdr:from>
    <xdr:to>
      <xdr:col>1</xdr:col>
      <xdr:colOff>1066800</xdr:colOff>
      <xdr:row>1</xdr:row>
      <xdr:rowOff>533400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666751" y="171450"/>
          <a:ext cx="600074" cy="51435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yoelkill/BarrioKing/tree/master/Repositorio%20BarrioKing/Area%20Proceso%20PP-PMC/PPBR" TargetMode="External"/><Relationship Id="rId1" Type="http://schemas.openxmlformats.org/officeDocument/2006/relationships/hyperlink" Target="https://github.com/yoelkill/BarrioKing/tree/master/Repositorio%20BarrioKing/Area%20Proceso%20PP-PMC/PP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15.5703125" style="171" customWidth="1"/>
    <col min="6" max="6" width="26.140625" style="171" customWidth="1"/>
    <col min="7" max="7" width="13.5703125" style="171" customWidth="1"/>
    <col min="8" max="8" width="15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5.75">
      <c r="A2" s="170"/>
      <c r="B2" s="415" t="s">
        <v>74</v>
      </c>
      <c r="C2" s="415"/>
      <c r="D2" s="415"/>
      <c r="E2" s="415"/>
      <c r="F2" s="415"/>
      <c r="G2" s="415"/>
      <c r="H2" s="415"/>
      <c r="I2" s="170"/>
    </row>
    <row r="3" spans="1:9">
      <c r="A3" s="170"/>
      <c r="B3" s="170"/>
      <c r="C3" s="170"/>
      <c r="D3" s="170"/>
      <c r="E3" s="170"/>
      <c r="F3" s="170"/>
      <c r="G3" s="170"/>
      <c r="H3" s="170"/>
      <c r="I3" s="170"/>
    </row>
    <row r="4" spans="1:9" ht="36.75" customHeight="1">
      <c r="A4" s="170"/>
      <c r="B4" s="361" t="s">
        <v>75</v>
      </c>
      <c r="C4" s="361" t="s">
        <v>76</v>
      </c>
      <c r="D4" s="361" t="s">
        <v>158</v>
      </c>
      <c r="E4" s="361" t="s">
        <v>77</v>
      </c>
      <c r="F4" s="361" t="s">
        <v>166</v>
      </c>
      <c r="G4" s="361" t="s">
        <v>78</v>
      </c>
      <c r="H4" s="361" t="s">
        <v>79</v>
      </c>
      <c r="I4" s="170"/>
    </row>
    <row r="5" spans="1:9">
      <c r="A5" s="170"/>
      <c r="B5" s="360">
        <v>1</v>
      </c>
      <c r="C5" s="362">
        <v>1</v>
      </c>
      <c r="D5" s="172">
        <v>42532</v>
      </c>
      <c r="E5" s="360" t="s">
        <v>323</v>
      </c>
      <c r="F5" s="360" t="s">
        <v>324</v>
      </c>
      <c r="G5" s="360" t="s">
        <v>325</v>
      </c>
      <c r="H5" s="360" t="s">
        <v>326</v>
      </c>
      <c r="I5" s="170"/>
    </row>
    <row r="6" spans="1:9">
      <c r="A6" s="170"/>
      <c r="B6" s="173"/>
      <c r="C6" s="173"/>
      <c r="D6" s="173"/>
      <c r="E6" s="173"/>
      <c r="F6" s="173"/>
      <c r="G6" s="173"/>
      <c r="H6" s="173"/>
      <c r="I6" s="170"/>
    </row>
  </sheetData>
  <mergeCells count="1">
    <mergeCell ref="B2:H2"/>
  </mergeCells>
  <phoneticPr fontId="33" type="noConversion"/>
  <pageMargins left="0.75" right="0.75" top="1" bottom="1" header="0.5" footer="0.5"/>
  <pageSetup paperSize="0" orientation="portrait" horizontalDpi="16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54" t="s">
        <v>197</v>
      </c>
      <c r="C2" s="554"/>
      <c r="D2" s="554"/>
      <c r="E2" s="554"/>
      <c r="F2" s="554"/>
    </row>
    <row r="3" spans="1:14" ht="13.5" thickBot="1"/>
    <row r="4" spans="1:14" ht="13.5" thickBot="1">
      <c r="A4" s="267" t="s">
        <v>216</v>
      </c>
      <c r="B4" s="555" t="s">
        <v>198</v>
      </c>
      <c r="C4" s="555"/>
      <c r="D4" s="555"/>
      <c r="E4" s="555"/>
      <c r="F4" s="315">
        <f>AVERAGE(H4:N4)</f>
        <v>0.89583333333333337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'Proyecto XX'!G10</f>
        <v>1</v>
      </c>
      <c r="N4" s="169"/>
    </row>
    <row r="5" spans="1:14" ht="13.5" thickBot="1">
      <c r="B5" s="556"/>
      <c r="C5" s="556"/>
      <c r="D5" s="556"/>
      <c r="E5" s="556"/>
      <c r="F5" s="556"/>
    </row>
    <row r="6" spans="1:14" ht="13.5" thickBot="1">
      <c r="A6" s="267" t="s">
        <v>217</v>
      </c>
      <c r="B6" s="555" t="s">
        <v>198</v>
      </c>
      <c r="C6" s="555"/>
      <c r="D6" s="555"/>
      <c r="E6" s="555"/>
      <c r="F6" s="315">
        <f>AVERAGE(H6:N6)</f>
        <v>0.57499999999999996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'Proyecto XX'!M10</f>
        <v>0</v>
      </c>
      <c r="N6" s="169"/>
    </row>
    <row r="7" spans="1:14" ht="13.5" thickBot="1">
      <c r="B7" s="556"/>
      <c r="C7" s="556"/>
      <c r="D7" s="556"/>
      <c r="E7" s="556"/>
      <c r="F7" s="556"/>
    </row>
    <row r="8" spans="1:14" ht="13.5" thickBot="1">
      <c r="A8" s="267" t="s">
        <v>218</v>
      </c>
      <c r="B8" s="555" t="s">
        <v>198</v>
      </c>
      <c r="C8" s="555"/>
      <c r="D8" s="555"/>
      <c r="E8" s="555"/>
      <c r="F8" s="315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'Proyecto XX'!R10</f>
        <v>0</v>
      </c>
      <c r="N8" s="169"/>
    </row>
    <row r="10" spans="1:14">
      <c r="B10" s="211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185</v>
      </c>
      <c r="C2" s="302" t="s">
        <v>205</v>
      </c>
    </row>
    <row r="3" spans="1:3">
      <c r="A3" t="s">
        <v>195</v>
      </c>
      <c r="C3" s="303" t="s">
        <v>315</v>
      </c>
    </row>
    <row r="4" spans="1:3">
      <c r="A4" t="s">
        <v>194</v>
      </c>
      <c r="C4" s="303" t="s">
        <v>316</v>
      </c>
    </row>
    <row r="5" spans="1:3">
      <c r="C5" s="303" t="s">
        <v>223</v>
      </c>
    </row>
    <row r="6" spans="1:3">
      <c r="C6" s="303" t="s">
        <v>222</v>
      </c>
    </row>
    <row r="7" spans="1:3">
      <c r="C7" s="303"/>
    </row>
    <row r="8" spans="1:3">
      <c r="C8" s="303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zoomScaleNormal="100" workbookViewId="0">
      <selection activeCell="C2" sqref="C2:E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21"/>
      <c r="B2" s="22"/>
      <c r="C2" s="451" t="s">
        <v>328</v>
      </c>
      <c r="D2" s="452"/>
      <c r="E2" s="453"/>
    </row>
    <row r="3" spans="1:5">
      <c r="A3" s="21"/>
      <c r="B3" s="23" t="s">
        <v>317</v>
      </c>
      <c r="C3" s="454" t="s">
        <v>327</v>
      </c>
      <c r="D3" s="455"/>
      <c r="E3" s="456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457" t="s">
        <v>83</v>
      </c>
      <c r="C5" s="458"/>
      <c r="D5" s="458"/>
      <c r="E5" s="459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167</v>
      </c>
      <c r="C7" s="25"/>
      <c r="D7" s="25"/>
    </row>
    <row r="8" spans="1:5">
      <c r="A8" s="21"/>
      <c r="B8" s="28" t="s">
        <v>167</v>
      </c>
      <c r="C8" s="29"/>
      <c r="D8" s="460" t="s">
        <v>166</v>
      </c>
      <c r="E8" s="461"/>
    </row>
    <row r="9" spans="1:5">
      <c r="A9" s="21"/>
      <c r="B9" s="51"/>
      <c r="C9" s="25"/>
      <c r="D9" s="30"/>
      <c r="E9" s="30"/>
    </row>
    <row r="10" spans="1:5" ht="24" customHeight="1">
      <c r="A10" s="21"/>
      <c r="B10" s="177" t="s">
        <v>84</v>
      </c>
      <c r="D10" s="450" t="s">
        <v>47</v>
      </c>
      <c r="E10" s="450"/>
    </row>
    <row r="11" spans="1:5" ht="12.75" customHeight="1">
      <c r="A11" s="21"/>
      <c r="B11" s="31"/>
      <c r="D11" s="174"/>
      <c r="E11" s="174"/>
    </row>
    <row r="12" spans="1:5" ht="24.75" customHeight="1">
      <c r="A12" s="21"/>
      <c r="B12" s="178" t="s">
        <v>84</v>
      </c>
      <c r="D12" s="450" t="s">
        <v>48</v>
      </c>
      <c r="E12" s="450"/>
    </row>
    <row r="13" spans="1:5" ht="9.9499999999999993" customHeight="1">
      <c r="A13" s="21"/>
      <c r="D13" s="174"/>
      <c r="E13" s="174"/>
    </row>
    <row r="14" spans="1:5" ht="24" customHeight="1">
      <c r="A14" s="32"/>
      <c r="B14" s="179" t="s">
        <v>84</v>
      </c>
      <c r="D14" s="450" t="s">
        <v>290</v>
      </c>
      <c r="E14" s="450"/>
    </row>
    <row r="15" spans="1:5">
      <c r="A15" s="32"/>
      <c r="D15" s="174"/>
      <c r="E15" s="174"/>
    </row>
    <row r="16" spans="1:5" ht="12" customHeight="1">
      <c r="A16" s="32"/>
      <c r="B16" s="180" t="s">
        <v>84</v>
      </c>
      <c r="D16" s="450" t="s">
        <v>49</v>
      </c>
      <c r="E16" s="450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34" t="s">
        <v>50</v>
      </c>
      <c r="C19" s="435"/>
      <c r="D19" s="435"/>
      <c r="E19" s="436"/>
    </row>
    <row r="20" spans="1:5" s="16" customFormat="1" ht="13.5" customHeight="1">
      <c r="B20" s="359" t="s">
        <v>85</v>
      </c>
      <c r="C20" s="437" t="s">
        <v>166</v>
      </c>
      <c r="D20" s="438"/>
      <c r="E20" s="439"/>
    </row>
    <row r="21" spans="1:5" s="16" customFormat="1" ht="12.75" customHeight="1">
      <c r="B21" s="37" t="s">
        <v>51</v>
      </c>
      <c r="C21" s="419" t="s">
        <v>52</v>
      </c>
      <c r="D21" s="420"/>
      <c r="E21" s="421"/>
    </row>
    <row r="22" spans="1:5" s="16" customFormat="1" ht="12.75" customHeight="1">
      <c r="B22" s="37" t="s">
        <v>64</v>
      </c>
      <c r="C22" s="419" t="s">
        <v>142</v>
      </c>
      <c r="D22" s="420"/>
      <c r="E22" s="421"/>
    </row>
    <row r="23" spans="1:5" s="16" customFormat="1" ht="12.75" customHeight="1">
      <c r="B23" s="37" t="s">
        <v>65</v>
      </c>
      <c r="C23" s="419" t="s">
        <v>142</v>
      </c>
      <c r="D23" s="420"/>
      <c r="E23" s="421"/>
    </row>
    <row r="24" spans="1:5" s="16" customFormat="1" ht="12.75" customHeight="1">
      <c r="B24" s="37" t="s">
        <v>186</v>
      </c>
      <c r="C24" s="419" t="s">
        <v>142</v>
      </c>
      <c r="D24" s="420"/>
      <c r="E24" s="421"/>
    </row>
    <row r="25" spans="1:5" s="16" customFormat="1" ht="12.75" customHeight="1">
      <c r="B25" s="37" t="s">
        <v>219</v>
      </c>
      <c r="C25" s="419" t="s">
        <v>142</v>
      </c>
      <c r="D25" s="420"/>
      <c r="E25" s="421"/>
    </row>
    <row r="26" spans="1:5" s="16" customFormat="1" ht="12.75" customHeight="1">
      <c r="B26" s="37" t="s">
        <v>220</v>
      </c>
      <c r="C26" s="419" t="s">
        <v>142</v>
      </c>
      <c r="D26" s="420"/>
      <c r="E26" s="421"/>
    </row>
    <row r="27" spans="1:5" s="16" customFormat="1" ht="12.75" customHeight="1">
      <c r="B27" s="37" t="s">
        <v>221</v>
      </c>
      <c r="C27" s="419" t="s">
        <v>142</v>
      </c>
      <c r="D27" s="420"/>
      <c r="E27" s="421"/>
    </row>
    <row r="28" spans="1:5" s="16" customFormat="1" ht="12">
      <c r="B28" s="37" t="s">
        <v>223</v>
      </c>
      <c r="C28" s="419" t="s">
        <v>142</v>
      </c>
      <c r="D28" s="420"/>
      <c r="E28" s="421"/>
    </row>
    <row r="29" spans="1:5" s="16" customFormat="1" ht="13.5" customHeight="1">
      <c r="B29" s="37" t="s">
        <v>86</v>
      </c>
      <c r="C29" s="419" t="s">
        <v>87</v>
      </c>
      <c r="D29" s="420"/>
      <c r="E29" s="421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34" t="s">
        <v>55</v>
      </c>
      <c r="C32" s="435"/>
      <c r="D32" s="435"/>
      <c r="E32" s="436"/>
    </row>
    <row r="33" spans="1:5" s="16" customFormat="1" ht="13.5" customHeight="1">
      <c r="B33" s="359" t="s">
        <v>85</v>
      </c>
      <c r="C33" s="437" t="s">
        <v>166</v>
      </c>
      <c r="D33" s="438"/>
      <c r="E33" s="439"/>
    </row>
    <row r="34" spans="1:5" ht="15.95" customHeight="1">
      <c r="A34" s="32"/>
      <c r="B34" s="422" t="s">
        <v>53</v>
      </c>
      <c r="C34" s="423"/>
      <c r="D34" s="423"/>
      <c r="E34" s="424"/>
    </row>
    <row r="35" spans="1:5" ht="15.95" customHeight="1">
      <c r="A35" s="32"/>
      <c r="B35" s="75" t="s">
        <v>291</v>
      </c>
      <c r="C35" s="416" t="s">
        <v>180</v>
      </c>
      <c r="D35" s="417"/>
      <c r="E35" s="418"/>
    </row>
    <row r="36" spans="1:5" ht="15.95" customHeight="1">
      <c r="A36" s="32"/>
      <c r="B36" s="75" t="s">
        <v>203</v>
      </c>
      <c r="C36" s="416" t="s">
        <v>201</v>
      </c>
      <c r="D36" s="417"/>
      <c r="E36" s="418"/>
    </row>
    <row r="37" spans="1:5" ht="15.95" customHeight="1">
      <c r="A37" s="32"/>
      <c r="B37" s="75" t="s">
        <v>292</v>
      </c>
      <c r="C37" s="416" t="s">
        <v>181</v>
      </c>
      <c r="D37" s="417"/>
      <c r="E37" s="418"/>
    </row>
    <row r="38" spans="1:5" ht="15.95" customHeight="1">
      <c r="A38" s="32"/>
      <c r="B38" s="75" t="s">
        <v>2</v>
      </c>
      <c r="C38" s="416" t="s">
        <v>94</v>
      </c>
      <c r="D38" s="417"/>
      <c r="E38" s="418"/>
    </row>
    <row r="39" spans="1:5" ht="15.95" customHeight="1">
      <c r="A39" s="32"/>
      <c r="B39" s="75" t="s">
        <v>204</v>
      </c>
      <c r="C39" s="416" t="s">
        <v>200</v>
      </c>
      <c r="D39" s="417"/>
      <c r="E39" s="418"/>
    </row>
    <row r="40" spans="1:5" ht="15.95" customHeight="1">
      <c r="A40" s="32"/>
      <c r="B40" s="75" t="s">
        <v>95</v>
      </c>
      <c r="C40" s="416" t="s">
        <v>96</v>
      </c>
      <c r="D40" s="417"/>
      <c r="E40" s="418"/>
    </row>
    <row r="41" spans="1:5" ht="15.95" customHeight="1">
      <c r="A41" s="32"/>
      <c r="B41" s="75" t="s">
        <v>89</v>
      </c>
      <c r="C41" s="416" t="s">
        <v>90</v>
      </c>
      <c r="D41" s="417"/>
      <c r="E41" s="418"/>
    </row>
    <row r="42" spans="1:5" ht="27.75" customHeight="1">
      <c r="A42" s="32"/>
      <c r="B42" s="75" t="s">
        <v>97</v>
      </c>
      <c r="C42" s="416" t="s">
        <v>98</v>
      </c>
      <c r="D42" s="417"/>
      <c r="E42" s="418"/>
    </row>
    <row r="43" spans="1:5" ht="15.95" customHeight="1">
      <c r="A43" s="32"/>
      <c r="B43" s="422" t="s">
        <v>54</v>
      </c>
      <c r="C43" s="423"/>
      <c r="D43" s="423"/>
      <c r="E43" s="424"/>
    </row>
    <row r="44" spans="1:5" ht="15.95" customHeight="1">
      <c r="A44" s="32"/>
      <c r="B44" s="75" t="s">
        <v>71</v>
      </c>
      <c r="C44" s="447" t="s">
        <v>72</v>
      </c>
      <c r="D44" s="448"/>
      <c r="E44" s="449"/>
    </row>
    <row r="45" spans="1:5" ht="39.75" customHeight="1">
      <c r="A45" s="32"/>
      <c r="B45" s="75" t="s">
        <v>88</v>
      </c>
      <c r="C45" s="416" t="s">
        <v>113</v>
      </c>
      <c r="D45" s="417"/>
      <c r="E45" s="418"/>
    </row>
    <row r="46" spans="1:5" ht="30.75" customHeight="1">
      <c r="A46" s="32"/>
      <c r="B46" s="75" t="s">
        <v>91</v>
      </c>
      <c r="C46" s="416" t="s">
        <v>92</v>
      </c>
      <c r="D46" s="417"/>
      <c r="E46" s="418"/>
    </row>
    <row r="47" spans="1:5" ht="15.95" customHeight="1">
      <c r="A47" s="32"/>
      <c r="B47" s="75" t="s">
        <v>166</v>
      </c>
      <c r="C47" s="416" t="s">
        <v>93</v>
      </c>
      <c r="D47" s="417"/>
      <c r="E47" s="418"/>
    </row>
    <row r="48" spans="1:5" ht="15.95" customHeight="1">
      <c r="A48" s="32"/>
      <c r="B48" s="75" t="s">
        <v>170</v>
      </c>
      <c r="C48" s="416" t="s">
        <v>102</v>
      </c>
      <c r="D48" s="417"/>
      <c r="E48" s="418"/>
    </row>
    <row r="49" spans="1:5" ht="15.95" customHeight="1">
      <c r="A49" s="32"/>
      <c r="B49" s="75" t="s">
        <v>169</v>
      </c>
      <c r="C49" s="416" t="s">
        <v>99</v>
      </c>
      <c r="D49" s="417"/>
      <c r="E49" s="418"/>
    </row>
    <row r="50" spans="1:5" ht="15.95" customHeight="1">
      <c r="A50" s="32"/>
      <c r="B50" s="75" t="s">
        <v>158</v>
      </c>
      <c r="C50" s="416" t="s">
        <v>105</v>
      </c>
      <c r="D50" s="417"/>
      <c r="E50" s="418"/>
    </row>
    <row r="51" spans="1:5" ht="15.95" customHeight="1">
      <c r="A51" s="32"/>
      <c r="B51" s="75" t="s">
        <v>171</v>
      </c>
      <c r="C51" s="416" t="s">
        <v>103</v>
      </c>
      <c r="D51" s="417"/>
      <c r="E51" s="418"/>
    </row>
    <row r="52" spans="1:5" ht="15.95" customHeight="1">
      <c r="A52" s="32"/>
      <c r="B52" s="75" t="s">
        <v>169</v>
      </c>
      <c r="C52" s="416" t="s">
        <v>100</v>
      </c>
      <c r="D52" s="417"/>
      <c r="E52" s="418"/>
    </row>
    <row r="53" spans="1:5" ht="15.95" customHeight="1">
      <c r="A53" s="32"/>
      <c r="B53" s="75" t="s">
        <v>158</v>
      </c>
      <c r="C53" s="416" t="s">
        <v>105</v>
      </c>
      <c r="D53" s="417"/>
      <c r="E53" s="418"/>
    </row>
    <row r="54" spans="1:5" ht="15.95" customHeight="1">
      <c r="A54" s="32"/>
      <c r="B54" s="75" t="s">
        <v>172</v>
      </c>
      <c r="C54" s="416" t="s">
        <v>104</v>
      </c>
      <c r="D54" s="417"/>
      <c r="E54" s="418"/>
    </row>
    <row r="55" spans="1:5" ht="15.95" customHeight="1">
      <c r="A55" s="32"/>
      <c r="B55" s="75" t="s">
        <v>169</v>
      </c>
      <c r="C55" s="416" t="s">
        <v>101</v>
      </c>
      <c r="D55" s="417"/>
      <c r="E55" s="418"/>
    </row>
    <row r="56" spans="1:5" ht="15.95" customHeight="1">
      <c r="A56" s="32"/>
      <c r="B56" s="75" t="s">
        <v>158</v>
      </c>
      <c r="C56" s="416" t="s">
        <v>105</v>
      </c>
      <c r="D56" s="417"/>
      <c r="E56" s="418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34" t="s">
        <v>63</v>
      </c>
      <c r="C59" s="435"/>
      <c r="D59" s="435"/>
      <c r="E59" s="436"/>
    </row>
    <row r="60" spans="1:5" s="16" customFormat="1" ht="13.5" customHeight="1">
      <c r="B60" s="359" t="s">
        <v>85</v>
      </c>
      <c r="C60" s="437" t="s">
        <v>166</v>
      </c>
      <c r="D60" s="438"/>
      <c r="E60" s="439"/>
    </row>
    <row r="61" spans="1:5" ht="15.95" customHeight="1">
      <c r="A61" s="32"/>
      <c r="B61" s="422" t="s">
        <v>53</v>
      </c>
      <c r="C61" s="423"/>
      <c r="D61" s="423"/>
      <c r="E61" s="424"/>
    </row>
    <row r="62" spans="1:5" ht="15.95" customHeight="1">
      <c r="A62" s="32"/>
      <c r="B62" s="75" t="s">
        <v>291</v>
      </c>
      <c r="C62" s="416" t="s">
        <v>180</v>
      </c>
      <c r="D62" s="417"/>
      <c r="E62" s="418"/>
    </row>
    <row r="63" spans="1:5" ht="15.95" customHeight="1">
      <c r="A63" s="32"/>
      <c r="B63" s="75" t="s">
        <v>203</v>
      </c>
      <c r="C63" s="416" t="s">
        <v>201</v>
      </c>
      <c r="D63" s="417"/>
      <c r="E63" s="418"/>
    </row>
    <row r="64" spans="1:5" ht="15.95" customHeight="1">
      <c r="A64" s="32"/>
      <c r="B64" s="75" t="s">
        <v>292</v>
      </c>
      <c r="C64" s="416" t="s">
        <v>181</v>
      </c>
      <c r="D64" s="417"/>
      <c r="E64" s="418"/>
    </row>
    <row r="65" spans="1:5" ht="15.95" customHeight="1">
      <c r="A65" s="32"/>
      <c r="B65" s="75" t="s">
        <v>2</v>
      </c>
      <c r="C65" s="416" t="s">
        <v>94</v>
      </c>
      <c r="D65" s="417"/>
      <c r="E65" s="418"/>
    </row>
    <row r="66" spans="1:5" ht="15.95" customHeight="1">
      <c r="A66" s="32"/>
      <c r="B66" s="75" t="s">
        <v>204</v>
      </c>
      <c r="C66" s="416" t="s">
        <v>200</v>
      </c>
      <c r="D66" s="417"/>
      <c r="E66" s="418"/>
    </row>
    <row r="67" spans="1:5" ht="15.95" customHeight="1">
      <c r="A67" s="32"/>
      <c r="B67" s="75" t="s">
        <v>95</v>
      </c>
      <c r="C67" s="416" t="s">
        <v>96</v>
      </c>
      <c r="D67" s="417"/>
      <c r="E67" s="418"/>
    </row>
    <row r="68" spans="1:5" ht="17.25" customHeight="1">
      <c r="A68" s="32"/>
      <c r="B68" s="75" t="s">
        <v>89</v>
      </c>
      <c r="C68" s="416" t="s">
        <v>90</v>
      </c>
      <c r="D68" s="417"/>
      <c r="E68" s="418"/>
    </row>
    <row r="69" spans="1:5" ht="27.75" customHeight="1">
      <c r="A69" s="32"/>
      <c r="B69" s="75" t="s">
        <v>97</v>
      </c>
      <c r="C69" s="416" t="s">
        <v>98</v>
      </c>
      <c r="D69" s="417"/>
      <c r="E69" s="418"/>
    </row>
    <row r="70" spans="1:5" ht="15.95" customHeight="1">
      <c r="A70" s="32"/>
      <c r="B70" s="422" t="s">
        <v>54</v>
      </c>
      <c r="C70" s="423"/>
      <c r="D70" s="423"/>
      <c r="E70" s="424"/>
    </row>
    <row r="71" spans="1:5" ht="15.95" customHeight="1">
      <c r="A71" s="32"/>
      <c r="B71" s="75" t="s">
        <v>108</v>
      </c>
      <c r="C71" s="416" t="s">
        <v>116</v>
      </c>
      <c r="D71" s="417"/>
      <c r="E71" s="418"/>
    </row>
    <row r="72" spans="1:5" ht="39" customHeight="1">
      <c r="A72" s="32"/>
      <c r="B72" s="75" t="s">
        <v>88</v>
      </c>
      <c r="C72" s="416" t="s">
        <v>113</v>
      </c>
      <c r="D72" s="417"/>
      <c r="E72" s="418"/>
    </row>
    <row r="73" spans="1:5" ht="28.5" customHeight="1">
      <c r="A73" s="32"/>
      <c r="B73" s="75" t="s">
        <v>91</v>
      </c>
      <c r="C73" s="416" t="s">
        <v>92</v>
      </c>
      <c r="D73" s="417"/>
      <c r="E73" s="418"/>
    </row>
    <row r="74" spans="1:5" ht="15.75" customHeight="1">
      <c r="A74" s="32"/>
      <c r="B74" s="75" t="s">
        <v>166</v>
      </c>
      <c r="C74" s="416" t="s">
        <v>93</v>
      </c>
      <c r="D74" s="417"/>
      <c r="E74" s="418"/>
    </row>
    <row r="75" spans="1:5" ht="15.75" customHeight="1">
      <c r="A75" s="32"/>
      <c r="B75" s="75" t="s">
        <v>170</v>
      </c>
      <c r="C75" s="416" t="s">
        <v>102</v>
      </c>
      <c r="D75" s="417"/>
      <c r="E75" s="418"/>
    </row>
    <row r="76" spans="1:5" ht="15.75" customHeight="1">
      <c r="A76" s="32"/>
      <c r="B76" s="75" t="s">
        <v>169</v>
      </c>
      <c r="C76" s="416" t="s">
        <v>99</v>
      </c>
      <c r="D76" s="417"/>
      <c r="E76" s="418"/>
    </row>
    <row r="77" spans="1:5" ht="15.75" customHeight="1">
      <c r="A77" s="32"/>
      <c r="B77" s="75" t="s">
        <v>158</v>
      </c>
      <c r="C77" s="416" t="s">
        <v>105</v>
      </c>
      <c r="D77" s="417"/>
      <c r="E77" s="418"/>
    </row>
    <row r="78" spans="1:5" ht="15.75" customHeight="1">
      <c r="A78" s="32"/>
      <c r="B78" s="75" t="s">
        <v>171</v>
      </c>
      <c r="C78" s="416" t="s">
        <v>103</v>
      </c>
      <c r="D78" s="417"/>
      <c r="E78" s="418"/>
    </row>
    <row r="79" spans="1:5" ht="15.75" customHeight="1">
      <c r="A79" s="32"/>
      <c r="B79" s="75" t="s">
        <v>169</v>
      </c>
      <c r="C79" s="416" t="s">
        <v>100</v>
      </c>
      <c r="D79" s="417"/>
      <c r="E79" s="418"/>
    </row>
    <row r="80" spans="1:5" ht="15.75" customHeight="1">
      <c r="A80" s="32"/>
      <c r="B80" s="75" t="s">
        <v>158</v>
      </c>
      <c r="C80" s="416" t="s">
        <v>105</v>
      </c>
      <c r="D80" s="417"/>
      <c r="E80" s="418"/>
    </row>
    <row r="81" spans="1:5" ht="15.75" customHeight="1">
      <c r="A81" s="32"/>
      <c r="B81" s="75" t="s">
        <v>172</v>
      </c>
      <c r="C81" s="416" t="s">
        <v>104</v>
      </c>
      <c r="D81" s="417"/>
      <c r="E81" s="418"/>
    </row>
    <row r="82" spans="1:5" ht="15.75" customHeight="1">
      <c r="A82" s="32"/>
      <c r="B82" s="75" t="s">
        <v>169</v>
      </c>
      <c r="C82" s="416" t="s">
        <v>101</v>
      </c>
      <c r="D82" s="417"/>
      <c r="E82" s="418"/>
    </row>
    <row r="83" spans="1:5" ht="15.75" customHeight="1">
      <c r="A83" s="32"/>
      <c r="B83" s="75" t="s">
        <v>158</v>
      </c>
      <c r="C83" s="416" t="s">
        <v>105</v>
      </c>
      <c r="D83" s="417"/>
      <c r="E83" s="418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34" t="s">
        <v>182</v>
      </c>
      <c r="C86" s="435"/>
      <c r="D86" s="435"/>
      <c r="E86" s="436"/>
    </row>
    <row r="87" spans="1:5" s="16" customFormat="1" ht="13.5" customHeight="1">
      <c r="B87" s="359" t="s">
        <v>85</v>
      </c>
      <c r="C87" s="437" t="s">
        <v>166</v>
      </c>
      <c r="D87" s="438"/>
      <c r="E87" s="439"/>
    </row>
    <row r="88" spans="1:5" ht="15.95" customHeight="1">
      <c r="A88" s="32"/>
      <c r="B88" s="422" t="s">
        <v>53</v>
      </c>
      <c r="C88" s="423"/>
      <c r="D88" s="423"/>
      <c r="E88" s="424"/>
    </row>
    <row r="89" spans="1:5" ht="15.95" customHeight="1">
      <c r="A89" s="32"/>
      <c r="B89" s="75" t="s">
        <v>291</v>
      </c>
      <c r="C89" s="416" t="s">
        <v>180</v>
      </c>
      <c r="D89" s="417"/>
      <c r="E89" s="418"/>
    </row>
    <row r="90" spans="1:5" ht="15.95" customHeight="1">
      <c r="A90" s="32"/>
      <c r="B90" s="75" t="s">
        <v>203</v>
      </c>
      <c r="C90" s="416" t="s">
        <v>201</v>
      </c>
      <c r="D90" s="417"/>
      <c r="E90" s="418"/>
    </row>
    <row r="91" spans="1:5" ht="15.95" customHeight="1">
      <c r="A91" s="32"/>
      <c r="B91" s="75" t="s">
        <v>292</v>
      </c>
      <c r="C91" s="416" t="s">
        <v>181</v>
      </c>
      <c r="D91" s="417"/>
      <c r="E91" s="418"/>
    </row>
    <row r="92" spans="1:5" ht="15.95" customHeight="1">
      <c r="A92" s="32"/>
      <c r="B92" s="75" t="s">
        <v>2</v>
      </c>
      <c r="C92" s="416" t="s">
        <v>94</v>
      </c>
      <c r="D92" s="417"/>
      <c r="E92" s="418"/>
    </row>
    <row r="93" spans="1:5" ht="15.95" customHeight="1">
      <c r="A93" s="32"/>
      <c r="B93" s="75" t="s">
        <v>204</v>
      </c>
      <c r="C93" s="416" t="s">
        <v>200</v>
      </c>
      <c r="D93" s="417"/>
      <c r="E93" s="418"/>
    </row>
    <row r="94" spans="1:5" ht="15.95" customHeight="1">
      <c r="A94" s="32"/>
      <c r="B94" s="75" t="s">
        <v>95</v>
      </c>
      <c r="C94" s="416" t="s">
        <v>96</v>
      </c>
      <c r="D94" s="417"/>
      <c r="E94" s="418"/>
    </row>
    <row r="95" spans="1:5" ht="15.95" customHeight="1">
      <c r="A95" s="32"/>
      <c r="B95" s="75" t="s">
        <v>89</v>
      </c>
      <c r="C95" s="416" t="s">
        <v>90</v>
      </c>
      <c r="D95" s="417"/>
      <c r="E95" s="418"/>
    </row>
    <row r="96" spans="1:5" ht="27" customHeight="1">
      <c r="A96" s="32"/>
      <c r="B96" s="75" t="s">
        <v>97</v>
      </c>
      <c r="C96" s="416" t="s">
        <v>98</v>
      </c>
      <c r="D96" s="417"/>
      <c r="E96" s="418"/>
    </row>
    <row r="97" spans="1:6" ht="15.95" customHeight="1">
      <c r="A97" s="32"/>
      <c r="B97" s="422" t="s">
        <v>54</v>
      </c>
      <c r="C97" s="423"/>
      <c r="D97" s="423"/>
      <c r="E97" s="424"/>
    </row>
    <row r="98" spans="1:6" ht="15.95" customHeight="1">
      <c r="A98" s="32"/>
      <c r="B98" s="75" t="s">
        <v>108</v>
      </c>
      <c r="C98" s="416" t="s">
        <v>116</v>
      </c>
      <c r="D98" s="417"/>
      <c r="E98" s="418"/>
    </row>
    <row r="99" spans="1:6" ht="43.5" customHeight="1">
      <c r="A99" s="32"/>
      <c r="B99" s="75" t="s">
        <v>88</v>
      </c>
      <c r="C99" s="416" t="s">
        <v>113</v>
      </c>
      <c r="D99" s="417"/>
      <c r="E99" s="418"/>
    </row>
    <row r="100" spans="1:6" ht="30" customHeight="1">
      <c r="A100" s="32"/>
      <c r="B100" s="75" t="s">
        <v>91</v>
      </c>
      <c r="C100" s="416" t="s">
        <v>92</v>
      </c>
      <c r="D100" s="417"/>
      <c r="E100" s="418"/>
    </row>
    <row r="101" spans="1:6" ht="15.75" customHeight="1">
      <c r="A101" s="32"/>
      <c r="B101" s="75" t="s">
        <v>166</v>
      </c>
      <c r="C101" s="416" t="s">
        <v>93</v>
      </c>
      <c r="D101" s="417"/>
      <c r="E101" s="418"/>
    </row>
    <row r="102" spans="1:6" ht="15.95" customHeight="1">
      <c r="A102" s="32"/>
      <c r="B102" s="75" t="s">
        <v>170</v>
      </c>
      <c r="C102" s="416" t="s">
        <v>102</v>
      </c>
      <c r="D102" s="417"/>
      <c r="E102" s="418"/>
    </row>
    <row r="103" spans="1:6" ht="15.95" customHeight="1">
      <c r="A103" s="32"/>
      <c r="B103" s="75" t="s">
        <v>169</v>
      </c>
      <c r="C103" s="416" t="s">
        <v>99</v>
      </c>
      <c r="D103" s="417"/>
      <c r="E103" s="418"/>
    </row>
    <row r="104" spans="1:6" ht="15.95" customHeight="1">
      <c r="A104" s="32"/>
      <c r="B104" s="75" t="s">
        <v>158</v>
      </c>
      <c r="C104" s="416" t="s">
        <v>105</v>
      </c>
      <c r="D104" s="417"/>
      <c r="E104" s="418"/>
    </row>
    <row r="105" spans="1:6" ht="15.95" customHeight="1">
      <c r="A105" s="32"/>
      <c r="B105" s="75" t="s">
        <v>171</v>
      </c>
      <c r="C105" s="416" t="s">
        <v>103</v>
      </c>
      <c r="D105" s="417"/>
      <c r="E105" s="418"/>
    </row>
    <row r="106" spans="1:6" ht="15.95" customHeight="1">
      <c r="A106" s="32"/>
      <c r="B106" s="75" t="s">
        <v>169</v>
      </c>
      <c r="C106" s="416" t="s">
        <v>100</v>
      </c>
      <c r="D106" s="417"/>
      <c r="E106" s="418"/>
      <c r="F106" s="41"/>
    </row>
    <row r="107" spans="1:6" s="16" customFormat="1" ht="13.5" customHeight="1">
      <c r="B107" s="75" t="s">
        <v>158</v>
      </c>
      <c r="C107" s="416" t="s">
        <v>105</v>
      </c>
      <c r="D107" s="417"/>
      <c r="E107" s="418"/>
    </row>
    <row r="108" spans="1:6" ht="15.75" customHeight="1">
      <c r="A108" s="32"/>
      <c r="B108" s="75" t="s">
        <v>172</v>
      </c>
      <c r="C108" s="416" t="s">
        <v>104</v>
      </c>
      <c r="D108" s="417"/>
      <c r="E108" s="418"/>
    </row>
    <row r="109" spans="1:6" ht="15.95" customHeight="1">
      <c r="A109" s="32"/>
      <c r="B109" s="75" t="s">
        <v>169</v>
      </c>
      <c r="C109" s="416" t="s">
        <v>101</v>
      </c>
      <c r="D109" s="417"/>
      <c r="E109" s="418"/>
    </row>
    <row r="110" spans="1:6" ht="15.95" customHeight="1">
      <c r="A110" s="32"/>
      <c r="B110" s="75" t="s">
        <v>158</v>
      </c>
      <c r="C110" s="416" t="s">
        <v>105</v>
      </c>
      <c r="D110" s="417"/>
      <c r="E110" s="418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34" t="s">
        <v>191</v>
      </c>
      <c r="C113" s="435"/>
      <c r="D113" s="435"/>
      <c r="E113" s="436"/>
      <c r="F113" s="41"/>
    </row>
    <row r="114" spans="1:6">
      <c r="A114" s="33"/>
      <c r="B114" s="359" t="s">
        <v>85</v>
      </c>
      <c r="C114" s="437" t="s">
        <v>166</v>
      </c>
      <c r="D114" s="438"/>
      <c r="E114" s="439"/>
      <c r="F114" s="41"/>
    </row>
    <row r="115" spans="1:6">
      <c r="A115" s="33"/>
      <c r="B115" s="422" t="s">
        <v>53</v>
      </c>
      <c r="C115" s="423"/>
      <c r="D115" s="423"/>
      <c r="E115" s="424"/>
      <c r="F115" s="41"/>
    </row>
    <row r="116" spans="1:6" ht="12.75" customHeight="1">
      <c r="A116" s="33"/>
      <c r="B116" s="75" t="s">
        <v>291</v>
      </c>
      <c r="C116" s="416" t="s">
        <v>180</v>
      </c>
      <c r="D116" s="417"/>
      <c r="E116" s="418"/>
      <c r="F116" s="41"/>
    </row>
    <row r="117" spans="1:6" ht="12.75" customHeight="1">
      <c r="A117" s="33"/>
      <c r="B117" s="75" t="s">
        <v>203</v>
      </c>
      <c r="C117" s="416" t="s">
        <v>201</v>
      </c>
      <c r="D117" s="417"/>
      <c r="E117" s="418"/>
      <c r="F117" s="41"/>
    </row>
    <row r="118" spans="1:6" ht="12.75" customHeight="1">
      <c r="A118" s="33"/>
      <c r="B118" s="75" t="s">
        <v>292</v>
      </c>
      <c r="C118" s="416" t="s">
        <v>181</v>
      </c>
      <c r="D118" s="417"/>
      <c r="E118" s="418"/>
      <c r="F118" s="41"/>
    </row>
    <row r="119" spans="1:6" ht="12.75" customHeight="1">
      <c r="A119" s="33"/>
      <c r="B119" s="75" t="s">
        <v>2</v>
      </c>
      <c r="C119" s="416" t="s">
        <v>94</v>
      </c>
      <c r="D119" s="417"/>
      <c r="E119" s="418"/>
      <c r="F119" s="41"/>
    </row>
    <row r="120" spans="1:6" ht="12.75" customHeight="1">
      <c r="A120" s="33"/>
      <c r="B120" s="75" t="s">
        <v>204</v>
      </c>
      <c r="C120" s="416" t="s">
        <v>200</v>
      </c>
      <c r="D120" s="417"/>
      <c r="E120" s="418"/>
      <c r="F120" s="41"/>
    </row>
    <row r="121" spans="1:6">
      <c r="A121" s="33"/>
      <c r="B121" s="75" t="s">
        <v>95</v>
      </c>
      <c r="C121" s="416" t="s">
        <v>96</v>
      </c>
      <c r="D121" s="417"/>
      <c r="E121" s="418"/>
      <c r="F121" s="41"/>
    </row>
    <row r="122" spans="1:6">
      <c r="A122" s="33"/>
      <c r="B122" s="75" t="s">
        <v>89</v>
      </c>
      <c r="C122" s="416" t="s">
        <v>90</v>
      </c>
      <c r="D122" s="417"/>
      <c r="E122" s="418"/>
      <c r="F122" s="41"/>
    </row>
    <row r="123" spans="1:6">
      <c r="A123" s="33"/>
      <c r="B123" s="75" t="s">
        <v>97</v>
      </c>
      <c r="C123" s="416" t="s">
        <v>98</v>
      </c>
      <c r="D123" s="417"/>
      <c r="E123" s="418"/>
      <c r="F123" s="41"/>
    </row>
    <row r="124" spans="1:6">
      <c r="A124" s="33"/>
      <c r="B124" s="422" t="s">
        <v>54</v>
      </c>
      <c r="C124" s="423"/>
      <c r="D124" s="423"/>
      <c r="E124" s="424"/>
      <c r="F124" s="41"/>
    </row>
    <row r="125" spans="1:6">
      <c r="A125" s="33"/>
      <c r="B125" s="75" t="s">
        <v>91</v>
      </c>
      <c r="C125" s="416" t="s">
        <v>143</v>
      </c>
      <c r="D125" s="417"/>
      <c r="E125" s="418"/>
      <c r="F125" s="41"/>
    </row>
    <row r="126" spans="1:6">
      <c r="A126" s="33"/>
      <c r="B126" s="75" t="s">
        <v>166</v>
      </c>
      <c r="C126" s="416" t="s">
        <v>144</v>
      </c>
      <c r="D126" s="417"/>
      <c r="E126" s="418"/>
      <c r="F126" s="41"/>
    </row>
    <row r="127" spans="1:6">
      <c r="A127" s="33"/>
      <c r="B127" s="75" t="s">
        <v>170</v>
      </c>
      <c r="C127" s="416" t="s">
        <v>102</v>
      </c>
      <c r="D127" s="417"/>
      <c r="E127" s="418"/>
      <c r="F127" s="41"/>
    </row>
    <row r="128" spans="1:6">
      <c r="A128" s="33"/>
      <c r="B128" s="75" t="s">
        <v>169</v>
      </c>
      <c r="C128" s="416" t="s">
        <v>99</v>
      </c>
      <c r="D128" s="417"/>
      <c r="E128" s="418"/>
      <c r="F128" s="41"/>
    </row>
    <row r="129" spans="1:6">
      <c r="A129" s="33"/>
      <c r="B129" s="75" t="s">
        <v>158</v>
      </c>
      <c r="C129" s="416" t="s">
        <v>105</v>
      </c>
      <c r="D129" s="417"/>
      <c r="E129" s="418"/>
      <c r="F129" s="41"/>
    </row>
    <row r="130" spans="1:6">
      <c r="A130" s="33"/>
      <c r="B130" s="75" t="s">
        <v>171</v>
      </c>
      <c r="C130" s="416" t="s">
        <v>103</v>
      </c>
      <c r="D130" s="417"/>
      <c r="E130" s="418"/>
      <c r="F130" s="41"/>
    </row>
    <row r="131" spans="1:6">
      <c r="A131" s="33"/>
      <c r="B131" s="75" t="s">
        <v>169</v>
      </c>
      <c r="C131" s="416" t="s">
        <v>100</v>
      </c>
      <c r="D131" s="417"/>
      <c r="E131" s="418"/>
      <c r="F131" s="41"/>
    </row>
    <row r="132" spans="1:6">
      <c r="A132" s="33"/>
      <c r="B132" s="75" t="s">
        <v>158</v>
      </c>
      <c r="C132" s="416" t="s">
        <v>105</v>
      </c>
      <c r="D132" s="417"/>
      <c r="E132" s="418"/>
      <c r="F132" s="41"/>
    </row>
    <row r="133" spans="1:6">
      <c r="A133" s="33"/>
      <c r="B133" s="75" t="s">
        <v>172</v>
      </c>
      <c r="C133" s="416" t="s">
        <v>104</v>
      </c>
      <c r="D133" s="417"/>
      <c r="E133" s="418"/>
      <c r="F133" s="41"/>
    </row>
    <row r="134" spans="1:6">
      <c r="A134" s="33"/>
      <c r="B134" s="75" t="s">
        <v>169</v>
      </c>
      <c r="C134" s="416" t="s">
        <v>101</v>
      </c>
      <c r="D134" s="417"/>
      <c r="E134" s="418"/>
      <c r="F134" s="41"/>
    </row>
    <row r="135" spans="1:6">
      <c r="A135" s="33"/>
      <c r="B135" s="75" t="s">
        <v>158</v>
      </c>
      <c r="C135" s="416" t="s">
        <v>105</v>
      </c>
      <c r="D135" s="417"/>
      <c r="E135" s="418"/>
      <c r="F135" s="41"/>
    </row>
    <row r="136" spans="1:6">
      <c r="A136" s="33"/>
      <c r="B136" s="75" t="s">
        <v>172</v>
      </c>
      <c r="C136" s="416" t="s">
        <v>104</v>
      </c>
      <c r="D136" s="417"/>
      <c r="E136" s="418"/>
      <c r="F136" s="41"/>
    </row>
    <row r="137" spans="1:6">
      <c r="A137" s="33"/>
      <c r="B137" s="75" t="s">
        <v>169</v>
      </c>
      <c r="C137" s="416" t="s">
        <v>101</v>
      </c>
      <c r="D137" s="417"/>
      <c r="E137" s="418"/>
      <c r="F137" s="41"/>
    </row>
    <row r="138" spans="1:6">
      <c r="A138" s="33"/>
      <c r="B138" s="75" t="s">
        <v>158</v>
      </c>
      <c r="C138" s="416" t="s">
        <v>105</v>
      </c>
      <c r="D138" s="417"/>
      <c r="E138" s="418"/>
      <c r="F138" s="41"/>
    </row>
    <row r="139" spans="1:6">
      <c r="A139" s="33"/>
      <c r="B139" s="270"/>
      <c r="C139" s="271"/>
      <c r="D139" s="271"/>
      <c r="E139" s="271"/>
      <c r="F139" s="41"/>
    </row>
    <row r="140" spans="1:6" ht="12.75" customHeight="1">
      <c r="A140" s="33"/>
      <c r="B140" s="434" t="s">
        <v>192</v>
      </c>
      <c r="C140" s="435"/>
      <c r="D140" s="435"/>
      <c r="E140" s="436"/>
      <c r="F140" s="41"/>
    </row>
    <row r="141" spans="1:6">
      <c r="A141" s="33"/>
      <c r="B141" s="359" t="s">
        <v>85</v>
      </c>
      <c r="C141" s="437" t="s">
        <v>166</v>
      </c>
      <c r="D141" s="438"/>
      <c r="E141" s="439"/>
      <c r="F141" s="41"/>
    </row>
    <row r="142" spans="1:6">
      <c r="A142" s="33"/>
      <c r="B142" s="422" t="s">
        <v>53</v>
      </c>
      <c r="C142" s="423"/>
      <c r="D142" s="423"/>
      <c r="E142" s="424"/>
      <c r="F142" s="41"/>
    </row>
    <row r="143" spans="1:6">
      <c r="A143" s="33"/>
      <c r="B143" s="75" t="s">
        <v>291</v>
      </c>
      <c r="C143" s="416" t="s">
        <v>180</v>
      </c>
      <c r="D143" s="417"/>
      <c r="E143" s="418"/>
      <c r="F143" s="41"/>
    </row>
    <row r="144" spans="1:6">
      <c r="A144" s="33"/>
      <c r="B144" s="75" t="s">
        <v>203</v>
      </c>
      <c r="C144" s="416" t="s">
        <v>201</v>
      </c>
      <c r="D144" s="417"/>
      <c r="E144" s="418"/>
      <c r="F144" s="41"/>
    </row>
    <row r="145" spans="1:6">
      <c r="A145" s="33"/>
      <c r="B145" s="75" t="s">
        <v>292</v>
      </c>
      <c r="C145" s="416" t="s">
        <v>181</v>
      </c>
      <c r="D145" s="417"/>
      <c r="E145" s="418"/>
      <c r="F145" s="41"/>
    </row>
    <row r="146" spans="1:6">
      <c r="A146" s="33"/>
      <c r="B146" s="75" t="s">
        <v>2</v>
      </c>
      <c r="C146" s="416" t="s">
        <v>94</v>
      </c>
      <c r="D146" s="417"/>
      <c r="E146" s="418"/>
      <c r="F146" s="41"/>
    </row>
    <row r="147" spans="1:6">
      <c r="A147" s="33"/>
      <c r="B147" s="75" t="s">
        <v>204</v>
      </c>
      <c r="C147" s="416" t="s">
        <v>200</v>
      </c>
      <c r="D147" s="417"/>
      <c r="E147" s="418"/>
      <c r="F147" s="41"/>
    </row>
    <row r="148" spans="1:6">
      <c r="A148" s="33"/>
      <c r="B148" s="75" t="s">
        <v>95</v>
      </c>
      <c r="C148" s="416" t="s">
        <v>96</v>
      </c>
      <c r="D148" s="417"/>
      <c r="E148" s="418"/>
      <c r="F148" s="41"/>
    </row>
    <row r="149" spans="1:6">
      <c r="A149" s="33"/>
      <c r="B149" s="75" t="s">
        <v>89</v>
      </c>
      <c r="C149" s="416" t="s">
        <v>90</v>
      </c>
      <c r="D149" s="417"/>
      <c r="E149" s="418"/>
      <c r="F149" s="41"/>
    </row>
    <row r="150" spans="1:6">
      <c r="A150" s="33"/>
      <c r="B150" s="75" t="s">
        <v>97</v>
      </c>
      <c r="C150" s="416" t="s">
        <v>98</v>
      </c>
      <c r="D150" s="417"/>
      <c r="E150" s="418"/>
      <c r="F150" s="41"/>
    </row>
    <row r="151" spans="1:6">
      <c r="A151" s="33"/>
      <c r="B151" s="422" t="s">
        <v>54</v>
      </c>
      <c r="C151" s="423"/>
      <c r="D151" s="423"/>
      <c r="E151" s="424"/>
      <c r="F151" s="41"/>
    </row>
    <row r="152" spans="1:6">
      <c r="A152" s="33"/>
      <c r="B152" s="75" t="s">
        <v>91</v>
      </c>
      <c r="C152" s="416" t="s">
        <v>143</v>
      </c>
      <c r="D152" s="417"/>
      <c r="E152" s="418"/>
      <c r="F152" s="41"/>
    </row>
    <row r="153" spans="1:6">
      <c r="A153" s="33"/>
      <c r="B153" s="75" t="s">
        <v>166</v>
      </c>
      <c r="C153" s="416" t="s">
        <v>144</v>
      </c>
      <c r="D153" s="417"/>
      <c r="E153" s="418"/>
      <c r="F153" s="41"/>
    </row>
    <row r="154" spans="1:6">
      <c r="A154" s="33"/>
      <c r="B154" s="75" t="s">
        <v>170</v>
      </c>
      <c r="C154" s="416" t="s">
        <v>102</v>
      </c>
      <c r="D154" s="417"/>
      <c r="E154" s="418"/>
      <c r="F154" s="41"/>
    </row>
    <row r="155" spans="1:6">
      <c r="A155" s="33"/>
      <c r="B155" s="75" t="s">
        <v>169</v>
      </c>
      <c r="C155" s="416" t="s">
        <v>99</v>
      </c>
      <c r="D155" s="417"/>
      <c r="E155" s="418"/>
      <c r="F155" s="41"/>
    </row>
    <row r="156" spans="1:6">
      <c r="A156" s="33"/>
      <c r="B156" s="75" t="s">
        <v>158</v>
      </c>
      <c r="C156" s="416" t="s">
        <v>105</v>
      </c>
      <c r="D156" s="417"/>
      <c r="E156" s="418"/>
      <c r="F156" s="41"/>
    </row>
    <row r="157" spans="1:6">
      <c r="A157" s="33"/>
      <c r="B157" s="75" t="s">
        <v>171</v>
      </c>
      <c r="C157" s="416" t="s">
        <v>103</v>
      </c>
      <c r="D157" s="417"/>
      <c r="E157" s="418"/>
      <c r="F157" s="41"/>
    </row>
    <row r="158" spans="1:6">
      <c r="A158" s="33"/>
      <c r="B158" s="75" t="s">
        <v>169</v>
      </c>
      <c r="C158" s="416" t="s">
        <v>100</v>
      </c>
      <c r="D158" s="417"/>
      <c r="E158" s="418"/>
      <c r="F158" s="41"/>
    </row>
    <row r="159" spans="1:6">
      <c r="A159" s="33"/>
      <c r="B159" s="75" t="s">
        <v>158</v>
      </c>
      <c r="C159" s="416" t="s">
        <v>105</v>
      </c>
      <c r="D159" s="417"/>
      <c r="E159" s="418"/>
      <c r="F159" s="41"/>
    </row>
    <row r="160" spans="1:6">
      <c r="A160" s="33"/>
      <c r="B160" s="75" t="s">
        <v>172</v>
      </c>
      <c r="C160" s="416" t="s">
        <v>104</v>
      </c>
      <c r="D160" s="417"/>
      <c r="E160" s="418"/>
      <c r="F160" s="41"/>
    </row>
    <row r="161" spans="1:6">
      <c r="A161" s="33"/>
      <c r="B161" s="75" t="s">
        <v>169</v>
      </c>
      <c r="C161" s="416" t="s">
        <v>101</v>
      </c>
      <c r="D161" s="417"/>
      <c r="E161" s="418"/>
      <c r="F161" s="41"/>
    </row>
    <row r="162" spans="1:6">
      <c r="A162" s="33"/>
      <c r="B162" s="75" t="s">
        <v>158</v>
      </c>
      <c r="C162" s="416" t="s">
        <v>105</v>
      </c>
      <c r="D162" s="417"/>
      <c r="E162" s="418"/>
      <c r="F162" s="41"/>
    </row>
    <row r="163" spans="1:6">
      <c r="A163" s="33"/>
      <c r="B163" s="75" t="s">
        <v>172</v>
      </c>
      <c r="C163" s="416" t="s">
        <v>104</v>
      </c>
      <c r="D163" s="417"/>
      <c r="E163" s="418"/>
      <c r="F163" s="41"/>
    </row>
    <row r="164" spans="1:6">
      <c r="A164" s="33"/>
      <c r="B164" s="75" t="s">
        <v>169</v>
      </c>
      <c r="C164" s="416" t="s">
        <v>101</v>
      </c>
      <c r="D164" s="417"/>
      <c r="E164" s="418"/>
      <c r="F164" s="41"/>
    </row>
    <row r="165" spans="1:6">
      <c r="A165" s="33"/>
      <c r="B165" s="75" t="s">
        <v>158</v>
      </c>
      <c r="C165" s="416" t="s">
        <v>105</v>
      </c>
      <c r="D165" s="417"/>
      <c r="E165" s="418"/>
      <c r="F165" s="41"/>
    </row>
    <row r="166" spans="1:6">
      <c r="A166" s="33"/>
      <c r="B166" s="270"/>
      <c r="C166" s="271"/>
      <c r="D166" s="271"/>
      <c r="E166" s="271"/>
      <c r="F166" s="41"/>
    </row>
    <row r="167" spans="1:6">
      <c r="A167" s="33"/>
      <c r="B167" s="434" t="s">
        <v>193</v>
      </c>
      <c r="C167" s="435"/>
      <c r="D167" s="435"/>
      <c r="E167" s="436"/>
      <c r="F167" s="41"/>
    </row>
    <row r="168" spans="1:6">
      <c r="A168" s="33"/>
      <c r="B168" s="359" t="s">
        <v>85</v>
      </c>
      <c r="C168" s="437" t="s">
        <v>166</v>
      </c>
      <c r="D168" s="438"/>
      <c r="E168" s="439"/>
      <c r="F168" s="41"/>
    </row>
    <row r="169" spans="1:6">
      <c r="A169" s="33"/>
      <c r="B169" s="422" t="s">
        <v>53</v>
      </c>
      <c r="C169" s="423"/>
      <c r="D169" s="423"/>
      <c r="E169" s="424"/>
      <c r="F169" s="41"/>
    </row>
    <row r="170" spans="1:6">
      <c r="A170" s="33"/>
      <c r="B170" s="75" t="s">
        <v>291</v>
      </c>
      <c r="C170" s="416" t="s">
        <v>180</v>
      </c>
      <c r="D170" s="417"/>
      <c r="E170" s="418"/>
      <c r="F170" s="41"/>
    </row>
    <row r="171" spans="1:6">
      <c r="A171" s="33"/>
      <c r="B171" s="75" t="s">
        <v>203</v>
      </c>
      <c r="C171" s="416" t="s">
        <v>201</v>
      </c>
      <c r="D171" s="417"/>
      <c r="E171" s="418"/>
      <c r="F171" s="41"/>
    </row>
    <row r="172" spans="1:6">
      <c r="A172" s="33"/>
      <c r="B172" s="75" t="s">
        <v>292</v>
      </c>
      <c r="C172" s="416" t="s">
        <v>181</v>
      </c>
      <c r="D172" s="417"/>
      <c r="E172" s="418"/>
      <c r="F172" s="41"/>
    </row>
    <row r="173" spans="1:6">
      <c r="A173" s="33"/>
      <c r="B173" s="75" t="s">
        <v>2</v>
      </c>
      <c r="C173" s="416" t="s">
        <v>94</v>
      </c>
      <c r="D173" s="417"/>
      <c r="E173" s="418"/>
      <c r="F173" s="41"/>
    </row>
    <row r="174" spans="1:6">
      <c r="A174" s="33"/>
      <c r="B174" s="75" t="s">
        <v>204</v>
      </c>
      <c r="C174" s="416" t="s">
        <v>200</v>
      </c>
      <c r="D174" s="417"/>
      <c r="E174" s="418"/>
      <c r="F174" s="41"/>
    </row>
    <row r="175" spans="1:6">
      <c r="A175" s="33"/>
      <c r="B175" s="75" t="s">
        <v>95</v>
      </c>
      <c r="C175" s="416" t="s">
        <v>96</v>
      </c>
      <c r="D175" s="417"/>
      <c r="E175" s="418"/>
      <c r="F175" s="41"/>
    </row>
    <row r="176" spans="1:6">
      <c r="A176" s="33"/>
      <c r="B176" s="75" t="s">
        <v>89</v>
      </c>
      <c r="C176" s="416" t="s">
        <v>90</v>
      </c>
      <c r="D176" s="417"/>
      <c r="E176" s="418"/>
      <c r="F176" s="41"/>
    </row>
    <row r="177" spans="1:6">
      <c r="A177" s="33"/>
      <c r="B177" s="75" t="s">
        <v>97</v>
      </c>
      <c r="C177" s="416" t="s">
        <v>98</v>
      </c>
      <c r="D177" s="417"/>
      <c r="E177" s="418"/>
      <c r="F177" s="41"/>
    </row>
    <row r="178" spans="1:6">
      <c r="A178" s="33"/>
      <c r="B178" s="422" t="s">
        <v>54</v>
      </c>
      <c r="C178" s="423"/>
      <c r="D178" s="423"/>
      <c r="E178" s="424"/>
      <c r="F178" s="41"/>
    </row>
    <row r="179" spans="1:6">
      <c r="A179" s="33"/>
      <c r="B179" s="75" t="s">
        <v>91</v>
      </c>
      <c r="C179" s="416" t="s">
        <v>143</v>
      </c>
      <c r="D179" s="417"/>
      <c r="E179" s="418"/>
      <c r="F179" s="41"/>
    </row>
    <row r="180" spans="1:6">
      <c r="A180" s="33"/>
      <c r="B180" s="75" t="s">
        <v>166</v>
      </c>
      <c r="C180" s="416" t="s">
        <v>144</v>
      </c>
      <c r="D180" s="417"/>
      <c r="E180" s="418"/>
      <c r="F180" s="41"/>
    </row>
    <row r="181" spans="1:6">
      <c r="A181" s="33"/>
      <c r="B181" s="75" t="s">
        <v>170</v>
      </c>
      <c r="C181" s="416" t="s">
        <v>102</v>
      </c>
      <c r="D181" s="417"/>
      <c r="E181" s="418"/>
      <c r="F181" s="41"/>
    </row>
    <row r="182" spans="1:6">
      <c r="A182" s="33"/>
      <c r="B182" s="75" t="s">
        <v>169</v>
      </c>
      <c r="C182" s="416" t="s">
        <v>99</v>
      </c>
      <c r="D182" s="417"/>
      <c r="E182" s="418"/>
      <c r="F182" s="41"/>
    </row>
    <row r="183" spans="1:6">
      <c r="A183" s="33"/>
      <c r="B183" s="75" t="s">
        <v>158</v>
      </c>
      <c r="C183" s="416" t="s">
        <v>105</v>
      </c>
      <c r="D183" s="417"/>
      <c r="E183" s="418"/>
      <c r="F183" s="41"/>
    </row>
    <row r="184" spans="1:6">
      <c r="A184" s="33"/>
      <c r="B184" s="75" t="s">
        <v>171</v>
      </c>
      <c r="C184" s="416" t="s">
        <v>103</v>
      </c>
      <c r="D184" s="417"/>
      <c r="E184" s="418"/>
      <c r="F184" s="41"/>
    </row>
    <row r="185" spans="1:6">
      <c r="A185" s="33"/>
      <c r="B185" s="75" t="s">
        <v>169</v>
      </c>
      <c r="C185" s="416" t="s">
        <v>100</v>
      </c>
      <c r="D185" s="417"/>
      <c r="E185" s="418"/>
      <c r="F185" s="41"/>
    </row>
    <row r="186" spans="1:6">
      <c r="A186" s="33"/>
      <c r="B186" s="75" t="s">
        <v>158</v>
      </c>
      <c r="C186" s="416" t="s">
        <v>105</v>
      </c>
      <c r="D186" s="417"/>
      <c r="E186" s="418"/>
      <c r="F186" s="41"/>
    </row>
    <row r="187" spans="1:6">
      <c r="A187" s="33"/>
      <c r="B187" s="75" t="s">
        <v>172</v>
      </c>
      <c r="C187" s="416" t="s">
        <v>104</v>
      </c>
      <c r="D187" s="417"/>
      <c r="E187" s="418"/>
      <c r="F187" s="41"/>
    </row>
    <row r="188" spans="1:6">
      <c r="A188" s="33"/>
      <c r="B188" s="75" t="s">
        <v>169</v>
      </c>
      <c r="C188" s="416" t="s">
        <v>101</v>
      </c>
      <c r="D188" s="417"/>
      <c r="E188" s="418"/>
      <c r="F188" s="41"/>
    </row>
    <row r="189" spans="1:6">
      <c r="A189" s="33"/>
      <c r="B189" s="75" t="s">
        <v>158</v>
      </c>
      <c r="C189" s="416" t="s">
        <v>105</v>
      </c>
      <c r="D189" s="417"/>
      <c r="E189" s="418"/>
      <c r="F189" s="41"/>
    </row>
    <row r="190" spans="1:6">
      <c r="A190" s="33"/>
      <c r="B190" s="75" t="s">
        <v>172</v>
      </c>
      <c r="C190" s="416" t="s">
        <v>104</v>
      </c>
      <c r="D190" s="417"/>
      <c r="E190" s="418"/>
      <c r="F190" s="41"/>
    </row>
    <row r="191" spans="1:6">
      <c r="A191" s="33"/>
      <c r="B191" s="75" t="s">
        <v>169</v>
      </c>
      <c r="C191" s="416" t="s">
        <v>101</v>
      </c>
      <c r="D191" s="417"/>
      <c r="E191" s="418"/>
      <c r="F191" s="41"/>
    </row>
    <row r="192" spans="1:6">
      <c r="A192" s="33"/>
      <c r="B192" s="75" t="s">
        <v>158</v>
      </c>
      <c r="C192" s="416" t="s">
        <v>105</v>
      </c>
      <c r="D192" s="417"/>
      <c r="E192" s="418"/>
      <c r="F192" s="41"/>
    </row>
    <row r="193" spans="1:6">
      <c r="A193" s="33"/>
      <c r="B193" s="270"/>
      <c r="C193" s="271"/>
      <c r="D193" s="271"/>
      <c r="E193" s="271"/>
      <c r="F193" s="41"/>
    </row>
    <row r="194" spans="1:6">
      <c r="A194" s="33"/>
      <c r="B194" s="434" t="s">
        <v>62</v>
      </c>
      <c r="C194" s="435"/>
      <c r="D194" s="435"/>
      <c r="E194" s="436"/>
      <c r="F194" s="41"/>
    </row>
    <row r="195" spans="1:6">
      <c r="A195" s="33"/>
      <c r="B195" s="359" t="s">
        <v>85</v>
      </c>
      <c r="C195" s="437" t="s">
        <v>166</v>
      </c>
      <c r="D195" s="438"/>
      <c r="E195" s="439"/>
      <c r="F195" s="41"/>
    </row>
    <row r="196" spans="1:6">
      <c r="A196" s="33"/>
      <c r="B196" s="422" t="s">
        <v>53</v>
      </c>
      <c r="C196" s="423"/>
      <c r="D196" s="423"/>
      <c r="E196" s="424"/>
      <c r="F196" s="41"/>
    </row>
    <row r="197" spans="1:6">
      <c r="A197" s="33"/>
      <c r="B197" s="75" t="s">
        <v>291</v>
      </c>
      <c r="C197" s="416" t="s">
        <v>180</v>
      </c>
      <c r="D197" s="417"/>
      <c r="E197" s="418"/>
      <c r="F197" s="41"/>
    </row>
    <row r="198" spans="1:6">
      <c r="A198" s="33"/>
      <c r="B198" s="75" t="s">
        <v>203</v>
      </c>
      <c r="C198" s="416" t="s">
        <v>201</v>
      </c>
      <c r="D198" s="417"/>
      <c r="E198" s="418"/>
      <c r="F198" s="41"/>
    </row>
    <row r="199" spans="1:6">
      <c r="A199" s="33"/>
      <c r="B199" s="75" t="s">
        <v>292</v>
      </c>
      <c r="C199" s="416" t="s">
        <v>181</v>
      </c>
      <c r="D199" s="417"/>
      <c r="E199" s="418"/>
      <c r="F199" s="41"/>
    </row>
    <row r="200" spans="1:6">
      <c r="A200" s="33"/>
      <c r="B200" s="75" t="s">
        <v>2</v>
      </c>
      <c r="C200" s="416" t="s">
        <v>94</v>
      </c>
      <c r="D200" s="417"/>
      <c r="E200" s="418"/>
      <c r="F200" s="41"/>
    </row>
    <row r="201" spans="1:6">
      <c r="A201" s="33"/>
      <c r="B201" s="75" t="s">
        <v>204</v>
      </c>
      <c r="C201" s="416" t="s">
        <v>200</v>
      </c>
      <c r="D201" s="417"/>
      <c r="E201" s="418"/>
      <c r="F201" s="41"/>
    </row>
    <row r="202" spans="1:6">
      <c r="A202" s="33"/>
      <c r="B202" s="75" t="s">
        <v>95</v>
      </c>
      <c r="C202" s="416" t="s">
        <v>96</v>
      </c>
      <c r="D202" s="417"/>
      <c r="E202" s="418"/>
      <c r="F202" s="41"/>
    </row>
    <row r="203" spans="1:6">
      <c r="A203" s="33"/>
      <c r="B203" s="75" t="s">
        <v>89</v>
      </c>
      <c r="C203" s="416" t="s">
        <v>90</v>
      </c>
      <c r="D203" s="417"/>
      <c r="E203" s="418"/>
      <c r="F203" s="41"/>
    </row>
    <row r="204" spans="1:6">
      <c r="A204" s="33"/>
      <c r="B204" s="75" t="s">
        <v>97</v>
      </c>
      <c r="C204" s="416" t="s">
        <v>98</v>
      </c>
      <c r="D204" s="417"/>
      <c r="E204" s="418"/>
      <c r="F204" s="41"/>
    </row>
    <row r="205" spans="1:6">
      <c r="A205" s="33"/>
      <c r="B205" s="422" t="s">
        <v>54</v>
      </c>
      <c r="C205" s="423"/>
      <c r="D205" s="423"/>
      <c r="E205" s="424"/>
      <c r="F205" s="41"/>
    </row>
    <row r="206" spans="1:6">
      <c r="A206" s="33"/>
      <c r="B206" s="75" t="s">
        <v>91</v>
      </c>
      <c r="C206" s="416" t="s">
        <v>143</v>
      </c>
      <c r="D206" s="417"/>
      <c r="E206" s="418"/>
      <c r="F206" s="41"/>
    </row>
    <row r="207" spans="1:6">
      <c r="A207" s="33"/>
      <c r="B207" s="75" t="s">
        <v>166</v>
      </c>
      <c r="C207" s="416" t="s">
        <v>144</v>
      </c>
      <c r="D207" s="417"/>
      <c r="E207" s="418"/>
      <c r="F207" s="41"/>
    </row>
    <row r="208" spans="1:6">
      <c r="A208" s="33"/>
      <c r="B208" s="75" t="s">
        <v>170</v>
      </c>
      <c r="C208" s="416" t="s">
        <v>102</v>
      </c>
      <c r="D208" s="417"/>
      <c r="E208" s="418"/>
      <c r="F208" s="41"/>
    </row>
    <row r="209" spans="1:9">
      <c r="A209" s="33"/>
      <c r="B209" s="75" t="s">
        <v>169</v>
      </c>
      <c r="C209" s="416" t="s">
        <v>99</v>
      </c>
      <c r="D209" s="417"/>
      <c r="E209" s="418"/>
      <c r="F209" s="41"/>
    </row>
    <row r="210" spans="1:9">
      <c r="A210" s="33"/>
      <c r="B210" s="75" t="s">
        <v>158</v>
      </c>
      <c r="C210" s="416" t="s">
        <v>105</v>
      </c>
      <c r="D210" s="417"/>
      <c r="E210" s="418"/>
      <c r="F210" s="41"/>
    </row>
    <row r="211" spans="1:9">
      <c r="A211" s="33"/>
      <c r="B211" s="75" t="s">
        <v>171</v>
      </c>
      <c r="C211" s="416" t="s">
        <v>103</v>
      </c>
      <c r="D211" s="417"/>
      <c r="E211" s="418"/>
      <c r="F211" s="41"/>
    </row>
    <row r="212" spans="1:9">
      <c r="A212" s="33"/>
      <c r="B212" s="75" t="s">
        <v>169</v>
      </c>
      <c r="C212" s="416" t="s">
        <v>100</v>
      </c>
      <c r="D212" s="417"/>
      <c r="E212" s="418"/>
      <c r="F212" s="41"/>
    </row>
    <row r="213" spans="1:9">
      <c r="A213" s="33"/>
      <c r="B213" s="75" t="s">
        <v>158</v>
      </c>
      <c r="C213" s="416" t="s">
        <v>105</v>
      </c>
      <c r="D213" s="417"/>
      <c r="E213" s="418"/>
      <c r="F213" s="41"/>
    </row>
    <row r="214" spans="1:9">
      <c r="A214" s="33"/>
      <c r="B214" s="75" t="s">
        <v>172</v>
      </c>
      <c r="C214" s="416" t="s">
        <v>104</v>
      </c>
      <c r="D214" s="417"/>
      <c r="E214" s="418"/>
      <c r="F214" s="41"/>
    </row>
    <row r="215" spans="1:9">
      <c r="A215" s="33"/>
      <c r="B215" s="75" t="s">
        <v>169</v>
      </c>
      <c r="C215" s="416" t="s">
        <v>101</v>
      </c>
      <c r="D215" s="417"/>
      <c r="E215" s="418"/>
      <c r="F215" s="41"/>
    </row>
    <row r="216" spans="1:9">
      <c r="A216" s="33"/>
      <c r="B216" s="75" t="s">
        <v>158</v>
      </c>
      <c r="C216" s="416" t="s">
        <v>105</v>
      </c>
      <c r="D216" s="417"/>
      <c r="E216" s="418"/>
      <c r="F216" s="41"/>
    </row>
    <row r="217" spans="1:9">
      <c r="A217" s="33"/>
      <c r="B217" s="75" t="s">
        <v>172</v>
      </c>
      <c r="C217" s="416" t="s">
        <v>104</v>
      </c>
      <c r="D217" s="417"/>
      <c r="E217" s="418"/>
      <c r="F217" s="41"/>
    </row>
    <row r="218" spans="1:9">
      <c r="A218" s="33"/>
      <c r="B218" s="75" t="s">
        <v>169</v>
      </c>
      <c r="C218" s="416" t="s">
        <v>101</v>
      </c>
      <c r="D218" s="417"/>
      <c r="E218" s="418"/>
      <c r="F218" s="41"/>
    </row>
    <row r="219" spans="1:9">
      <c r="A219" s="33"/>
      <c r="B219" s="75" t="s">
        <v>158</v>
      </c>
      <c r="C219" s="416" t="s">
        <v>105</v>
      </c>
      <c r="D219" s="417"/>
      <c r="E219" s="418"/>
      <c r="F219" s="41"/>
    </row>
    <row r="220" spans="1:9">
      <c r="A220" s="33"/>
      <c r="B220" s="270"/>
      <c r="C220" s="271"/>
      <c r="D220" s="271"/>
      <c r="E220" s="271"/>
      <c r="F220" s="41"/>
    </row>
    <row r="221" spans="1:9">
      <c r="A221" s="33"/>
      <c r="B221" s="434" t="s">
        <v>196</v>
      </c>
      <c r="C221" s="435"/>
      <c r="D221" s="435"/>
      <c r="E221" s="436"/>
      <c r="F221" s="41"/>
    </row>
    <row r="222" spans="1:9" ht="12.75" customHeight="1">
      <c r="A222" s="32"/>
      <c r="B222" s="359" t="s">
        <v>85</v>
      </c>
      <c r="C222" s="437" t="s">
        <v>166</v>
      </c>
      <c r="D222" s="438"/>
      <c r="E222" s="439"/>
      <c r="F222" s="41"/>
    </row>
    <row r="223" spans="1:9" ht="12.75" customHeight="1">
      <c r="A223" s="33"/>
      <c r="B223" s="75" t="s">
        <v>33</v>
      </c>
      <c r="C223" s="440" t="s">
        <v>34</v>
      </c>
      <c r="D223" s="441"/>
      <c r="E223" s="442"/>
      <c r="F223" s="157"/>
      <c r="G223" s="157"/>
      <c r="H223" s="157"/>
      <c r="I223" s="157"/>
    </row>
    <row r="224" spans="1:9" ht="12.75" customHeight="1">
      <c r="A224" s="33"/>
      <c r="B224" s="75" t="s">
        <v>128</v>
      </c>
      <c r="C224" s="440" t="s">
        <v>35</v>
      </c>
      <c r="D224" s="441"/>
      <c r="E224" s="442"/>
      <c r="H224" s="157"/>
      <c r="I224" s="157"/>
    </row>
    <row r="225" spans="1:9" ht="24">
      <c r="A225" s="33"/>
      <c r="B225" s="239" t="s">
        <v>110</v>
      </c>
      <c r="C225" s="440" t="s">
        <v>36</v>
      </c>
      <c r="D225" s="441"/>
      <c r="E225" s="442"/>
      <c r="H225" s="157"/>
      <c r="I225" s="157"/>
    </row>
    <row r="226" spans="1:9" ht="12.75" customHeight="1">
      <c r="A226" s="33"/>
      <c r="B226" s="75"/>
      <c r="C226" s="416"/>
      <c r="D226" s="417"/>
      <c r="E226" s="418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445" t="s">
        <v>127</v>
      </c>
      <c r="C229" s="446"/>
      <c r="D229" s="446"/>
      <c r="E229" s="446"/>
      <c r="F229" s="41"/>
    </row>
    <row r="230" spans="1:9" ht="12.75" customHeight="1" thickBot="1">
      <c r="A230" s="33"/>
      <c r="C230" s="157"/>
      <c r="D230" s="157"/>
      <c r="E230" s="157"/>
      <c r="F230" s="41"/>
    </row>
    <row r="231" spans="1:9" ht="20.25" customHeight="1" thickBot="1">
      <c r="A231" s="33"/>
      <c r="B231" s="175" t="s">
        <v>82</v>
      </c>
      <c r="C231" s="176"/>
      <c r="D231" s="443" t="s">
        <v>167</v>
      </c>
      <c r="E231" s="235" t="s">
        <v>121</v>
      </c>
      <c r="F231" s="159"/>
    </row>
    <row r="232" spans="1:9" ht="20.25" customHeight="1" thickBot="1">
      <c r="A232" s="33"/>
      <c r="B232" s="158" t="s">
        <v>81</v>
      </c>
      <c r="C232" s="159" t="s">
        <v>80</v>
      </c>
      <c r="D232" s="444"/>
      <c r="E232" s="237"/>
      <c r="F232" s="238"/>
    </row>
    <row r="233" spans="1:9" ht="25.5">
      <c r="A233" s="33"/>
      <c r="B233" s="160">
        <v>0</v>
      </c>
      <c r="C233" s="161" t="s">
        <v>122</v>
      </c>
      <c r="D233" s="162"/>
      <c r="E233" s="232" t="s">
        <v>123</v>
      </c>
      <c r="F233" s="236"/>
    </row>
    <row r="234" spans="1:9" ht="20.25" customHeight="1">
      <c r="A234" s="33"/>
      <c r="B234" s="163" t="s">
        <v>124</v>
      </c>
      <c r="C234" s="164">
        <v>0.98</v>
      </c>
      <c r="D234" s="165"/>
      <c r="E234" s="233" t="s">
        <v>125</v>
      </c>
      <c r="F234" s="234"/>
    </row>
    <row r="235" spans="1:9" ht="30.75" customHeight="1" thickBot="1">
      <c r="A235" s="33"/>
      <c r="B235" s="166">
        <v>0.99</v>
      </c>
      <c r="C235" s="167">
        <v>1</v>
      </c>
      <c r="D235" s="168"/>
      <c r="E235" s="230" t="s">
        <v>126</v>
      </c>
      <c r="F235" s="231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431"/>
      <c r="C240" s="431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431"/>
      <c r="C243" s="431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431"/>
      <c r="C248" s="431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431"/>
      <c r="C255" s="431"/>
      <c r="D255" s="35"/>
      <c r="E255" s="35"/>
      <c r="F255" s="41"/>
    </row>
    <row r="256" spans="1:6" ht="18.75" customHeight="1">
      <c r="A256" s="33"/>
      <c r="B256" s="431"/>
      <c r="C256" s="431"/>
      <c r="D256" s="35"/>
      <c r="E256" s="35"/>
      <c r="F256" s="41"/>
    </row>
    <row r="257" spans="1:6" ht="18.75" customHeight="1">
      <c r="A257" s="33"/>
      <c r="B257" s="431"/>
      <c r="C257" s="431"/>
      <c r="D257" s="35"/>
      <c r="E257" s="35"/>
      <c r="F257" s="41"/>
    </row>
    <row r="258" spans="1:6">
      <c r="A258" s="33"/>
      <c r="B258" s="431"/>
      <c r="C258" s="431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32"/>
      <c r="E283" s="432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33"/>
      <c r="C312" s="433"/>
      <c r="D312" s="433"/>
      <c r="E312" s="433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427"/>
      <c r="D314" s="427"/>
      <c r="E314" s="427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429"/>
      <c r="D316" s="429"/>
      <c r="E316" s="429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427"/>
      <c r="D318" s="427"/>
      <c r="E318" s="427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429"/>
      <c r="D320" s="429"/>
      <c r="E320" s="429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427"/>
      <c r="D323" s="427"/>
      <c r="E323" s="427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429"/>
      <c r="D325" s="429"/>
      <c r="E325" s="429"/>
    </row>
    <row r="326" spans="1:5">
      <c r="A326" s="35"/>
      <c r="B326" s="63"/>
      <c r="C326" s="429"/>
      <c r="D326" s="429"/>
      <c r="E326" s="429"/>
    </row>
    <row r="327" spans="1:5">
      <c r="A327" s="35"/>
      <c r="B327" s="63"/>
      <c r="C327" s="430"/>
      <c r="D327" s="430"/>
      <c r="E327" s="430"/>
    </row>
    <row r="328" spans="1:5">
      <c r="A328" s="35"/>
      <c r="B328" s="65"/>
      <c r="C328" s="426"/>
      <c r="D328" s="426"/>
      <c r="E328" s="20"/>
    </row>
    <row r="329" spans="1:5">
      <c r="A329" s="35"/>
      <c r="B329" s="65"/>
      <c r="C329" s="426"/>
      <c r="D329" s="426"/>
      <c r="E329" s="20"/>
    </row>
    <row r="330" spans="1:5" ht="26.25" customHeight="1">
      <c r="A330" s="35"/>
      <c r="B330" s="65"/>
      <c r="C330" s="426"/>
      <c r="D330" s="426"/>
      <c r="E330" s="20"/>
    </row>
    <row r="331" spans="1:5">
      <c r="A331" s="35"/>
      <c r="B331" s="65"/>
      <c r="C331" s="426"/>
      <c r="D331" s="426"/>
      <c r="E331" s="20"/>
    </row>
    <row r="332" spans="1:5" ht="13.5">
      <c r="A332" s="50"/>
      <c r="B332" s="65"/>
      <c r="C332" s="426"/>
      <c r="D332" s="426"/>
      <c r="E332" s="20"/>
    </row>
    <row r="333" spans="1:5">
      <c r="A333" s="35"/>
      <c r="B333" s="65"/>
      <c r="C333" s="426"/>
      <c r="D333" s="426"/>
      <c r="E333" s="20"/>
    </row>
    <row r="334" spans="1:5">
      <c r="A334" s="63"/>
      <c r="B334" s="65"/>
      <c r="C334" s="426"/>
      <c r="D334" s="426"/>
      <c r="E334" s="66"/>
    </row>
    <row r="335" spans="1:5">
      <c r="A335" s="63"/>
      <c r="B335" s="65"/>
      <c r="C335" s="426"/>
      <c r="D335" s="426"/>
      <c r="E335" s="66"/>
    </row>
    <row r="336" spans="1:5">
      <c r="A336" s="63"/>
      <c r="B336" s="65"/>
      <c r="C336" s="426"/>
      <c r="D336" s="426"/>
      <c r="E336" s="66"/>
    </row>
    <row r="337" spans="1:5">
      <c r="A337" s="35"/>
      <c r="B337" s="65"/>
      <c r="C337" s="426"/>
      <c r="D337" s="426"/>
      <c r="E337" s="66"/>
    </row>
    <row r="338" spans="1:5">
      <c r="A338" s="35"/>
      <c r="B338" s="65"/>
      <c r="C338" s="428"/>
      <c r="D338" s="428"/>
      <c r="E338" s="428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426"/>
      <c r="C345" s="426"/>
      <c r="D345" s="35"/>
      <c r="E345" s="35"/>
    </row>
    <row r="346" spans="1:5">
      <c r="A346" s="35"/>
      <c r="B346" s="426"/>
      <c r="C346" s="426"/>
      <c r="D346" s="35"/>
      <c r="E346" s="35"/>
    </row>
    <row r="347" spans="1:5">
      <c r="A347" s="35"/>
      <c r="B347" s="426"/>
      <c r="C347" s="426"/>
      <c r="D347" s="35"/>
      <c r="E347" s="35"/>
    </row>
    <row r="348" spans="1:5">
      <c r="A348" s="35"/>
      <c r="B348" s="426"/>
      <c r="C348" s="426"/>
      <c r="D348" s="35"/>
      <c r="E348" s="35"/>
    </row>
    <row r="349" spans="1:5">
      <c r="A349" s="63"/>
      <c r="B349" s="426"/>
      <c r="C349" s="426"/>
      <c r="D349" s="35"/>
      <c r="E349" s="35"/>
    </row>
    <row r="350" spans="1:5" ht="15" customHeight="1">
      <c r="A350" s="63"/>
      <c r="B350" s="426"/>
      <c r="C350" s="426"/>
      <c r="D350" s="35"/>
      <c r="E350" s="35"/>
    </row>
    <row r="351" spans="1:5" ht="32.25" customHeight="1">
      <c r="A351" s="63"/>
      <c r="B351" s="426"/>
      <c r="C351" s="426"/>
      <c r="D351" s="35"/>
      <c r="E351" s="35"/>
    </row>
    <row r="352" spans="1:5">
      <c r="A352" s="35"/>
      <c r="B352" s="426"/>
      <c r="C352" s="426"/>
      <c r="D352" s="35"/>
      <c r="E352" s="35"/>
    </row>
    <row r="353" spans="1:5" ht="13.5">
      <c r="A353" s="50"/>
      <c r="B353" s="426"/>
      <c r="C353" s="426"/>
      <c r="D353" s="35"/>
      <c r="E353" s="35"/>
    </row>
    <row r="354" spans="1:5">
      <c r="A354" s="35"/>
      <c r="B354" s="426"/>
      <c r="C354" s="426"/>
      <c r="D354" s="35"/>
      <c r="E354" s="35"/>
    </row>
    <row r="355" spans="1:5" ht="32.25" customHeight="1">
      <c r="A355" s="63"/>
      <c r="B355" s="426"/>
      <c r="C355" s="426"/>
      <c r="D355" s="35"/>
      <c r="E355" s="35"/>
    </row>
    <row r="356" spans="1:5" ht="17.25" customHeight="1">
      <c r="A356" s="63"/>
      <c r="B356" s="426"/>
      <c r="C356" s="426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427"/>
      <c r="C358" s="427"/>
      <c r="D358" s="427"/>
      <c r="E358" s="427"/>
    </row>
    <row r="359" spans="1:5">
      <c r="B359" s="427"/>
      <c r="C359" s="427"/>
      <c r="D359" s="427"/>
      <c r="E359" s="427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425"/>
      <c r="C363" s="425"/>
      <c r="D363" s="425"/>
      <c r="E363" s="425"/>
    </row>
    <row r="364" spans="1:5">
      <c r="B364" s="425"/>
      <c r="C364" s="425"/>
      <c r="D364" s="425"/>
      <c r="E364" s="425"/>
    </row>
    <row r="365" spans="1:5">
      <c r="B365" s="425"/>
      <c r="C365" s="425"/>
      <c r="D365" s="425"/>
      <c r="E365" s="425"/>
    </row>
    <row r="366" spans="1:5">
      <c r="B366" s="425"/>
      <c r="C366" s="425"/>
      <c r="D366" s="425"/>
      <c r="E366" s="425"/>
    </row>
  </sheetData>
  <mergeCells count="252">
    <mergeCell ref="C218:E218"/>
    <mergeCell ref="C219:E219"/>
    <mergeCell ref="C212:E212"/>
    <mergeCell ref="C213:E213"/>
    <mergeCell ref="C214:E214"/>
    <mergeCell ref="C215:E215"/>
    <mergeCell ref="C27:E27"/>
    <mergeCell ref="C216:E216"/>
    <mergeCell ref="C208:E208"/>
    <mergeCell ref="C209:E209"/>
    <mergeCell ref="C210:E210"/>
    <mergeCell ref="C211:E211"/>
    <mergeCell ref="C204:E204"/>
    <mergeCell ref="B205:E205"/>
    <mergeCell ref="B196:E196"/>
    <mergeCell ref="C197:E197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7:E217"/>
    <mergeCell ref="C183:E183"/>
    <mergeCell ref="C184:E184"/>
    <mergeCell ref="C185:E185"/>
    <mergeCell ref="C186:E186"/>
    <mergeCell ref="C187:E187"/>
    <mergeCell ref="C188:E188"/>
    <mergeCell ref="B194:E194"/>
    <mergeCell ref="C195:E195"/>
    <mergeCell ref="C189:E189"/>
    <mergeCell ref="C190:E190"/>
    <mergeCell ref="C191:E191"/>
    <mergeCell ref="C192:E192"/>
    <mergeCell ref="C174:E174"/>
    <mergeCell ref="C175:E175"/>
    <mergeCell ref="C176:E176"/>
    <mergeCell ref="C177:E177"/>
    <mergeCell ref="B178:E178"/>
    <mergeCell ref="C179:E179"/>
    <mergeCell ref="C180:E180"/>
    <mergeCell ref="C181:E181"/>
    <mergeCell ref="C182:E182"/>
    <mergeCell ref="C164:E164"/>
    <mergeCell ref="C165:E165"/>
    <mergeCell ref="B167:E167"/>
    <mergeCell ref="C168:E168"/>
    <mergeCell ref="B169:E169"/>
    <mergeCell ref="C170:E170"/>
    <mergeCell ref="C171:E171"/>
    <mergeCell ref="C172:E172"/>
    <mergeCell ref="C173:E173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46:E146"/>
    <mergeCell ref="C147:E147"/>
    <mergeCell ref="C148:E148"/>
    <mergeCell ref="C149:E149"/>
    <mergeCell ref="C150:E150"/>
    <mergeCell ref="B151:E151"/>
    <mergeCell ref="C152:E152"/>
    <mergeCell ref="C153:E153"/>
    <mergeCell ref="C154:E154"/>
    <mergeCell ref="C114:E114"/>
    <mergeCell ref="B115:E115"/>
    <mergeCell ref="C121:E121"/>
    <mergeCell ref="C120:E120"/>
    <mergeCell ref="C116:E116"/>
    <mergeCell ref="C117:E117"/>
    <mergeCell ref="C119:E119"/>
    <mergeCell ref="D12:E12"/>
    <mergeCell ref="D14:E14"/>
    <mergeCell ref="D16:E16"/>
    <mergeCell ref="C29:E29"/>
    <mergeCell ref="C118:E118"/>
    <mergeCell ref="B59:E59"/>
    <mergeCell ref="C60:E60"/>
    <mergeCell ref="C25:E25"/>
    <mergeCell ref="C26:E26"/>
    <mergeCell ref="C75:E75"/>
    <mergeCell ref="C99:E99"/>
    <mergeCell ref="B86:E86"/>
    <mergeCell ref="C71:E71"/>
    <mergeCell ref="C83:E83"/>
    <mergeCell ref="C107:E107"/>
    <mergeCell ref="C106:E106"/>
    <mergeCell ref="C103:E103"/>
    <mergeCell ref="C2:E2"/>
    <mergeCell ref="C3:E3"/>
    <mergeCell ref="B5:E5"/>
    <mergeCell ref="D8:E8"/>
    <mergeCell ref="C46:E46"/>
    <mergeCell ref="C45:E45"/>
    <mergeCell ref="C129:E129"/>
    <mergeCell ref="C130:E130"/>
    <mergeCell ref="C133:E133"/>
    <mergeCell ref="C132:E132"/>
    <mergeCell ref="C28:E28"/>
    <mergeCell ref="C53:E53"/>
    <mergeCell ref="C81:E81"/>
    <mergeCell ref="C82:E82"/>
    <mergeCell ref="C80:E80"/>
    <mergeCell ref="C76:E76"/>
    <mergeCell ref="C63:E63"/>
    <mergeCell ref="C56:E56"/>
    <mergeCell ref="C72:E72"/>
    <mergeCell ref="C67:E67"/>
    <mergeCell ref="C123:E123"/>
    <mergeCell ref="B124:E124"/>
    <mergeCell ref="C131:E131"/>
    <mergeCell ref="B113:E113"/>
    <mergeCell ref="D10:E10"/>
    <mergeCell ref="B97:E97"/>
    <mergeCell ref="C91:E91"/>
    <mergeCell ref="C92:E92"/>
    <mergeCell ref="C93:E93"/>
    <mergeCell ref="C95:E95"/>
    <mergeCell ref="C96:E96"/>
    <mergeCell ref="C89:E89"/>
    <mergeCell ref="B88:E88"/>
    <mergeCell ref="C87:E87"/>
    <mergeCell ref="C79:E79"/>
    <mergeCell ref="C73:E73"/>
    <mergeCell ref="C77:E77"/>
    <mergeCell ref="C78:E78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2:E32"/>
    <mergeCell ref="C35:E35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B34:E3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52:E52"/>
    <mergeCell ref="C94:E94"/>
    <mergeCell ref="C98:E98"/>
    <mergeCell ref="C90:E90"/>
    <mergeCell ref="C41:E41"/>
    <mergeCell ref="C42:E42"/>
    <mergeCell ref="C127:E127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6:C256"/>
    <mergeCell ref="C134:E134"/>
    <mergeCell ref="C128:E128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145:E145"/>
    <mergeCell ref="C329:D329"/>
    <mergeCell ref="C330:D330"/>
    <mergeCell ref="C331:D331"/>
    <mergeCell ref="C332:D332"/>
    <mergeCell ref="C325:E325"/>
    <mergeCell ref="C326:E326"/>
    <mergeCell ref="C327:E327"/>
    <mergeCell ref="C328:D328"/>
    <mergeCell ref="B255:C255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B347:C347"/>
    <mergeCell ref="B348:C348"/>
    <mergeCell ref="B349:C349"/>
    <mergeCell ref="B350:C350"/>
    <mergeCell ref="C337:D337"/>
    <mergeCell ref="C338:E338"/>
    <mergeCell ref="B345:C345"/>
    <mergeCell ref="B346:C346"/>
    <mergeCell ref="C333:D333"/>
    <mergeCell ref="C334:D334"/>
    <mergeCell ref="C335:D335"/>
    <mergeCell ref="C336:D336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51:C351"/>
    <mergeCell ref="B352:C352"/>
    <mergeCell ref="B353:C353"/>
    <mergeCell ref="B354:C354"/>
    <mergeCell ref="C104:E104"/>
    <mergeCell ref="C105:E105"/>
    <mergeCell ref="C24:E24"/>
    <mergeCell ref="C100:E100"/>
    <mergeCell ref="C101:E101"/>
    <mergeCell ref="C102:E102"/>
    <mergeCell ref="C47:E47"/>
    <mergeCell ref="B61:E61"/>
    <mergeCell ref="C64:E64"/>
    <mergeCell ref="C65:E65"/>
    <mergeCell ref="C69:E69"/>
    <mergeCell ref="C51:E51"/>
    <mergeCell ref="C50:E50"/>
    <mergeCell ref="C44:E44"/>
    <mergeCell ref="C48:E48"/>
    <mergeCell ref="C49:E49"/>
    <mergeCell ref="B43:E43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44" t="s">
        <v>206</v>
      </c>
      <c r="C2" s="244"/>
      <c r="D2" s="244"/>
      <c r="E2" s="244"/>
      <c r="F2" s="244"/>
      <c r="G2" s="244"/>
      <c r="H2" s="244"/>
      <c r="I2" s="244"/>
      <c r="J2" s="316"/>
      <c r="K2" s="316"/>
      <c r="L2" s="244"/>
      <c r="M2" s="244"/>
      <c r="N2" s="244"/>
      <c r="O2" s="316"/>
      <c r="P2" s="316"/>
      <c r="Q2" s="244"/>
      <c r="R2" s="244"/>
      <c r="S2" s="244"/>
      <c r="T2" s="71"/>
    </row>
    <row r="3" spans="2:20" s="72" customFormat="1">
      <c r="J3" s="317"/>
      <c r="K3" s="317"/>
      <c r="O3" s="317"/>
      <c r="P3" s="317"/>
      <c r="S3" s="71"/>
      <c r="T3" s="71"/>
    </row>
    <row r="4" spans="2:20" ht="12.75" customHeight="1">
      <c r="B4" s="240" t="s">
        <v>291</v>
      </c>
      <c r="C4" s="240"/>
      <c r="D4" s="259" t="s">
        <v>202</v>
      </c>
      <c r="E4" s="257"/>
      <c r="F4" s="257"/>
      <c r="G4" s="243"/>
      <c r="H4" s="243"/>
      <c r="I4" s="105" t="s">
        <v>68</v>
      </c>
      <c r="J4" s="318"/>
      <c r="K4" s="318"/>
      <c r="L4" s="250"/>
      <c r="M4" s="105" t="s">
        <v>115</v>
      </c>
      <c r="N4" s="471" t="s">
        <v>114</v>
      </c>
      <c r="O4" s="471"/>
      <c r="P4" s="471"/>
      <c r="Q4" s="472"/>
      <c r="R4" s="105" t="s">
        <v>66</v>
      </c>
      <c r="S4" s="201" t="s">
        <v>67</v>
      </c>
      <c r="T4" s="71"/>
    </row>
    <row r="5" spans="2:20">
      <c r="B5" s="240" t="s">
        <v>203</v>
      </c>
      <c r="C5" s="240"/>
      <c r="D5" s="259"/>
      <c r="E5" s="257"/>
      <c r="F5" s="257"/>
      <c r="G5" s="243"/>
      <c r="H5" s="243"/>
      <c r="I5" s="72"/>
      <c r="J5" s="317"/>
      <c r="K5" s="317"/>
      <c r="L5" s="72"/>
      <c r="M5" s="72"/>
      <c r="N5" s="104"/>
      <c r="O5" s="320"/>
      <c r="P5" s="320"/>
      <c r="Q5" s="104"/>
      <c r="R5" s="72"/>
      <c r="S5" s="71"/>
      <c r="T5" s="71"/>
    </row>
    <row r="6" spans="2:20" ht="12.75" customHeight="1">
      <c r="B6" s="240" t="s">
        <v>292</v>
      </c>
      <c r="C6" s="240"/>
      <c r="D6" s="259"/>
      <c r="E6" s="257"/>
      <c r="F6" s="257"/>
      <c r="G6" s="243"/>
      <c r="H6" s="243"/>
      <c r="I6" s="105" t="s">
        <v>69</v>
      </c>
      <c r="J6" s="318"/>
      <c r="K6" s="318"/>
      <c r="L6" s="250"/>
      <c r="M6" s="105" t="s">
        <v>115</v>
      </c>
      <c r="N6" s="471" t="s">
        <v>114</v>
      </c>
      <c r="O6" s="471"/>
      <c r="P6" s="471"/>
      <c r="Q6" s="472"/>
      <c r="R6" s="105" t="s">
        <v>66</v>
      </c>
      <c r="S6" s="201" t="s">
        <v>67</v>
      </c>
      <c r="T6" s="71"/>
    </row>
    <row r="7" spans="2:20">
      <c r="B7" s="240" t="s">
        <v>2</v>
      </c>
      <c r="C7" s="240"/>
      <c r="D7" s="259"/>
      <c r="E7" s="257"/>
      <c r="F7" s="257"/>
      <c r="G7" s="243"/>
      <c r="H7" s="243"/>
      <c r="I7" s="72"/>
      <c r="J7" s="317"/>
      <c r="K7" s="317"/>
      <c r="L7" s="72"/>
      <c r="M7" s="72"/>
      <c r="N7" s="104"/>
      <c r="O7" s="320"/>
      <c r="P7" s="320"/>
      <c r="Q7" s="104"/>
      <c r="R7" s="72"/>
      <c r="S7" s="71"/>
      <c r="T7" s="71"/>
    </row>
    <row r="8" spans="2:20">
      <c r="B8" s="240" t="s">
        <v>204</v>
      </c>
      <c r="C8" s="240"/>
      <c r="D8" s="259"/>
      <c r="E8" s="257"/>
      <c r="F8" s="257"/>
      <c r="G8" s="243"/>
      <c r="H8" s="243"/>
      <c r="I8" s="105" t="s">
        <v>70</v>
      </c>
      <c r="J8" s="318"/>
      <c r="K8" s="318"/>
      <c r="L8" s="250"/>
      <c r="M8" s="105" t="s">
        <v>115</v>
      </c>
      <c r="N8" s="471" t="s">
        <v>114</v>
      </c>
      <c r="O8" s="471"/>
      <c r="P8" s="471"/>
      <c r="Q8" s="472"/>
      <c r="R8" s="105" t="s">
        <v>66</v>
      </c>
      <c r="S8" s="201" t="s">
        <v>67</v>
      </c>
      <c r="T8" s="71"/>
    </row>
    <row r="9" spans="2:20">
      <c r="E9" s="258"/>
      <c r="F9" s="258"/>
    </row>
    <row r="10" spans="2:20" ht="15" customHeight="1">
      <c r="C10" s="476" t="s">
        <v>110</v>
      </c>
      <c r="D10" s="476"/>
      <c r="E10" s="476"/>
      <c r="F10" s="476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76" t="s">
        <v>111</v>
      </c>
      <c r="D11" s="476"/>
      <c r="E11" s="476"/>
      <c r="F11" s="477"/>
      <c r="G11" s="478" t="s">
        <v>117</v>
      </c>
      <c r="H11" s="479"/>
      <c r="L11" s="467" t="s">
        <v>118</v>
      </c>
      <c r="M11" s="468"/>
      <c r="Q11" s="467" t="s">
        <v>119</v>
      </c>
      <c r="R11" s="473"/>
      <c r="S11" s="468"/>
    </row>
    <row r="12" spans="2:20" ht="12.75" customHeight="1">
      <c r="B12" s="474" t="s">
        <v>107</v>
      </c>
      <c r="C12" s="482" t="s">
        <v>91</v>
      </c>
      <c r="D12" s="474" t="s">
        <v>109</v>
      </c>
      <c r="E12" s="475"/>
      <c r="F12" s="475"/>
      <c r="G12" s="481" t="s">
        <v>170</v>
      </c>
      <c r="H12" s="465" t="s">
        <v>169</v>
      </c>
      <c r="I12" s="465" t="s">
        <v>158</v>
      </c>
      <c r="J12" s="300"/>
      <c r="K12" s="300"/>
      <c r="L12" s="465" t="s">
        <v>171</v>
      </c>
      <c r="M12" s="465"/>
      <c r="N12" s="465" t="s">
        <v>158</v>
      </c>
      <c r="O12" s="300"/>
      <c r="P12" s="300"/>
      <c r="Q12" s="465" t="s">
        <v>172</v>
      </c>
      <c r="R12" s="463" t="s">
        <v>169</v>
      </c>
      <c r="S12" s="465" t="s">
        <v>158</v>
      </c>
    </row>
    <row r="13" spans="2:20" ht="43.5" customHeight="1">
      <c r="B13" s="475"/>
      <c r="C13" s="483"/>
      <c r="D13" s="475"/>
      <c r="E13" s="480"/>
      <c r="F13" s="480"/>
      <c r="G13" s="466"/>
      <c r="H13" s="465"/>
      <c r="I13" s="466"/>
      <c r="J13" s="301"/>
      <c r="K13" s="301"/>
      <c r="L13" s="466"/>
      <c r="M13" s="466"/>
      <c r="N13" s="466"/>
      <c r="O13" s="301"/>
      <c r="P13" s="301"/>
      <c r="Q13" s="466"/>
      <c r="R13" s="464"/>
      <c r="S13" s="466"/>
      <c r="T13" s="74"/>
    </row>
    <row r="14" spans="2:20" ht="13.5" customHeight="1" thickBot="1">
      <c r="B14" s="305" t="s">
        <v>184</v>
      </c>
      <c r="C14" s="306"/>
      <c r="D14" s="307"/>
      <c r="E14" s="307"/>
      <c r="F14" s="307"/>
      <c r="G14" s="306"/>
      <c r="H14" s="306"/>
      <c r="I14" s="306"/>
      <c r="J14" s="319"/>
      <c r="K14" s="319"/>
      <c r="L14" s="306"/>
      <c r="M14" s="306"/>
      <c r="N14" s="306"/>
      <c r="O14" s="319"/>
      <c r="P14" s="319"/>
      <c r="Q14" s="306"/>
      <c r="R14" s="306"/>
      <c r="S14" s="115"/>
      <c r="T14" s="74"/>
    </row>
    <row r="15" spans="2:20" ht="66.75" customHeight="1" thickBot="1">
      <c r="B15" s="310"/>
      <c r="C15" s="469" t="s">
        <v>225</v>
      </c>
      <c r="D15" s="462"/>
      <c r="E15" s="462"/>
      <c r="F15" s="462"/>
      <c r="G15" s="462"/>
      <c r="H15" s="462"/>
      <c r="I15" s="462"/>
      <c r="J15" s="93"/>
      <c r="K15" s="93"/>
      <c r="L15" s="311"/>
      <c r="M15" s="311"/>
      <c r="N15" s="311"/>
      <c r="O15" s="93"/>
      <c r="P15" s="93"/>
      <c r="Q15" s="311"/>
      <c r="R15" s="312"/>
      <c r="S15" s="313"/>
      <c r="T15" s="74"/>
    </row>
    <row r="16" spans="2:20" ht="22.5">
      <c r="B16" s="308">
        <v>1</v>
      </c>
      <c r="C16" s="245" t="s">
        <v>195</v>
      </c>
      <c r="D16" s="101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324" t="s">
        <v>187</v>
      </c>
      <c r="H16" s="309"/>
      <c r="I16" s="183"/>
      <c r="J16" s="323" t="str">
        <f>IF(((C16="Auditoría de Gestión de la Configuración")*AND(L16="No")),"No","")</f>
        <v/>
      </c>
      <c r="K16" s="323" t="str">
        <f>IF(((C16="Auditoría de Gestión de la Configuración")*AND(L16="Si")),"Si","")</f>
        <v>Si</v>
      </c>
      <c r="L16" s="324" t="s">
        <v>187</v>
      </c>
      <c r="M16" s="181"/>
      <c r="N16" s="181"/>
      <c r="O16" s="323" t="str">
        <f>IF(((C16="Auditoría de Gestión de la Configuración")*AND(Q16="No")),"No","")</f>
        <v/>
      </c>
      <c r="P16" s="323" t="str">
        <f>IF(((C16="Auditoría de Gestión de la Configuración")*AND(Q16="Si")),"Si","")</f>
        <v>Si</v>
      </c>
      <c r="Q16" s="324" t="s">
        <v>187</v>
      </c>
      <c r="R16" s="182"/>
      <c r="S16" s="183"/>
      <c r="T16" s="74"/>
    </row>
    <row r="17" spans="2:20" s="77" customFormat="1" ht="22.5" collapsed="1">
      <c r="B17" s="79">
        <f t="shared" ref="B17:B22" si="0">B16+1</f>
        <v>2</v>
      </c>
      <c r="C17" s="245" t="s">
        <v>195</v>
      </c>
      <c r="D17" s="102" t="s">
        <v>112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325" t="s">
        <v>187</v>
      </c>
      <c r="H17" s="256"/>
      <c r="I17" s="256"/>
      <c r="J17" s="323" t="str">
        <f>IF(((C17="Auditoría de Gestión de la Configuración")*AND(L17="No")),"No","")</f>
        <v/>
      </c>
      <c r="K17" s="323" t="str">
        <f>IF(((C17="Auditoría de Gestión de la Configuración")*AND(L17="Si")),"Si","")</f>
        <v>Si</v>
      </c>
      <c r="L17" s="325" t="s">
        <v>187</v>
      </c>
      <c r="M17" s="185"/>
      <c r="N17" s="185"/>
      <c r="O17" s="323" t="str">
        <f>IF(((C17="Auditoría de Gestión de la Configuración")*AND(Q17="No")),"No","")</f>
        <v>No</v>
      </c>
      <c r="P17" s="323" t="str">
        <f>IF(((C17="Auditoría de Gestión de la Configuración")*AND(Q17="Si")),"Si","")</f>
        <v/>
      </c>
      <c r="Q17" s="325" t="s">
        <v>188</v>
      </c>
      <c r="R17" s="186"/>
      <c r="S17" s="184"/>
      <c r="T17" s="74"/>
    </row>
    <row r="18" spans="2:20" s="77" customFormat="1" ht="26.25" customHeight="1">
      <c r="B18" s="79">
        <f t="shared" si="0"/>
        <v>3</v>
      </c>
      <c r="C18" s="245" t="s">
        <v>194</v>
      </c>
      <c r="D18" s="103" t="s">
        <v>25</v>
      </c>
      <c r="E18" s="323" t="str">
        <f>IF(((C18="Auditoría de Calidad")*AND(G18="No")),"No","")</f>
        <v/>
      </c>
      <c r="F18" s="323" t="str">
        <f>IF(((C18="Auditoría de Calidad")*AND(G18="Si")),"Si","")</f>
        <v/>
      </c>
      <c r="G18" s="325"/>
      <c r="H18" s="256"/>
      <c r="I18" s="256"/>
      <c r="J18" s="323" t="str">
        <f>IF(((C18="Auditoría de Calidad")*AND(L18="No")),"No","")</f>
        <v/>
      </c>
      <c r="K18" s="323" t="str">
        <f>IF(((C18="Auditoría de Calidad")*AND(L18="Si")),"Si","")</f>
        <v/>
      </c>
      <c r="L18" s="325"/>
      <c r="M18" s="185"/>
      <c r="N18" s="185"/>
      <c r="O18" s="323" t="str">
        <f>IF(((C18="Auditoría de Calidad")*AND(Q18="No")),"No","")</f>
        <v/>
      </c>
      <c r="P18" s="323" t="str">
        <f>IF(((C18="Auditoría de Calidad")*AND(Q18="Si")),"Si","")</f>
        <v/>
      </c>
      <c r="Q18" s="325"/>
      <c r="R18" s="186"/>
      <c r="S18" s="184"/>
      <c r="T18" s="74"/>
    </row>
    <row r="19" spans="2:20" s="77" customFormat="1" ht="33" customHeight="1">
      <c r="B19" s="79">
        <f t="shared" si="0"/>
        <v>4</v>
      </c>
      <c r="C19" s="245" t="s">
        <v>194</v>
      </c>
      <c r="D19" s="103" t="s">
        <v>23</v>
      </c>
      <c r="E19" s="323" t="str">
        <f>IF(((C19="Auditoría de Calidad")*AND(G19="No")),"No","")</f>
        <v/>
      </c>
      <c r="F19" s="323" t="str">
        <f>IF(((C19="Auditoría de Calidad")*AND(G19="Si")),"Si","")</f>
        <v/>
      </c>
      <c r="G19" s="325"/>
      <c r="H19" s="256"/>
      <c r="I19" s="256"/>
      <c r="J19" s="323" t="str">
        <f>IF(((C19="Auditoría de Calidad")*AND(L19="No")),"No","")</f>
        <v/>
      </c>
      <c r="K19" s="323" t="str">
        <f>IF(((C19="Auditoría de Calidad")*AND(L19="Si")),"Si","")</f>
        <v/>
      </c>
      <c r="L19" s="325"/>
      <c r="M19" s="185"/>
      <c r="N19" s="185"/>
      <c r="O19" s="323" t="str">
        <f>IF(((C19="Auditoría de Calidad")*AND(Q19="No")),"No","")</f>
        <v/>
      </c>
      <c r="P19" s="323" t="str">
        <f>IF(((C19="Auditoría de Calidad")*AND(Q19="Si")),"Si","")</f>
        <v/>
      </c>
      <c r="Q19" s="325"/>
      <c r="R19" s="186"/>
      <c r="S19" s="184"/>
      <c r="T19" s="74"/>
    </row>
    <row r="20" spans="2:20" s="77" customFormat="1" ht="30" customHeight="1">
      <c r="B20" s="79">
        <f t="shared" si="0"/>
        <v>5</v>
      </c>
      <c r="C20" s="245" t="s">
        <v>194</v>
      </c>
      <c r="D20" s="103" t="s">
        <v>179</v>
      </c>
      <c r="E20" s="323" t="str">
        <f>IF(((C20="Auditoría de Calidad")*AND(G20="No")),"No","")</f>
        <v/>
      </c>
      <c r="F20" s="323" t="str">
        <f>IF(((C20="Auditoría de Calidad")*AND(G20="Si")),"Si","")</f>
        <v/>
      </c>
      <c r="G20" s="325"/>
      <c r="H20" s="256"/>
      <c r="I20" s="256"/>
      <c r="J20" s="323" t="str">
        <f>IF(((C20="Auditoría de Calidad")*AND(L20="No")),"No","")</f>
        <v/>
      </c>
      <c r="K20" s="323" t="str">
        <f>IF(((C20="Auditoría de Calidad")*AND(L20="Si")),"Si","")</f>
        <v/>
      </c>
      <c r="L20" s="325"/>
      <c r="M20" s="185"/>
      <c r="N20" s="185"/>
      <c r="O20" s="323" t="str">
        <f>IF(((C20="Auditoría de Calidad")*AND(Q20="No")),"No","")</f>
        <v/>
      </c>
      <c r="P20" s="323" t="str">
        <f>IF(((C20="Auditoría de Calidad")*AND(Q20="Si")),"Si","")</f>
        <v/>
      </c>
      <c r="Q20" s="325"/>
      <c r="R20" s="186"/>
      <c r="S20" s="184"/>
      <c r="T20" s="74"/>
    </row>
    <row r="21" spans="2:20" s="77" customFormat="1" ht="30" customHeight="1">
      <c r="B21" s="79">
        <f t="shared" si="0"/>
        <v>6</v>
      </c>
      <c r="C21" s="245" t="s">
        <v>194</v>
      </c>
      <c r="D21" s="103" t="s">
        <v>24</v>
      </c>
      <c r="E21" s="323" t="str">
        <f>IF(((C21="Auditoría de Calidad")*AND(G21="No")),"No","")</f>
        <v/>
      </c>
      <c r="F21" s="323" t="str">
        <f>IF(((C21="Auditoría de Calidad")*AND(G21="Si")),"Si","")</f>
        <v/>
      </c>
      <c r="G21" s="325"/>
      <c r="H21" s="256"/>
      <c r="I21" s="256"/>
      <c r="J21" s="323" t="str">
        <f>IF(((C21="Auditoría de Calidad")*AND(L21="No")),"No","")</f>
        <v/>
      </c>
      <c r="K21" s="323" t="str">
        <f>IF(((C21="Auditoría de Calidad")*AND(L21="Si")),"Si","")</f>
        <v/>
      </c>
      <c r="L21" s="325"/>
      <c r="M21" s="185"/>
      <c r="N21" s="185"/>
      <c r="O21" s="323" t="str">
        <f>IF(((C21="Auditoría de Calidad")*AND(Q21="No")),"No","")</f>
        <v/>
      </c>
      <c r="P21" s="323" t="str">
        <f>IF(((C21="Auditoría de Calidad")*AND(Q21="Si")),"Si","")</f>
        <v/>
      </c>
      <c r="Q21" s="325"/>
      <c r="R21" s="186"/>
      <c r="S21" s="184"/>
      <c r="T21" s="74"/>
    </row>
    <row r="22" spans="2:20" s="77" customFormat="1" ht="28.5" customHeight="1" thickBot="1">
      <c r="B22" s="79">
        <f t="shared" si="0"/>
        <v>7</v>
      </c>
      <c r="C22" s="245" t="s">
        <v>194</v>
      </c>
      <c r="D22" s="242" t="s">
        <v>130</v>
      </c>
      <c r="E22" s="323" t="str">
        <f>IF(((C22="Auditoría de Calidad")*AND(G22="No")),"No","")</f>
        <v/>
      </c>
      <c r="F22" s="323" t="str">
        <f>IF(((C22="Auditoría de Calidad")*AND(G22="Si")),"Si","")</f>
        <v/>
      </c>
      <c r="G22" s="329"/>
      <c r="H22" s="304"/>
      <c r="I22" s="304"/>
      <c r="J22" s="323" t="str">
        <f>IF(((C22="Auditoría de Calidad")*AND(L22="No")),"No","")</f>
        <v/>
      </c>
      <c r="K22" s="323" t="str">
        <f>IF(((C22="Auditoría de Calidad")*AND(L22="Si")),"Si","")</f>
        <v/>
      </c>
      <c r="L22" s="325"/>
      <c r="M22" s="185"/>
      <c r="N22" s="185"/>
      <c r="O22" s="323" t="str">
        <f>IF(((C22="Auditoría de Calidad")*AND(Q22="No")),"No","")</f>
        <v/>
      </c>
      <c r="P22" s="323" t="str">
        <f>IF(((C22="Auditoría de Calidad")*AND(Q22="Si")),"Si","")</f>
        <v/>
      </c>
      <c r="Q22" s="325"/>
      <c r="R22" s="186"/>
      <c r="S22" s="184"/>
      <c r="T22" s="74"/>
    </row>
    <row r="23" spans="2:20" s="77" customFormat="1" ht="68.25" customHeight="1" thickBot="1">
      <c r="B23" s="92"/>
      <c r="C23" s="469" t="s">
        <v>183</v>
      </c>
      <c r="D23" s="462"/>
      <c r="E23" s="462"/>
      <c r="F23" s="462"/>
      <c r="G23" s="462"/>
      <c r="H23" s="470"/>
      <c r="I23" s="470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45" t="s">
        <v>195</v>
      </c>
      <c r="D24" s="90" t="s">
        <v>106</v>
      </c>
      <c r="E24" s="323" t="str">
        <f>IF(((C24="Auditoría de Gestión de la Configuración")*AND(G24="No")),"No","")</f>
        <v/>
      </c>
      <c r="F24" s="323" t="str">
        <f>IF(((C24="Auditoría de Gestión de la Configuración")*AND(G24="Si")),"Si","")</f>
        <v>Si</v>
      </c>
      <c r="G24" s="324" t="s">
        <v>187</v>
      </c>
      <c r="H24" s="190"/>
      <c r="I24" s="191"/>
      <c r="J24" s="323" t="str">
        <f>IF(((C24="Auditoría de Gestión de la Configuración")*AND(L24="No")),"No","")</f>
        <v/>
      </c>
      <c r="K24" s="323" t="str">
        <f>IF(((C24="Auditoría de Gestión de la Configuración")*AND(L24="Si")),"Si","")</f>
        <v>Si</v>
      </c>
      <c r="L24" s="324" t="s">
        <v>187</v>
      </c>
      <c r="M24" s="191"/>
      <c r="N24" s="191"/>
      <c r="O24" s="323" t="str">
        <f>IF(((C24="Auditoría de Gestión de la Configuración")*AND(Q24="No")),"No","")</f>
        <v/>
      </c>
      <c r="P24" s="323" t="str">
        <f>IF(((C24="Auditoría de Gestión de la Configuración")*AND(Q24="Si")),"Si","")</f>
        <v>Si</v>
      </c>
      <c r="Q24" s="324" t="s">
        <v>187</v>
      </c>
      <c r="R24" s="192"/>
      <c r="S24" s="192"/>
      <c r="T24" s="74"/>
    </row>
    <row r="25" spans="2:20" s="77" customFormat="1" ht="22.5">
      <c r="B25" s="84">
        <f>B24+1</f>
        <v>2</v>
      </c>
      <c r="C25" s="245" t="s">
        <v>195</v>
      </c>
      <c r="D25" s="102" t="s">
        <v>112</v>
      </c>
      <c r="E25" s="323" t="str">
        <f>IF(((C25="Auditoría de Gestión de la Configuración")*AND(G25="No")),"No","")</f>
        <v/>
      </c>
      <c r="F25" s="323" t="str">
        <f>IF(((C25="Auditoría de Gestión de la Configuración")*AND(G25="Si")),"Si","")</f>
        <v>Si</v>
      </c>
      <c r="G25" s="325" t="s">
        <v>187</v>
      </c>
      <c r="H25" s="190"/>
      <c r="I25" s="191"/>
      <c r="J25" s="323" t="str">
        <f>IF(((C25="Auditoría de Gestión de la Configuración")*AND(L25="No")),"No","")</f>
        <v/>
      </c>
      <c r="K25" s="323" t="str">
        <f>IF(((C25="Auditoría de Gestión de la Configuración")*AND(L25="Si")),"Si","")</f>
        <v>Si</v>
      </c>
      <c r="L25" s="325" t="s">
        <v>187</v>
      </c>
      <c r="M25" s="191"/>
      <c r="N25" s="191"/>
      <c r="O25" s="323" t="str">
        <f>IF(((C25="Auditoría de Gestión de la Configuración")*AND(Q25="No")),"No","")</f>
        <v/>
      </c>
      <c r="P25" s="323" t="str">
        <f>IF(((C25="Auditoría de Gestión de la Configuración")*AND(Q25="Si")),"Si","")</f>
        <v>Si</v>
      </c>
      <c r="Q25" s="324" t="s">
        <v>187</v>
      </c>
      <c r="R25" s="192"/>
      <c r="S25" s="192"/>
      <c r="T25" s="74"/>
    </row>
    <row r="26" spans="2:20" s="77" customFormat="1" ht="32.25" customHeight="1">
      <c r="B26" s="84">
        <f t="shared" ref="B26:B44" si="1">B25+1</f>
        <v>3</v>
      </c>
      <c r="C26" s="245" t="s">
        <v>194</v>
      </c>
      <c r="D26" s="85" t="s">
        <v>168</v>
      </c>
      <c r="E26" s="323" t="str">
        <f>IF(((C26="Auditoría de Calidad")*AND(G26="No")),"No","")</f>
        <v/>
      </c>
      <c r="F26" s="323" t="str">
        <f>IF(((C26="Auditoría de Calidad")*AND(G26="Si")),"Si","")</f>
        <v/>
      </c>
      <c r="G26" s="325"/>
      <c r="H26" s="193"/>
      <c r="I26" s="194"/>
      <c r="J26" s="323" t="str">
        <f>IF(((C26="Auditoría de Calidad")*AND(L26="No")),"No","")</f>
        <v/>
      </c>
      <c r="K26" s="323" t="str">
        <f>IF(((C26="Auditoría de Calidad")*AND(L26="Si")),"Si","")</f>
        <v/>
      </c>
      <c r="L26" s="325"/>
      <c r="M26" s="194"/>
      <c r="N26" s="194"/>
      <c r="O26" s="323" t="str">
        <f>IF(((C26="Auditoría de Calidad")*AND(Q26="No")),"No","")</f>
        <v/>
      </c>
      <c r="P26" s="323" t="str">
        <f>IF(((C26="Auditoría de Calidad")*AND(Q26="Si")),"Si","")</f>
        <v/>
      </c>
      <c r="Q26" s="325"/>
      <c r="R26" s="195"/>
      <c r="S26" s="184"/>
      <c r="T26" s="74"/>
    </row>
    <row r="27" spans="2:20" s="77" customFormat="1" ht="36.75" customHeight="1">
      <c r="B27" s="84">
        <f t="shared" si="1"/>
        <v>4</v>
      </c>
      <c r="C27" s="245" t="s">
        <v>194</v>
      </c>
      <c r="D27" s="85" t="s">
        <v>26</v>
      </c>
      <c r="E27" s="323" t="str">
        <f t="shared" ref="E27:E44" si="2">IF(((C27="Auditoría de Calidad")*AND(G27="No")),"No","")</f>
        <v/>
      </c>
      <c r="F27" s="323" t="str">
        <f t="shared" ref="F27:F44" si="3">IF(((C27="Auditoría de Calidad")*AND(G27="Si")),"Si","")</f>
        <v/>
      </c>
      <c r="G27" s="325"/>
      <c r="H27" s="193"/>
      <c r="I27" s="194"/>
      <c r="J27" s="323" t="str">
        <f t="shared" ref="J27:J44" si="4">IF(((C27="Auditoría de Calidad")*AND(L27="No")),"No","")</f>
        <v/>
      </c>
      <c r="K27" s="323" t="str">
        <f t="shared" ref="K27:K44" si="5">IF(((C27="Auditoría de Calidad")*AND(L27="Si")),"Si","")</f>
        <v/>
      </c>
      <c r="L27" s="325"/>
      <c r="M27" s="194"/>
      <c r="N27" s="194"/>
      <c r="O27" s="323" t="str">
        <f t="shared" ref="O27:O44" si="6">IF(((C27="Auditoría de Calidad")*AND(Q27="No")),"No","")</f>
        <v/>
      </c>
      <c r="P27" s="323" t="str">
        <f t="shared" ref="P27:P44" si="7">IF(((C27="Auditoría de Calidad")*AND(Q27="Si")),"Si","")</f>
        <v/>
      </c>
      <c r="Q27" s="325"/>
      <c r="R27" s="195"/>
      <c r="S27" s="184"/>
      <c r="T27" s="74"/>
    </row>
    <row r="28" spans="2:20" s="77" customFormat="1" ht="30" customHeight="1">
      <c r="B28" s="84">
        <f t="shared" si="1"/>
        <v>5</v>
      </c>
      <c r="C28" s="245" t="s">
        <v>194</v>
      </c>
      <c r="D28" s="85" t="s">
        <v>261</v>
      </c>
      <c r="E28" s="323" t="str">
        <f t="shared" si="2"/>
        <v/>
      </c>
      <c r="F28" s="323" t="str">
        <f t="shared" si="3"/>
        <v/>
      </c>
      <c r="G28" s="325"/>
      <c r="H28" s="193"/>
      <c r="I28" s="194"/>
      <c r="J28" s="323" t="str">
        <f t="shared" si="4"/>
        <v/>
      </c>
      <c r="K28" s="323" t="str">
        <f t="shared" si="5"/>
        <v/>
      </c>
      <c r="L28" s="325"/>
      <c r="M28" s="194"/>
      <c r="N28" s="194"/>
      <c r="O28" s="323" t="str">
        <f t="shared" si="6"/>
        <v/>
      </c>
      <c r="P28" s="323" t="str">
        <f t="shared" si="7"/>
        <v/>
      </c>
      <c r="Q28" s="325"/>
      <c r="R28" s="195"/>
      <c r="S28" s="184"/>
      <c r="T28" s="74"/>
    </row>
    <row r="29" spans="2:20" s="77" customFormat="1" ht="25.5" customHeight="1">
      <c r="B29" s="84">
        <f t="shared" si="1"/>
        <v>6</v>
      </c>
      <c r="C29" s="245" t="s">
        <v>194</v>
      </c>
      <c r="D29" s="212" t="s">
        <v>31</v>
      </c>
      <c r="E29" s="323" t="str">
        <f t="shared" si="2"/>
        <v/>
      </c>
      <c r="F29" s="323" t="str">
        <f t="shared" si="3"/>
        <v/>
      </c>
      <c r="G29" s="325"/>
      <c r="H29" s="193"/>
      <c r="I29" s="194"/>
      <c r="J29" s="323" t="str">
        <f t="shared" si="4"/>
        <v/>
      </c>
      <c r="K29" s="323" t="str">
        <f t="shared" si="5"/>
        <v/>
      </c>
      <c r="L29" s="325"/>
      <c r="M29" s="194"/>
      <c r="N29" s="194"/>
      <c r="O29" s="323" t="str">
        <f t="shared" si="6"/>
        <v/>
      </c>
      <c r="P29" s="323" t="str">
        <f t="shared" si="7"/>
        <v/>
      </c>
      <c r="Q29" s="325"/>
      <c r="R29" s="195"/>
      <c r="S29" s="184"/>
      <c r="T29" s="74"/>
    </row>
    <row r="30" spans="2:20" s="77" customFormat="1" ht="20.100000000000001" customHeight="1">
      <c r="B30" s="84">
        <f t="shared" si="1"/>
        <v>7</v>
      </c>
      <c r="C30" s="245" t="s">
        <v>194</v>
      </c>
      <c r="D30" s="85" t="s">
        <v>145</v>
      </c>
      <c r="E30" s="323" t="str">
        <f t="shared" si="2"/>
        <v/>
      </c>
      <c r="F30" s="323" t="str">
        <f t="shared" si="3"/>
        <v/>
      </c>
      <c r="G30" s="325"/>
      <c r="H30" s="193"/>
      <c r="I30" s="194"/>
      <c r="J30" s="323" t="str">
        <f t="shared" si="4"/>
        <v/>
      </c>
      <c r="K30" s="323" t="str">
        <f t="shared" si="5"/>
        <v/>
      </c>
      <c r="L30" s="325"/>
      <c r="M30" s="194"/>
      <c r="N30" s="194"/>
      <c r="O30" s="323" t="str">
        <f t="shared" si="6"/>
        <v/>
      </c>
      <c r="P30" s="323" t="str">
        <f t="shared" si="7"/>
        <v/>
      </c>
      <c r="Q30" s="325"/>
      <c r="R30" s="195"/>
      <c r="S30" s="184"/>
      <c r="T30" s="74"/>
    </row>
    <row r="31" spans="2:20" s="77" customFormat="1" ht="29.25" customHeight="1">
      <c r="B31" s="84">
        <f t="shared" si="1"/>
        <v>8</v>
      </c>
      <c r="C31" s="245" t="s">
        <v>194</v>
      </c>
      <c r="D31" s="85" t="s">
        <v>146</v>
      </c>
      <c r="E31" s="323" t="str">
        <f t="shared" si="2"/>
        <v/>
      </c>
      <c r="F31" s="323" t="str">
        <f t="shared" si="3"/>
        <v/>
      </c>
      <c r="G31" s="325"/>
      <c r="H31" s="193"/>
      <c r="I31" s="194"/>
      <c r="J31" s="323" t="str">
        <f t="shared" si="4"/>
        <v/>
      </c>
      <c r="K31" s="323" t="str">
        <f t="shared" si="5"/>
        <v/>
      </c>
      <c r="L31" s="325"/>
      <c r="M31" s="194"/>
      <c r="N31" s="194"/>
      <c r="O31" s="323" t="str">
        <f t="shared" si="6"/>
        <v/>
      </c>
      <c r="P31" s="323" t="str">
        <f t="shared" si="7"/>
        <v/>
      </c>
      <c r="Q31" s="325"/>
      <c r="R31" s="195"/>
      <c r="S31" s="184"/>
      <c r="T31" s="74"/>
    </row>
    <row r="32" spans="2:20" s="77" customFormat="1" ht="20.100000000000001" customHeight="1">
      <c r="B32" s="84">
        <f t="shared" si="1"/>
        <v>9</v>
      </c>
      <c r="C32" s="245" t="s">
        <v>194</v>
      </c>
      <c r="D32" s="85" t="s">
        <v>230</v>
      </c>
      <c r="E32" s="323" t="str">
        <f t="shared" si="2"/>
        <v/>
      </c>
      <c r="F32" s="323" t="str">
        <f t="shared" si="3"/>
        <v/>
      </c>
      <c r="G32" s="325"/>
      <c r="H32" s="193"/>
      <c r="I32" s="194"/>
      <c r="J32" s="323" t="str">
        <f t="shared" si="4"/>
        <v/>
      </c>
      <c r="K32" s="323" t="str">
        <f t="shared" si="5"/>
        <v/>
      </c>
      <c r="L32" s="325"/>
      <c r="M32" s="194"/>
      <c r="N32" s="194"/>
      <c r="O32" s="323" t="str">
        <f t="shared" si="6"/>
        <v/>
      </c>
      <c r="P32" s="323" t="str">
        <f t="shared" si="7"/>
        <v/>
      </c>
      <c r="Q32" s="325"/>
      <c r="R32" s="195"/>
      <c r="S32" s="184"/>
      <c r="T32" s="74"/>
    </row>
    <row r="33" spans="2:20" s="77" customFormat="1" ht="27.75" customHeight="1">
      <c r="B33" s="84">
        <f t="shared" si="1"/>
        <v>10</v>
      </c>
      <c r="C33" s="245" t="s">
        <v>194</v>
      </c>
      <c r="D33" s="85" t="s">
        <v>148</v>
      </c>
      <c r="E33" s="323" t="str">
        <f t="shared" si="2"/>
        <v/>
      </c>
      <c r="F33" s="323" t="str">
        <f t="shared" si="3"/>
        <v/>
      </c>
      <c r="G33" s="325"/>
      <c r="H33" s="193"/>
      <c r="I33" s="185"/>
      <c r="J33" s="323" t="str">
        <f t="shared" si="4"/>
        <v/>
      </c>
      <c r="K33" s="323" t="str">
        <f t="shared" si="5"/>
        <v/>
      </c>
      <c r="L33" s="325"/>
      <c r="M33" s="185"/>
      <c r="N33" s="185"/>
      <c r="O33" s="323" t="str">
        <f t="shared" si="6"/>
        <v/>
      </c>
      <c r="P33" s="323" t="str">
        <f t="shared" si="7"/>
        <v/>
      </c>
      <c r="Q33" s="325"/>
      <c r="R33" s="186"/>
      <c r="S33" s="184"/>
      <c r="T33" s="74"/>
    </row>
    <row r="34" spans="2:20" s="77" customFormat="1" ht="28.5" customHeight="1">
      <c r="B34" s="84">
        <f t="shared" si="1"/>
        <v>11</v>
      </c>
      <c r="C34" s="245" t="s">
        <v>194</v>
      </c>
      <c r="D34" s="212" t="s">
        <v>147</v>
      </c>
      <c r="E34" s="323" t="str">
        <f t="shared" si="2"/>
        <v/>
      </c>
      <c r="F34" s="323" t="str">
        <f t="shared" si="3"/>
        <v/>
      </c>
      <c r="G34" s="325"/>
      <c r="H34" s="193"/>
      <c r="I34" s="185"/>
      <c r="J34" s="323" t="str">
        <f t="shared" si="4"/>
        <v/>
      </c>
      <c r="K34" s="323" t="str">
        <f t="shared" si="5"/>
        <v/>
      </c>
      <c r="L34" s="325"/>
      <c r="M34" s="185"/>
      <c r="N34" s="185"/>
      <c r="O34" s="323" t="str">
        <f t="shared" si="6"/>
        <v/>
      </c>
      <c r="P34" s="323" t="str">
        <f t="shared" si="7"/>
        <v/>
      </c>
      <c r="Q34" s="325"/>
      <c r="R34" s="186"/>
      <c r="S34" s="184"/>
      <c r="T34" s="74"/>
    </row>
    <row r="35" spans="2:20" s="77" customFormat="1" ht="24.75" customHeight="1">
      <c r="B35" s="84">
        <f t="shared" si="1"/>
        <v>12</v>
      </c>
      <c r="C35" s="245" t="s">
        <v>194</v>
      </c>
      <c r="D35" s="85" t="s">
        <v>27</v>
      </c>
      <c r="E35" s="323" t="str">
        <f t="shared" si="2"/>
        <v/>
      </c>
      <c r="F35" s="323" t="str">
        <f t="shared" si="3"/>
        <v/>
      </c>
      <c r="G35" s="325"/>
      <c r="H35" s="193"/>
      <c r="I35" s="185"/>
      <c r="J35" s="323" t="str">
        <f t="shared" si="4"/>
        <v/>
      </c>
      <c r="K35" s="323" t="str">
        <f t="shared" si="5"/>
        <v/>
      </c>
      <c r="L35" s="325"/>
      <c r="M35" s="185"/>
      <c r="N35" s="185"/>
      <c r="O35" s="323" t="str">
        <f t="shared" si="6"/>
        <v/>
      </c>
      <c r="P35" s="323" t="str">
        <f t="shared" si="7"/>
        <v/>
      </c>
      <c r="Q35" s="325"/>
      <c r="R35" s="186"/>
      <c r="S35" s="184"/>
      <c r="T35" s="74"/>
    </row>
    <row r="36" spans="2:20" s="77" customFormat="1" ht="20.100000000000001" customHeight="1">
      <c r="B36" s="84">
        <f t="shared" si="1"/>
        <v>13</v>
      </c>
      <c r="C36" s="245" t="s">
        <v>194</v>
      </c>
      <c r="D36" s="85" t="s">
        <v>177</v>
      </c>
      <c r="E36" s="323" t="str">
        <f t="shared" si="2"/>
        <v/>
      </c>
      <c r="F36" s="323" t="str">
        <f t="shared" si="3"/>
        <v/>
      </c>
      <c r="G36" s="325"/>
      <c r="H36" s="193"/>
      <c r="I36" s="185"/>
      <c r="J36" s="323" t="str">
        <f t="shared" si="4"/>
        <v/>
      </c>
      <c r="K36" s="323" t="str">
        <f t="shared" si="5"/>
        <v/>
      </c>
      <c r="L36" s="325"/>
      <c r="M36" s="185"/>
      <c r="N36" s="185"/>
      <c r="O36" s="323" t="str">
        <f t="shared" si="6"/>
        <v/>
      </c>
      <c r="P36" s="323" t="str">
        <f t="shared" si="7"/>
        <v/>
      </c>
      <c r="Q36" s="325"/>
      <c r="R36" s="186"/>
      <c r="S36" s="184"/>
      <c r="T36" s="74"/>
    </row>
    <row r="37" spans="2:20" s="77" customFormat="1" ht="20.100000000000001" customHeight="1">
      <c r="B37" s="84">
        <f t="shared" si="1"/>
        <v>14</v>
      </c>
      <c r="C37" s="245" t="s">
        <v>194</v>
      </c>
      <c r="D37" s="85" t="s">
        <v>30</v>
      </c>
      <c r="E37" s="323" t="str">
        <f t="shared" si="2"/>
        <v/>
      </c>
      <c r="F37" s="323" t="str">
        <f t="shared" si="3"/>
        <v/>
      </c>
      <c r="G37" s="325"/>
      <c r="H37" s="193"/>
      <c r="I37" s="185"/>
      <c r="J37" s="323" t="str">
        <f t="shared" si="4"/>
        <v/>
      </c>
      <c r="K37" s="323" t="str">
        <f t="shared" si="5"/>
        <v/>
      </c>
      <c r="L37" s="325"/>
      <c r="M37" s="185"/>
      <c r="N37" s="185"/>
      <c r="O37" s="323" t="str">
        <f t="shared" si="6"/>
        <v/>
      </c>
      <c r="P37" s="323" t="str">
        <f t="shared" si="7"/>
        <v/>
      </c>
      <c r="Q37" s="325"/>
      <c r="R37" s="186"/>
      <c r="S37" s="184"/>
      <c r="T37" s="74"/>
    </row>
    <row r="38" spans="2:20" s="77" customFormat="1" ht="24" customHeight="1">
      <c r="B38" s="84">
        <f t="shared" si="1"/>
        <v>15</v>
      </c>
      <c r="C38" s="245" t="s">
        <v>194</v>
      </c>
      <c r="D38" s="85" t="s">
        <v>28</v>
      </c>
      <c r="E38" s="323" t="str">
        <f t="shared" si="2"/>
        <v/>
      </c>
      <c r="F38" s="323" t="str">
        <f t="shared" si="3"/>
        <v/>
      </c>
      <c r="G38" s="325"/>
      <c r="H38" s="193"/>
      <c r="I38" s="185"/>
      <c r="J38" s="323" t="str">
        <f t="shared" si="4"/>
        <v/>
      </c>
      <c r="K38" s="323" t="str">
        <f t="shared" si="5"/>
        <v/>
      </c>
      <c r="L38" s="325"/>
      <c r="M38" s="185"/>
      <c r="N38" s="185"/>
      <c r="O38" s="323" t="str">
        <f t="shared" si="6"/>
        <v/>
      </c>
      <c r="P38" s="323" t="str">
        <f t="shared" si="7"/>
        <v/>
      </c>
      <c r="Q38" s="325"/>
      <c r="R38" s="186"/>
      <c r="S38" s="184"/>
      <c r="T38" s="74"/>
    </row>
    <row r="39" spans="2:20" s="77" customFormat="1" ht="30.75" customHeight="1">
      <c r="B39" s="84">
        <f t="shared" si="1"/>
        <v>16</v>
      </c>
      <c r="C39" s="245" t="s">
        <v>194</v>
      </c>
      <c r="D39" s="85" t="s">
        <v>29</v>
      </c>
      <c r="E39" s="323" t="str">
        <f t="shared" si="2"/>
        <v/>
      </c>
      <c r="F39" s="323" t="str">
        <f t="shared" si="3"/>
        <v/>
      </c>
      <c r="G39" s="325"/>
      <c r="H39" s="193"/>
      <c r="I39" s="185"/>
      <c r="J39" s="323" t="str">
        <f t="shared" si="4"/>
        <v/>
      </c>
      <c r="K39" s="323" t="str">
        <f t="shared" si="5"/>
        <v/>
      </c>
      <c r="L39" s="325"/>
      <c r="M39" s="185"/>
      <c r="N39" s="185"/>
      <c r="O39" s="323" t="str">
        <f t="shared" si="6"/>
        <v/>
      </c>
      <c r="P39" s="323" t="str">
        <f t="shared" si="7"/>
        <v/>
      </c>
      <c r="Q39" s="325"/>
      <c r="R39" s="186"/>
      <c r="S39" s="184"/>
      <c r="T39" s="74"/>
    </row>
    <row r="40" spans="2:20" s="77" customFormat="1" ht="11.25">
      <c r="B40" s="84">
        <f t="shared" si="1"/>
        <v>17</v>
      </c>
      <c r="C40" s="245" t="s">
        <v>194</v>
      </c>
      <c r="D40" s="85" t="s">
        <v>178</v>
      </c>
      <c r="E40" s="323" t="str">
        <f t="shared" si="2"/>
        <v/>
      </c>
      <c r="F40" s="323" t="str">
        <f t="shared" si="3"/>
        <v/>
      </c>
      <c r="G40" s="325"/>
      <c r="H40" s="193"/>
      <c r="I40" s="185"/>
      <c r="J40" s="323" t="str">
        <f t="shared" si="4"/>
        <v/>
      </c>
      <c r="K40" s="323" t="str">
        <f t="shared" si="5"/>
        <v/>
      </c>
      <c r="L40" s="325"/>
      <c r="M40" s="185"/>
      <c r="N40" s="185"/>
      <c r="O40" s="323" t="str">
        <f t="shared" si="6"/>
        <v/>
      </c>
      <c r="P40" s="323" t="str">
        <f t="shared" si="7"/>
        <v/>
      </c>
      <c r="Q40" s="325"/>
      <c r="R40" s="186"/>
      <c r="S40" s="184"/>
      <c r="T40" s="74"/>
    </row>
    <row r="41" spans="2:20" s="77" customFormat="1" ht="26.25" customHeight="1">
      <c r="B41" s="84">
        <f t="shared" si="1"/>
        <v>18</v>
      </c>
      <c r="C41" s="245" t="s">
        <v>194</v>
      </c>
      <c r="D41" s="85" t="s">
        <v>129</v>
      </c>
      <c r="E41" s="323" t="str">
        <f t="shared" si="2"/>
        <v/>
      </c>
      <c r="F41" s="323" t="str">
        <f t="shared" si="3"/>
        <v/>
      </c>
      <c r="G41" s="325"/>
      <c r="H41" s="193"/>
      <c r="I41" s="185"/>
      <c r="J41" s="323" t="str">
        <f t="shared" si="4"/>
        <v/>
      </c>
      <c r="K41" s="323" t="str">
        <f t="shared" si="5"/>
        <v/>
      </c>
      <c r="L41" s="325"/>
      <c r="M41" s="185"/>
      <c r="N41" s="185"/>
      <c r="O41" s="323" t="str">
        <f t="shared" si="6"/>
        <v/>
      </c>
      <c r="P41" s="323" t="str">
        <f t="shared" si="7"/>
        <v/>
      </c>
      <c r="Q41" s="325"/>
      <c r="R41" s="186"/>
      <c r="S41" s="184"/>
      <c r="T41" s="74"/>
    </row>
    <row r="42" spans="2:20" s="77" customFormat="1" ht="24" customHeight="1">
      <c r="B42" s="84">
        <f t="shared" si="1"/>
        <v>19</v>
      </c>
      <c r="C42" s="245" t="s">
        <v>194</v>
      </c>
      <c r="D42" s="85" t="s">
        <v>165</v>
      </c>
      <c r="E42" s="323" t="str">
        <f t="shared" si="2"/>
        <v/>
      </c>
      <c r="F42" s="323" t="str">
        <f t="shared" si="3"/>
        <v/>
      </c>
      <c r="G42" s="325"/>
      <c r="H42" s="193"/>
      <c r="I42" s="185"/>
      <c r="J42" s="323" t="str">
        <f t="shared" si="4"/>
        <v/>
      </c>
      <c r="K42" s="323" t="str">
        <f t="shared" si="5"/>
        <v/>
      </c>
      <c r="L42" s="325"/>
      <c r="M42" s="185"/>
      <c r="N42" s="185"/>
      <c r="O42" s="323" t="str">
        <f t="shared" si="6"/>
        <v/>
      </c>
      <c r="P42" s="323" t="str">
        <f t="shared" si="7"/>
        <v/>
      </c>
      <c r="Q42" s="325"/>
      <c r="R42" s="186"/>
      <c r="S42" s="184"/>
      <c r="T42" s="74"/>
    </row>
    <row r="43" spans="2:20" s="77" customFormat="1" ht="28.5" customHeight="1">
      <c r="B43" s="84">
        <f t="shared" si="1"/>
        <v>20</v>
      </c>
      <c r="C43" s="245" t="s">
        <v>194</v>
      </c>
      <c r="D43" s="85" t="s">
        <v>3</v>
      </c>
      <c r="E43" s="323" t="str">
        <f t="shared" si="2"/>
        <v/>
      </c>
      <c r="F43" s="323" t="str">
        <f t="shared" si="3"/>
        <v/>
      </c>
      <c r="G43" s="325"/>
      <c r="H43" s="193"/>
      <c r="I43" s="185"/>
      <c r="J43" s="323" t="str">
        <f t="shared" si="4"/>
        <v/>
      </c>
      <c r="K43" s="323" t="str">
        <f t="shared" si="5"/>
        <v/>
      </c>
      <c r="L43" s="325"/>
      <c r="M43" s="185"/>
      <c r="N43" s="185"/>
      <c r="O43" s="323" t="str">
        <f t="shared" si="6"/>
        <v/>
      </c>
      <c r="P43" s="323" t="str">
        <f t="shared" si="7"/>
        <v/>
      </c>
      <c r="Q43" s="325"/>
      <c r="R43" s="186"/>
      <c r="S43" s="184"/>
      <c r="T43" s="74"/>
    </row>
    <row r="44" spans="2:20" s="77" customFormat="1" ht="23.25" thickBot="1">
      <c r="B44" s="84">
        <f t="shared" si="1"/>
        <v>21</v>
      </c>
      <c r="C44" s="245" t="s">
        <v>194</v>
      </c>
      <c r="D44" s="95" t="s">
        <v>231</v>
      </c>
      <c r="E44" s="323" t="str">
        <f t="shared" si="2"/>
        <v/>
      </c>
      <c r="F44" s="323" t="str">
        <f t="shared" si="3"/>
        <v/>
      </c>
      <c r="G44" s="329"/>
      <c r="H44" s="251"/>
      <c r="I44" s="188"/>
      <c r="J44" s="323" t="str">
        <f t="shared" si="4"/>
        <v/>
      </c>
      <c r="K44" s="323" t="str">
        <f t="shared" si="5"/>
        <v/>
      </c>
      <c r="L44" s="329"/>
      <c r="M44" s="188"/>
      <c r="N44" s="188"/>
      <c r="O44" s="323" t="str">
        <f t="shared" si="6"/>
        <v/>
      </c>
      <c r="P44" s="323" t="str">
        <f t="shared" si="7"/>
        <v/>
      </c>
      <c r="Q44" s="329"/>
      <c r="R44" s="189"/>
      <c r="S44" s="187"/>
      <c r="T44" s="74"/>
    </row>
    <row r="45" spans="2:20" s="77" customFormat="1" ht="54" customHeight="1" thickBot="1">
      <c r="B45" s="92"/>
      <c r="C45" s="462" t="s">
        <v>226</v>
      </c>
      <c r="D45" s="462"/>
      <c r="E45" s="462"/>
      <c r="F45" s="462"/>
      <c r="G45" s="462"/>
      <c r="H45" s="462"/>
      <c r="I45" s="462"/>
      <c r="J45" s="99"/>
      <c r="K45" s="99"/>
      <c r="L45" s="99"/>
      <c r="M45" s="252"/>
      <c r="N45" s="99"/>
      <c r="O45" s="331"/>
      <c r="P45" s="331"/>
      <c r="Q45" s="331"/>
      <c r="R45" s="99"/>
      <c r="S45" s="100"/>
      <c r="T45" s="73"/>
    </row>
    <row r="46" spans="2:20" s="77" customFormat="1" ht="22.5">
      <c r="B46" s="83">
        <v>1</v>
      </c>
      <c r="C46" s="245" t="s">
        <v>195</v>
      </c>
      <c r="D46" s="90" t="s">
        <v>106</v>
      </c>
      <c r="E46" s="323" t="str">
        <f>IF(((C46="Auditoría de Gestión de la Configuración")*AND(G46="No")),"No","")</f>
        <v>No</v>
      </c>
      <c r="F46" s="323" t="str">
        <f>IF(((C46="Auditoría de Gestión de la Configuración")*AND(G46="Si")),"Si","")</f>
        <v/>
      </c>
      <c r="G46" s="330" t="s">
        <v>188</v>
      </c>
      <c r="H46" s="96"/>
      <c r="I46" s="98"/>
      <c r="J46" s="323" t="str">
        <f>IF(((C46="Auditoría de Gestión de la Configuración")*AND(L46="No")),"No","")</f>
        <v>No</v>
      </c>
      <c r="K46" s="323" t="str">
        <f>IF(((C46="Auditoría de Gestión de la Configuración")*AND(L46="Si")),"Si","")</f>
        <v/>
      </c>
      <c r="L46" s="330" t="s">
        <v>188</v>
      </c>
      <c r="M46" s="194"/>
      <c r="N46" s="98"/>
      <c r="O46" s="323" t="str">
        <f>IF(((C46="Auditoría de Gestión de la Configuración")*AND(Q46="No")),"No","")</f>
        <v/>
      </c>
      <c r="P46" s="323" t="str">
        <f>IF(((C46="Auditoría de Gestión de la Configuración")*AND(Q46="Si")),"Si","")</f>
        <v>Si</v>
      </c>
      <c r="Q46" s="330" t="s">
        <v>187</v>
      </c>
      <c r="R46" s="97"/>
      <c r="S46" s="97"/>
      <c r="T46" s="73"/>
    </row>
    <row r="47" spans="2:20" s="77" customFormat="1" ht="22.5">
      <c r="B47" s="84">
        <v>2</v>
      </c>
      <c r="C47" s="245" t="s">
        <v>195</v>
      </c>
      <c r="D47" s="78" t="s">
        <v>112</v>
      </c>
      <c r="E47" s="323" t="str">
        <f>IF(((C47="Auditoría de Gestión de la Configuración")*AND(G47="No")),"No","")</f>
        <v/>
      </c>
      <c r="F47" s="323" t="str">
        <f>IF(((C47="Auditoría de Gestión de la Configuración")*AND(G47="Si")),"Si","")</f>
        <v>Si</v>
      </c>
      <c r="G47" s="330" t="s">
        <v>187</v>
      </c>
      <c r="H47" s="82"/>
      <c r="I47" s="87"/>
      <c r="J47" s="323" t="str">
        <f>IF(((C47="Auditoría de Gestión de la Configuración")*AND(L47="No")),"No","")</f>
        <v/>
      </c>
      <c r="K47" s="323" t="str">
        <f>IF(((C47="Auditoría de Gestión de la Configuración")*AND(L47="Si")),"Si","")</f>
        <v/>
      </c>
      <c r="L47" s="330"/>
      <c r="M47" s="185"/>
      <c r="N47" s="87"/>
      <c r="O47" s="323" t="str">
        <f>IF(((C47="Auditoría de Gestión de la Configuración")*AND(Q47="No")),"No","")</f>
        <v/>
      </c>
      <c r="P47" s="323" t="str">
        <f>IF(((C47="Auditoría de Gestión de la Configuración")*AND(Q47="Si")),"Si","")</f>
        <v>Si</v>
      </c>
      <c r="Q47" s="330" t="s">
        <v>187</v>
      </c>
      <c r="R47" s="86"/>
      <c r="S47" s="86"/>
      <c r="T47" s="73"/>
    </row>
    <row r="48" spans="2:20" s="77" customFormat="1" ht="29.25" customHeight="1">
      <c r="B48" s="79">
        <v>3</v>
      </c>
      <c r="C48" s="245" t="s">
        <v>194</v>
      </c>
      <c r="D48" s="85" t="s">
        <v>150</v>
      </c>
      <c r="E48" s="323" t="str">
        <f>IF(((C48="Auditoría de Calidad")*AND(G48="No")),"No","")</f>
        <v/>
      </c>
      <c r="F48" s="323" t="str">
        <f>IF(((C48="Auditoría de Calidad")*AND(G48="Si")),"Si","")</f>
        <v/>
      </c>
      <c r="G48" s="330"/>
      <c r="H48" s="197"/>
      <c r="I48" s="199"/>
      <c r="J48" s="323" t="str">
        <f>IF(((C48="Auditoría de Calidad")*AND(L48="No")),"No","")</f>
        <v/>
      </c>
      <c r="K48" s="323" t="str">
        <f>IF(((C48="Auditoría de Calidad")*AND(L48="Si")),"Si","")</f>
        <v/>
      </c>
      <c r="L48" s="330"/>
      <c r="M48" s="198"/>
      <c r="N48" s="198"/>
      <c r="O48" s="323" t="str">
        <f>IF(((C48="Auditoría de Calidad")*AND(Q48="No")),"No","")</f>
        <v/>
      </c>
      <c r="P48" s="323" t="str">
        <f>IF(((C48="Auditoría de Calidad")*AND(Q48="Si")),"Si","")</f>
        <v/>
      </c>
      <c r="Q48" s="330"/>
      <c r="R48" s="200"/>
      <c r="S48" s="196"/>
      <c r="T48" s="73"/>
    </row>
    <row r="49" spans="2:20" s="77" customFormat="1" ht="27" customHeight="1">
      <c r="B49" s="79">
        <v>4</v>
      </c>
      <c r="C49" s="245" t="s">
        <v>194</v>
      </c>
      <c r="D49" s="85" t="s">
        <v>38</v>
      </c>
      <c r="E49" s="323" t="str">
        <f t="shared" ref="E49:E61" si="8">IF(((C49="Auditoría de Calidad")*AND(G49="No")),"No","")</f>
        <v/>
      </c>
      <c r="F49" s="323" t="str">
        <f t="shared" ref="F49:F61" si="9">IF(((C49="Auditoría de Calidad")*AND(G49="Si")),"Si","")</f>
        <v/>
      </c>
      <c r="G49" s="330"/>
      <c r="H49" s="197"/>
      <c r="I49" s="199"/>
      <c r="J49" s="323" t="str">
        <f t="shared" ref="J49:J61" si="10">IF(((C49="Auditoría de Calidad")*AND(L49="No")),"No","")</f>
        <v/>
      </c>
      <c r="K49" s="323" t="str">
        <f t="shared" ref="K49:K61" si="11">IF(((C49="Auditoría de Calidad")*AND(L49="Si")),"Si","")</f>
        <v/>
      </c>
      <c r="L49" s="330"/>
      <c r="M49" s="198"/>
      <c r="N49" s="198"/>
      <c r="O49" s="323" t="str">
        <f t="shared" ref="O49:O61" si="12">IF(((C49="Auditoría de Calidad")*AND(Q49="No")),"No","")</f>
        <v/>
      </c>
      <c r="P49" s="323" t="str">
        <f t="shared" ref="P49:P61" si="13">IF(((C49="Auditoría de Calidad")*AND(Q49="Si")),"Si","")</f>
        <v/>
      </c>
      <c r="Q49" s="330"/>
      <c r="R49" s="200"/>
      <c r="S49" s="196"/>
      <c r="T49" s="73"/>
    </row>
    <row r="50" spans="2:20" s="77" customFormat="1" ht="30.75" customHeight="1">
      <c r="B50" s="79">
        <v>5</v>
      </c>
      <c r="C50" s="245" t="s">
        <v>194</v>
      </c>
      <c r="D50" s="85" t="s">
        <v>43</v>
      </c>
      <c r="E50" s="323" t="str">
        <f t="shared" si="8"/>
        <v/>
      </c>
      <c r="F50" s="323" t="str">
        <f t="shared" si="9"/>
        <v/>
      </c>
      <c r="G50" s="330"/>
      <c r="H50" s="197"/>
      <c r="I50" s="199"/>
      <c r="J50" s="323" t="str">
        <f t="shared" si="10"/>
        <v/>
      </c>
      <c r="K50" s="323" t="str">
        <f t="shared" si="11"/>
        <v/>
      </c>
      <c r="L50" s="330"/>
      <c r="M50" s="198"/>
      <c r="N50" s="198"/>
      <c r="O50" s="323" t="str">
        <f t="shared" si="12"/>
        <v/>
      </c>
      <c r="P50" s="323" t="str">
        <f t="shared" si="13"/>
        <v/>
      </c>
      <c r="Q50" s="330"/>
      <c r="R50" s="200"/>
      <c r="S50" s="196"/>
      <c r="T50" s="73"/>
    </row>
    <row r="51" spans="2:20" s="77" customFormat="1" ht="30.75" customHeight="1">
      <c r="B51" s="79">
        <v>6</v>
      </c>
      <c r="C51" s="245" t="s">
        <v>194</v>
      </c>
      <c r="D51" s="85" t="s">
        <v>17</v>
      </c>
      <c r="E51" s="323" t="str">
        <f t="shared" si="8"/>
        <v/>
      </c>
      <c r="F51" s="323" t="str">
        <f t="shared" si="9"/>
        <v/>
      </c>
      <c r="G51" s="330"/>
      <c r="H51" s="197"/>
      <c r="I51" s="199"/>
      <c r="J51" s="323" t="str">
        <f t="shared" si="10"/>
        <v/>
      </c>
      <c r="K51" s="323" t="str">
        <f t="shared" si="11"/>
        <v/>
      </c>
      <c r="L51" s="330"/>
      <c r="M51" s="198"/>
      <c r="N51" s="198"/>
      <c r="O51" s="323" t="str">
        <f t="shared" si="12"/>
        <v/>
      </c>
      <c r="P51" s="323" t="str">
        <f t="shared" si="13"/>
        <v/>
      </c>
      <c r="Q51" s="330"/>
      <c r="R51" s="200"/>
      <c r="S51" s="196"/>
      <c r="T51" s="73"/>
    </row>
    <row r="52" spans="2:20" s="77" customFormat="1" ht="30" customHeight="1">
      <c r="B52" s="79">
        <v>7</v>
      </c>
      <c r="C52" s="245" t="s">
        <v>194</v>
      </c>
      <c r="D52" s="85" t="s">
        <v>18</v>
      </c>
      <c r="E52" s="323" t="str">
        <f t="shared" si="8"/>
        <v/>
      </c>
      <c r="F52" s="323" t="str">
        <f t="shared" si="9"/>
        <v/>
      </c>
      <c r="G52" s="330"/>
      <c r="H52" s="197"/>
      <c r="I52" s="199"/>
      <c r="J52" s="323" t="str">
        <f t="shared" si="10"/>
        <v/>
      </c>
      <c r="K52" s="323" t="str">
        <f t="shared" si="11"/>
        <v/>
      </c>
      <c r="L52" s="330"/>
      <c r="M52" s="198"/>
      <c r="N52" s="198"/>
      <c r="O52" s="323" t="str">
        <f t="shared" si="12"/>
        <v/>
      </c>
      <c r="P52" s="323" t="str">
        <f t="shared" si="13"/>
        <v/>
      </c>
      <c r="Q52" s="330"/>
      <c r="R52" s="200"/>
      <c r="S52" s="196"/>
      <c r="T52" s="73"/>
    </row>
    <row r="53" spans="2:20" s="77" customFormat="1" ht="34.5" customHeight="1">
      <c r="B53" s="79">
        <v>8</v>
      </c>
      <c r="C53" s="245" t="s">
        <v>194</v>
      </c>
      <c r="D53" s="85" t="s">
        <v>19</v>
      </c>
      <c r="E53" s="323" t="str">
        <f t="shared" si="8"/>
        <v/>
      </c>
      <c r="F53" s="323" t="str">
        <f t="shared" si="9"/>
        <v/>
      </c>
      <c r="G53" s="330"/>
      <c r="H53" s="197"/>
      <c r="I53" s="199"/>
      <c r="J53" s="323" t="str">
        <f t="shared" si="10"/>
        <v/>
      </c>
      <c r="K53" s="323" t="str">
        <f t="shared" si="11"/>
        <v/>
      </c>
      <c r="L53" s="330"/>
      <c r="M53" s="198"/>
      <c r="N53" s="198"/>
      <c r="O53" s="323" t="str">
        <f t="shared" si="12"/>
        <v/>
      </c>
      <c r="P53" s="323" t="str">
        <f t="shared" si="13"/>
        <v/>
      </c>
      <c r="Q53" s="330"/>
      <c r="R53" s="200"/>
      <c r="S53" s="196"/>
      <c r="T53" s="73"/>
    </row>
    <row r="54" spans="2:20" s="77" customFormat="1" ht="39.75" customHeight="1">
      <c r="B54" s="79">
        <v>9</v>
      </c>
      <c r="C54" s="245" t="s">
        <v>194</v>
      </c>
      <c r="D54" s="85" t="s">
        <v>40</v>
      </c>
      <c r="E54" s="323" t="str">
        <f t="shared" si="8"/>
        <v/>
      </c>
      <c r="F54" s="323" t="str">
        <f t="shared" si="9"/>
        <v/>
      </c>
      <c r="G54" s="330"/>
      <c r="H54" s="197"/>
      <c r="I54" s="199"/>
      <c r="J54" s="323" t="str">
        <f t="shared" si="10"/>
        <v/>
      </c>
      <c r="K54" s="323" t="str">
        <f t="shared" si="11"/>
        <v/>
      </c>
      <c r="L54" s="330"/>
      <c r="M54" s="198"/>
      <c r="N54" s="198"/>
      <c r="O54" s="323" t="str">
        <f t="shared" si="12"/>
        <v/>
      </c>
      <c r="P54" s="323" t="str">
        <f t="shared" si="13"/>
        <v/>
      </c>
      <c r="Q54" s="330"/>
      <c r="R54" s="200"/>
      <c r="S54" s="196"/>
      <c r="T54" s="73"/>
    </row>
    <row r="55" spans="2:20" s="77" customFormat="1" ht="36" customHeight="1">
      <c r="B55" s="79">
        <v>10</v>
      </c>
      <c r="C55" s="245" t="s">
        <v>194</v>
      </c>
      <c r="D55" s="212" t="s">
        <v>41</v>
      </c>
      <c r="E55" s="323" t="str">
        <f t="shared" si="8"/>
        <v/>
      </c>
      <c r="F55" s="323" t="str">
        <f t="shared" si="9"/>
        <v/>
      </c>
      <c r="G55" s="330"/>
      <c r="H55" s="197"/>
      <c r="I55" s="199"/>
      <c r="J55" s="323" t="str">
        <f t="shared" si="10"/>
        <v/>
      </c>
      <c r="K55" s="323" t="str">
        <f t="shared" si="11"/>
        <v/>
      </c>
      <c r="L55" s="330"/>
      <c r="M55" s="198"/>
      <c r="N55" s="198"/>
      <c r="O55" s="323" t="str">
        <f t="shared" si="12"/>
        <v/>
      </c>
      <c r="P55" s="323" t="str">
        <f t="shared" si="13"/>
        <v/>
      </c>
      <c r="Q55" s="330"/>
      <c r="R55" s="200"/>
      <c r="S55" s="196"/>
      <c r="T55" s="73"/>
    </row>
    <row r="56" spans="2:20" s="77" customFormat="1" ht="28.5" customHeight="1">
      <c r="B56" s="79">
        <v>11</v>
      </c>
      <c r="C56" s="245" t="s">
        <v>194</v>
      </c>
      <c r="D56" s="212" t="s">
        <v>42</v>
      </c>
      <c r="E56" s="323" t="str">
        <f t="shared" si="8"/>
        <v/>
      </c>
      <c r="F56" s="323" t="str">
        <f t="shared" si="9"/>
        <v/>
      </c>
      <c r="G56" s="330"/>
      <c r="H56" s="197"/>
      <c r="I56" s="199"/>
      <c r="J56" s="323" t="str">
        <f t="shared" si="10"/>
        <v/>
      </c>
      <c r="K56" s="323" t="str">
        <f t="shared" si="11"/>
        <v/>
      </c>
      <c r="L56" s="330"/>
      <c r="M56" s="198"/>
      <c r="N56" s="198"/>
      <c r="O56" s="323" t="str">
        <f t="shared" si="12"/>
        <v/>
      </c>
      <c r="P56" s="323" t="str">
        <f t="shared" si="13"/>
        <v/>
      </c>
      <c r="Q56" s="330"/>
      <c r="R56" s="200"/>
      <c r="S56" s="196"/>
      <c r="T56" s="73"/>
    </row>
    <row r="57" spans="2:20" s="77" customFormat="1" ht="27.75" customHeight="1">
      <c r="B57" s="79">
        <v>12</v>
      </c>
      <c r="C57" s="245" t="s">
        <v>194</v>
      </c>
      <c r="D57" s="212" t="s">
        <v>39</v>
      </c>
      <c r="E57" s="323" t="str">
        <f t="shared" si="8"/>
        <v/>
      </c>
      <c r="F57" s="323" t="str">
        <f t="shared" si="9"/>
        <v/>
      </c>
      <c r="G57" s="330"/>
      <c r="H57" s="197"/>
      <c r="I57" s="199"/>
      <c r="J57" s="323" t="str">
        <f t="shared" si="10"/>
        <v/>
      </c>
      <c r="K57" s="323" t="str">
        <f t="shared" si="11"/>
        <v/>
      </c>
      <c r="L57" s="330"/>
      <c r="M57" s="198"/>
      <c r="N57" s="198"/>
      <c r="O57" s="323" t="str">
        <f t="shared" si="12"/>
        <v/>
      </c>
      <c r="P57" s="323" t="str">
        <f t="shared" si="13"/>
        <v/>
      </c>
      <c r="Q57" s="330"/>
      <c r="R57" s="200"/>
      <c r="S57" s="196"/>
      <c r="T57" s="73"/>
    </row>
    <row r="58" spans="2:20" s="77" customFormat="1" ht="36.75" customHeight="1">
      <c r="B58" s="79">
        <v>13</v>
      </c>
      <c r="C58" s="245" t="s">
        <v>194</v>
      </c>
      <c r="D58" s="85" t="s">
        <v>37</v>
      </c>
      <c r="E58" s="323" t="str">
        <f t="shared" si="8"/>
        <v/>
      </c>
      <c r="F58" s="323" t="str">
        <f t="shared" si="9"/>
        <v/>
      </c>
      <c r="G58" s="330"/>
      <c r="H58" s="197"/>
      <c r="I58" s="199"/>
      <c r="J58" s="323" t="str">
        <f t="shared" si="10"/>
        <v/>
      </c>
      <c r="K58" s="323" t="str">
        <f t="shared" si="11"/>
        <v/>
      </c>
      <c r="L58" s="330"/>
      <c r="M58" s="198"/>
      <c r="N58" s="198"/>
      <c r="O58" s="323" t="str">
        <f t="shared" si="12"/>
        <v/>
      </c>
      <c r="P58" s="323" t="str">
        <f t="shared" si="13"/>
        <v/>
      </c>
      <c r="Q58" s="330"/>
      <c r="R58" s="200"/>
      <c r="S58" s="196"/>
      <c r="T58" s="73"/>
    </row>
    <row r="59" spans="2:20" s="77" customFormat="1" ht="36" customHeight="1">
      <c r="B59" s="79">
        <v>14</v>
      </c>
      <c r="C59" s="245" t="s">
        <v>194</v>
      </c>
      <c r="D59" s="85" t="s">
        <v>44</v>
      </c>
      <c r="E59" s="323" t="str">
        <f t="shared" si="8"/>
        <v/>
      </c>
      <c r="F59" s="323" t="str">
        <f t="shared" si="9"/>
        <v/>
      </c>
      <c r="G59" s="330"/>
      <c r="H59" s="197"/>
      <c r="I59" s="199"/>
      <c r="J59" s="323" t="str">
        <f t="shared" si="10"/>
        <v/>
      </c>
      <c r="K59" s="323" t="str">
        <f t="shared" si="11"/>
        <v/>
      </c>
      <c r="L59" s="330"/>
      <c r="M59" s="198"/>
      <c r="N59" s="198"/>
      <c r="O59" s="323" t="str">
        <f t="shared" si="12"/>
        <v/>
      </c>
      <c r="P59" s="323" t="str">
        <f t="shared" si="13"/>
        <v/>
      </c>
      <c r="Q59" s="330"/>
      <c r="R59" s="200"/>
      <c r="S59" s="196"/>
      <c r="T59" s="73"/>
    </row>
    <row r="60" spans="2:20" s="77" customFormat="1" ht="36" customHeight="1">
      <c r="B60" s="79">
        <v>15</v>
      </c>
      <c r="C60" s="245" t="s">
        <v>194</v>
      </c>
      <c r="D60" s="85" t="s">
        <v>45</v>
      </c>
      <c r="E60" s="323" t="str">
        <f t="shared" si="8"/>
        <v/>
      </c>
      <c r="F60" s="323" t="str">
        <f t="shared" si="9"/>
        <v/>
      </c>
      <c r="G60" s="330"/>
      <c r="H60" s="197"/>
      <c r="I60" s="199"/>
      <c r="J60" s="323" t="str">
        <f t="shared" si="10"/>
        <v/>
      </c>
      <c r="K60" s="323" t="str">
        <f t="shared" si="11"/>
        <v/>
      </c>
      <c r="L60" s="330"/>
      <c r="M60" s="198"/>
      <c r="N60" s="198"/>
      <c r="O60" s="323" t="str">
        <f t="shared" si="12"/>
        <v/>
      </c>
      <c r="P60" s="323" t="str">
        <f t="shared" si="13"/>
        <v/>
      </c>
      <c r="Q60" s="330"/>
      <c r="R60" s="200"/>
      <c r="S60" s="196"/>
      <c r="T60" s="73"/>
    </row>
    <row r="61" spans="2:20" s="77" customFormat="1" ht="50.25" customHeight="1">
      <c r="B61" s="79">
        <v>16</v>
      </c>
      <c r="C61" s="245" t="s">
        <v>194</v>
      </c>
      <c r="D61" s="85" t="s">
        <v>32</v>
      </c>
      <c r="E61" s="323" t="str">
        <f t="shared" si="8"/>
        <v/>
      </c>
      <c r="F61" s="323" t="str">
        <f t="shared" si="9"/>
        <v/>
      </c>
      <c r="G61" s="330"/>
      <c r="H61" s="197"/>
      <c r="I61" s="199"/>
      <c r="J61" s="323" t="str">
        <f t="shared" si="10"/>
        <v/>
      </c>
      <c r="K61" s="323" t="str">
        <f t="shared" si="11"/>
        <v/>
      </c>
      <c r="L61" s="330"/>
      <c r="M61" s="198"/>
      <c r="N61" s="198"/>
      <c r="O61" s="323" t="str">
        <f t="shared" si="12"/>
        <v/>
      </c>
      <c r="P61" s="323" t="str">
        <f t="shared" si="13"/>
        <v/>
      </c>
      <c r="Q61" s="330"/>
      <c r="R61" s="200"/>
      <c r="S61" s="196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89" t="s">
        <v>207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71"/>
    </row>
    <row r="3" spans="2:20" s="72" customFormat="1">
      <c r="E3" s="317"/>
      <c r="F3" s="317"/>
      <c r="J3" s="317"/>
      <c r="K3" s="317"/>
      <c r="O3" s="317"/>
      <c r="P3" s="317"/>
      <c r="S3" s="71"/>
      <c r="T3" s="71"/>
    </row>
    <row r="4" spans="2:20" s="70" customFormat="1" ht="12.75" customHeight="1">
      <c r="B4" s="491" t="s">
        <v>291</v>
      </c>
      <c r="C4" s="492"/>
      <c r="D4" s="246" t="str">
        <f>Inicio!D4</f>
        <v>EVOLUTIVO FRONT END</v>
      </c>
      <c r="E4" s="321"/>
      <c r="F4" s="321"/>
      <c r="G4" s="241"/>
      <c r="H4" s="72"/>
      <c r="I4" s="105" t="s">
        <v>68</v>
      </c>
      <c r="J4" s="332"/>
      <c r="K4" s="332"/>
      <c r="L4" s="72"/>
      <c r="M4" s="105" t="s">
        <v>115</v>
      </c>
      <c r="N4" s="471" t="s">
        <v>73</v>
      </c>
      <c r="O4" s="471"/>
      <c r="P4" s="471"/>
      <c r="Q4" s="472"/>
      <c r="R4" s="105" t="s">
        <v>66</v>
      </c>
      <c r="S4" s="201" t="s">
        <v>67</v>
      </c>
      <c r="T4" s="71"/>
    </row>
    <row r="5" spans="2:20" s="70" customFormat="1">
      <c r="B5" s="491" t="s">
        <v>203</v>
      </c>
      <c r="C5" s="492"/>
      <c r="D5" s="246">
        <f>Inicio!D5</f>
        <v>0</v>
      </c>
      <c r="E5" s="321"/>
      <c r="F5" s="321"/>
      <c r="G5" s="241"/>
      <c r="H5" s="72"/>
      <c r="I5" s="72"/>
      <c r="J5" s="333"/>
      <c r="K5" s="333"/>
      <c r="L5" s="72"/>
      <c r="M5" s="72"/>
      <c r="N5" s="72"/>
      <c r="O5" s="317"/>
      <c r="P5" s="317"/>
      <c r="Q5" s="72"/>
      <c r="R5" s="72"/>
      <c r="S5" s="71"/>
      <c r="T5" s="71"/>
    </row>
    <row r="6" spans="2:20" s="70" customFormat="1" ht="12.75" customHeight="1">
      <c r="B6" s="491" t="s">
        <v>292</v>
      </c>
      <c r="C6" s="492"/>
      <c r="D6" s="246">
        <f>Inicio!D6</f>
        <v>0</v>
      </c>
      <c r="E6" s="321"/>
      <c r="F6" s="321"/>
      <c r="G6" s="241"/>
      <c r="H6" s="72"/>
      <c r="I6" s="105" t="s">
        <v>69</v>
      </c>
      <c r="J6" s="332"/>
      <c r="K6" s="332"/>
      <c r="L6" s="72"/>
      <c r="M6" s="105" t="s">
        <v>115</v>
      </c>
      <c r="N6" s="471" t="s">
        <v>73</v>
      </c>
      <c r="O6" s="471"/>
      <c r="P6" s="471"/>
      <c r="Q6" s="472"/>
      <c r="R6" s="105" t="s">
        <v>66</v>
      </c>
      <c r="S6" s="201" t="s">
        <v>67</v>
      </c>
      <c r="T6" s="71"/>
    </row>
    <row r="7" spans="2:20" s="70" customFormat="1">
      <c r="B7" s="491" t="s">
        <v>2</v>
      </c>
      <c r="C7" s="492"/>
      <c r="D7" s="246">
        <f>Inicio!D7</f>
        <v>0</v>
      </c>
      <c r="E7" s="321"/>
      <c r="F7" s="321"/>
      <c r="G7" s="241"/>
      <c r="H7" s="72"/>
      <c r="I7" s="72"/>
      <c r="J7" s="333"/>
      <c r="K7" s="333"/>
      <c r="L7" s="72"/>
      <c r="M7" s="72"/>
      <c r="N7" s="72"/>
      <c r="O7" s="317"/>
      <c r="P7" s="317"/>
      <c r="Q7" s="72"/>
      <c r="R7" s="72"/>
      <c r="S7" s="71"/>
      <c r="T7" s="71"/>
    </row>
    <row r="8" spans="2:20" s="70" customFormat="1">
      <c r="B8" s="491" t="s">
        <v>204</v>
      </c>
      <c r="C8" s="492"/>
      <c r="D8" s="246">
        <f>Inicio!D8</f>
        <v>0</v>
      </c>
      <c r="E8" s="321"/>
      <c r="F8" s="321"/>
      <c r="G8" s="241"/>
      <c r="H8" s="72"/>
      <c r="I8" s="105" t="s">
        <v>70</v>
      </c>
      <c r="J8" s="332"/>
      <c r="K8" s="332"/>
      <c r="L8" s="72"/>
      <c r="M8" s="105" t="s">
        <v>115</v>
      </c>
      <c r="N8" s="471" t="s">
        <v>73</v>
      </c>
      <c r="O8" s="471"/>
      <c r="P8" s="471"/>
      <c r="Q8" s="472"/>
      <c r="R8" s="105" t="s">
        <v>66</v>
      </c>
      <c r="S8" s="201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76" t="s">
        <v>110</v>
      </c>
      <c r="D10" s="476"/>
      <c r="E10" s="318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76"/>
      <c r="D11" s="476"/>
      <c r="E11" s="484"/>
      <c r="F11" s="77"/>
      <c r="G11" s="485" t="s">
        <v>117</v>
      </c>
      <c r="H11" s="486"/>
      <c r="J11" s="77"/>
      <c r="K11" s="77"/>
      <c r="L11" s="467" t="s">
        <v>118</v>
      </c>
      <c r="M11" s="486"/>
      <c r="O11" s="77"/>
      <c r="P11" s="77"/>
      <c r="Q11" s="467" t="s">
        <v>119</v>
      </c>
      <c r="R11" s="473"/>
      <c r="S11" s="468"/>
      <c r="T11" s="73"/>
    </row>
    <row r="12" spans="2:20" s="3" customFormat="1" ht="12.75" customHeight="1">
      <c r="B12" s="474" t="s">
        <v>107</v>
      </c>
      <c r="C12" s="482" t="s">
        <v>91</v>
      </c>
      <c r="D12" s="474" t="s">
        <v>109</v>
      </c>
      <c r="E12" s="322"/>
      <c r="F12" s="322"/>
      <c r="G12" s="465" t="s">
        <v>170</v>
      </c>
      <c r="H12" s="466" t="s">
        <v>169</v>
      </c>
      <c r="I12" s="466" t="s">
        <v>158</v>
      </c>
      <c r="J12" s="301"/>
      <c r="K12" s="301"/>
      <c r="L12" s="466" t="s">
        <v>171</v>
      </c>
      <c r="M12" s="466" t="s">
        <v>169</v>
      </c>
      <c r="N12" s="466" t="s">
        <v>158</v>
      </c>
      <c r="O12" s="301"/>
      <c r="P12" s="301"/>
      <c r="Q12" s="466" t="s">
        <v>172</v>
      </c>
      <c r="R12" s="464" t="s">
        <v>169</v>
      </c>
      <c r="S12" s="466" t="s">
        <v>158</v>
      </c>
      <c r="T12" s="4"/>
    </row>
    <row r="13" spans="2:20" s="3" customFormat="1" ht="20.25" customHeight="1" thickBot="1">
      <c r="B13" s="475"/>
      <c r="C13" s="483"/>
      <c r="D13" s="475"/>
      <c r="E13" s="322"/>
      <c r="F13" s="322"/>
      <c r="G13" s="466"/>
      <c r="H13" s="488"/>
      <c r="I13" s="487"/>
      <c r="J13" s="334"/>
      <c r="K13" s="334"/>
      <c r="L13" s="487"/>
      <c r="M13" s="488"/>
      <c r="N13" s="487"/>
      <c r="O13" s="334"/>
      <c r="P13" s="334"/>
      <c r="Q13" s="487"/>
      <c r="R13" s="490"/>
      <c r="S13" s="487"/>
      <c r="T13" s="4"/>
    </row>
    <row r="14" spans="2:20" s="3" customFormat="1" ht="52.5" customHeight="1" thickBot="1">
      <c r="B14" s="314"/>
      <c r="C14" s="462" t="s">
        <v>227</v>
      </c>
      <c r="D14" s="462"/>
      <c r="E14" s="462"/>
      <c r="F14" s="462"/>
      <c r="G14" s="462"/>
      <c r="H14" s="462"/>
      <c r="I14" s="462"/>
      <c r="J14" s="93"/>
      <c r="K14" s="93"/>
      <c r="L14" s="311"/>
      <c r="M14" s="311"/>
      <c r="N14" s="311"/>
      <c r="O14" s="93"/>
      <c r="P14" s="93"/>
      <c r="Q14" s="311"/>
      <c r="R14" s="312"/>
      <c r="S14" s="313"/>
      <c r="T14" s="4"/>
    </row>
    <row r="15" spans="2:20" s="3" customFormat="1" ht="33.75">
      <c r="B15" s="113">
        <v>1</v>
      </c>
      <c r="C15" s="245" t="s">
        <v>195</v>
      </c>
      <c r="D15" s="101" t="s">
        <v>106</v>
      </c>
      <c r="E15" s="323" t="str">
        <f>IF(((C15="Auditoría de Gestión de la Configuración")*AND(G15="No")),"No","")</f>
        <v/>
      </c>
      <c r="F15" s="323" t="str">
        <f>IF(((C15="Auditoría de Gestión de la Configuración")*AND(G15="Si")),"Si","")</f>
        <v>Si</v>
      </c>
      <c r="G15" s="324" t="s">
        <v>187</v>
      </c>
      <c r="H15" s="107"/>
      <c r="I15" s="107"/>
      <c r="J15" s="323" t="str">
        <f>IF(((C15="Auditoría de Gestión de la Configuración")*AND(L15="No")),"No","")</f>
        <v/>
      </c>
      <c r="K15" s="323" t="str">
        <f>IF(((C15="Auditoría de Gestión de la Configuración")*AND(L15="Si")),"Si","")</f>
        <v>Si</v>
      </c>
      <c r="L15" s="324" t="s">
        <v>187</v>
      </c>
      <c r="M15" s="202"/>
      <c r="N15" s="202"/>
      <c r="O15" s="323" t="str">
        <f>IF(((C15="Auditoría de Gestión de la Configuración")*AND(Q15="No")),"No","")</f>
        <v/>
      </c>
      <c r="P15" s="323" t="str">
        <f>IF(((C15="Auditoría de Gestión de la Configuración")*AND(Q15="Si")),"Si","")</f>
        <v>Si</v>
      </c>
      <c r="Q15" s="324" t="s">
        <v>187</v>
      </c>
      <c r="R15" s="202"/>
      <c r="S15" s="202"/>
      <c r="T15" s="4"/>
    </row>
    <row r="16" spans="2:20" s="3" customFormat="1" ht="33.75">
      <c r="B16" s="110">
        <f>B15+1</f>
        <v>2</v>
      </c>
      <c r="C16" s="245" t="s">
        <v>195</v>
      </c>
      <c r="D16" s="102" t="s">
        <v>112</v>
      </c>
      <c r="E16" s="323" t="str">
        <f>IF(((C16="Auditoría de Gestión de la Configuración")*AND(G16="No")),"No","")</f>
        <v>No</v>
      </c>
      <c r="F16" s="323" t="str">
        <f>IF(((C16="Auditoría de Gestión de la Configuración")*AND(G16="Si")),"Si","")</f>
        <v/>
      </c>
      <c r="G16" s="325" t="s">
        <v>188</v>
      </c>
      <c r="H16" s="107"/>
      <c r="I16" s="107"/>
      <c r="J16" s="323" t="str">
        <f>IF(((C16="Auditoría de Gestión de la Configuración")*AND(L16="No")),"No","")</f>
        <v/>
      </c>
      <c r="K16" s="323" t="str">
        <f>IF(((C16="Auditoría de Gestión de la Configuración")*AND(L16="Si")),"Si","")</f>
        <v>Si</v>
      </c>
      <c r="L16" s="325" t="s">
        <v>187</v>
      </c>
      <c r="M16" s="202"/>
      <c r="N16" s="202"/>
      <c r="O16" s="323" t="str">
        <f>IF(((C16="Auditoría de Gestión de la Configuración")*AND(Q16="No")),"No","")</f>
        <v/>
      </c>
      <c r="P16" s="323" t="str">
        <f>IF(((C16="Auditoría de Gestión de la Configuración")*AND(Q16="Si")),"Si","")</f>
        <v>Si</v>
      </c>
      <c r="Q16" s="325" t="s">
        <v>187</v>
      </c>
      <c r="R16" s="203"/>
      <c r="S16" s="203"/>
      <c r="T16" s="4"/>
    </row>
    <row r="17" spans="2:20" s="3" customFormat="1" ht="22.5" customHeight="1">
      <c r="B17" s="110">
        <f t="shared" ref="B17:B43" si="0">B16+1</f>
        <v>3</v>
      </c>
      <c r="C17" s="245" t="s">
        <v>194</v>
      </c>
      <c r="D17" s="109" t="s">
        <v>149</v>
      </c>
      <c r="E17" s="323" t="str">
        <f>IF(((C17="Auditoría de Calidad")*AND(G17="No")),"No","")</f>
        <v/>
      </c>
      <c r="F17" s="323" t="str">
        <f>IF(((C17="Auditoría de Calidad")*AND(G17="Si")),"Si","")</f>
        <v/>
      </c>
      <c r="G17" s="325"/>
      <c r="H17" s="106"/>
      <c r="I17" s="204"/>
      <c r="J17" s="323" t="str">
        <f>IF(((C17="Auditoría de Calidad")*AND(L17="No")),"No","")</f>
        <v/>
      </c>
      <c r="K17" s="323" t="str">
        <f>IF(((C17="Auditoría de Calidad")*AND(L17="Si")),"Si","")</f>
        <v/>
      </c>
      <c r="L17" s="325"/>
      <c r="M17" s="203"/>
      <c r="N17" s="203"/>
      <c r="O17" s="323" t="str">
        <f>IF(((C17="Auditoría de Calidad")*AND(Q17="No")),"No","")</f>
        <v/>
      </c>
      <c r="P17" s="323" t="str">
        <f>IF(((C17="Auditoría de Calidad")*AND(Q17="Si")),"Si","")</f>
        <v/>
      </c>
      <c r="Q17" s="325"/>
      <c r="R17" s="206"/>
      <c r="S17" s="205"/>
      <c r="T17" s="4"/>
    </row>
    <row r="18" spans="2:20" s="3" customFormat="1" ht="22.5">
      <c r="B18" s="110">
        <f t="shared" si="0"/>
        <v>4</v>
      </c>
      <c r="C18" s="245" t="s">
        <v>194</v>
      </c>
      <c r="D18" s="109" t="s">
        <v>150</v>
      </c>
      <c r="E18" s="323" t="str">
        <f t="shared" ref="E18:E43" si="1">IF(((C18="Auditoría de Calidad")*AND(G18="No")),"No","")</f>
        <v/>
      </c>
      <c r="F18" s="323" t="str">
        <f t="shared" ref="F18:F43" si="2">IF(((C18="Auditoría de Calidad")*AND(G18="Si")),"Si","")</f>
        <v/>
      </c>
      <c r="G18" s="325"/>
      <c r="H18" s="106"/>
      <c r="I18" s="204"/>
      <c r="J18" s="323" t="str">
        <f t="shared" ref="J18:J43" si="3">IF(((C18="Auditoría de Calidad")*AND(L18="No")),"No","")</f>
        <v/>
      </c>
      <c r="K18" s="323" t="str">
        <f t="shared" ref="K18:K43" si="4">IF(((C18="Auditoría de Calidad")*AND(L18="Si")),"Si","")</f>
        <v/>
      </c>
      <c r="L18" s="325"/>
      <c r="M18" s="203"/>
      <c r="N18" s="203"/>
      <c r="O18" s="323" t="str">
        <f t="shared" ref="O18:O43" si="5">IF(((C18="Auditoría de Calidad")*AND(Q18="No")),"No","")</f>
        <v/>
      </c>
      <c r="P18" s="323" t="str">
        <f t="shared" ref="P18:P43" si="6">IF(((C18="Auditoría de Calidad")*AND(Q18="Si")),"Si","")</f>
        <v/>
      </c>
      <c r="Q18" s="325"/>
      <c r="R18" s="206"/>
      <c r="S18" s="205"/>
      <c r="T18" s="4"/>
    </row>
    <row r="19" spans="2:20" s="3" customFormat="1" ht="22.5">
      <c r="B19" s="110">
        <f t="shared" si="0"/>
        <v>5</v>
      </c>
      <c r="C19" s="245" t="s">
        <v>194</v>
      </c>
      <c r="D19" s="109" t="s">
        <v>4</v>
      </c>
      <c r="E19" s="323" t="str">
        <f t="shared" si="1"/>
        <v/>
      </c>
      <c r="F19" s="323" t="str">
        <f t="shared" si="2"/>
        <v/>
      </c>
      <c r="G19" s="325"/>
      <c r="H19" s="106"/>
      <c r="I19" s="204"/>
      <c r="J19" s="323" t="str">
        <f t="shared" si="3"/>
        <v/>
      </c>
      <c r="K19" s="323" t="str">
        <f t="shared" si="4"/>
        <v/>
      </c>
      <c r="L19" s="325"/>
      <c r="M19" s="203"/>
      <c r="N19" s="203"/>
      <c r="O19" s="323" t="str">
        <f t="shared" si="5"/>
        <v/>
      </c>
      <c r="P19" s="323" t="str">
        <f t="shared" si="6"/>
        <v/>
      </c>
      <c r="Q19" s="325"/>
      <c r="R19" s="206"/>
      <c r="S19" s="205"/>
      <c r="T19" s="4"/>
    </row>
    <row r="20" spans="2:20" s="3" customFormat="1" ht="22.5">
      <c r="B20" s="110">
        <f t="shared" si="0"/>
        <v>6</v>
      </c>
      <c r="C20" s="245" t="s">
        <v>194</v>
      </c>
      <c r="D20" s="109" t="s">
        <v>16</v>
      </c>
      <c r="E20" s="323" t="str">
        <f t="shared" si="1"/>
        <v/>
      </c>
      <c r="F20" s="323" t="str">
        <f t="shared" si="2"/>
        <v/>
      </c>
      <c r="G20" s="325"/>
      <c r="H20" s="106"/>
      <c r="I20" s="204"/>
      <c r="J20" s="323" t="str">
        <f t="shared" si="3"/>
        <v/>
      </c>
      <c r="K20" s="323" t="str">
        <f t="shared" si="4"/>
        <v/>
      </c>
      <c r="L20" s="325"/>
      <c r="M20" s="203"/>
      <c r="N20" s="203"/>
      <c r="O20" s="323" t="str">
        <f t="shared" si="5"/>
        <v/>
      </c>
      <c r="P20" s="323" t="str">
        <f t="shared" si="6"/>
        <v/>
      </c>
      <c r="Q20" s="325"/>
      <c r="R20" s="206"/>
      <c r="S20" s="205"/>
      <c r="T20" s="4"/>
    </row>
    <row r="21" spans="2:20" s="3" customFormat="1" ht="22.5">
      <c r="B21" s="110">
        <f t="shared" si="0"/>
        <v>7</v>
      </c>
      <c r="C21" s="245" t="s">
        <v>194</v>
      </c>
      <c r="D21" s="109" t="s">
        <v>5</v>
      </c>
      <c r="E21" s="323" t="str">
        <f t="shared" si="1"/>
        <v/>
      </c>
      <c r="F21" s="323" t="str">
        <f t="shared" si="2"/>
        <v/>
      </c>
      <c r="G21" s="325"/>
      <c r="H21" s="106"/>
      <c r="I21" s="204"/>
      <c r="J21" s="323" t="str">
        <f t="shared" si="3"/>
        <v/>
      </c>
      <c r="K21" s="323" t="str">
        <f t="shared" si="4"/>
        <v/>
      </c>
      <c r="L21" s="325"/>
      <c r="M21" s="203"/>
      <c r="N21" s="203"/>
      <c r="O21" s="323" t="str">
        <f t="shared" si="5"/>
        <v/>
      </c>
      <c r="P21" s="323" t="str">
        <f t="shared" si="6"/>
        <v/>
      </c>
      <c r="Q21" s="325"/>
      <c r="R21" s="206"/>
      <c r="S21" s="205"/>
      <c r="T21" s="4"/>
    </row>
    <row r="22" spans="2:20" s="3" customFormat="1" ht="22.5">
      <c r="B22" s="110">
        <f t="shared" si="0"/>
        <v>8</v>
      </c>
      <c r="C22" s="245" t="s">
        <v>194</v>
      </c>
      <c r="D22" s="109" t="s">
        <v>6</v>
      </c>
      <c r="E22" s="323" t="str">
        <f t="shared" si="1"/>
        <v/>
      </c>
      <c r="F22" s="323" t="str">
        <f t="shared" si="2"/>
        <v/>
      </c>
      <c r="G22" s="325"/>
      <c r="H22" s="106"/>
      <c r="I22" s="204"/>
      <c r="J22" s="323" t="str">
        <f t="shared" si="3"/>
        <v/>
      </c>
      <c r="K22" s="323" t="str">
        <f t="shared" si="4"/>
        <v/>
      </c>
      <c r="L22" s="325"/>
      <c r="M22" s="203"/>
      <c r="N22" s="203"/>
      <c r="O22" s="323" t="str">
        <f t="shared" si="5"/>
        <v/>
      </c>
      <c r="P22" s="323" t="str">
        <f t="shared" si="6"/>
        <v/>
      </c>
      <c r="Q22" s="325"/>
      <c r="R22" s="206"/>
      <c r="S22" s="205"/>
      <c r="T22" s="4"/>
    </row>
    <row r="23" spans="2:20" s="3" customFormat="1" ht="22.5">
      <c r="B23" s="110">
        <f t="shared" si="0"/>
        <v>9</v>
      </c>
      <c r="C23" s="245" t="s">
        <v>194</v>
      </c>
      <c r="D23" s="109" t="s">
        <v>19</v>
      </c>
      <c r="E23" s="323" t="str">
        <f t="shared" si="1"/>
        <v/>
      </c>
      <c r="F23" s="323" t="str">
        <f t="shared" si="2"/>
        <v/>
      </c>
      <c r="G23" s="325"/>
      <c r="H23" s="106"/>
      <c r="I23" s="204"/>
      <c r="J23" s="323" t="str">
        <f t="shared" si="3"/>
        <v/>
      </c>
      <c r="K23" s="323" t="str">
        <f t="shared" si="4"/>
        <v/>
      </c>
      <c r="L23" s="325"/>
      <c r="M23" s="203"/>
      <c r="N23" s="203"/>
      <c r="O23" s="323" t="str">
        <f t="shared" si="5"/>
        <v/>
      </c>
      <c r="P23" s="323" t="str">
        <f t="shared" si="6"/>
        <v/>
      </c>
      <c r="Q23" s="325"/>
      <c r="R23" s="206"/>
      <c r="S23" s="205"/>
      <c r="T23" s="4"/>
    </row>
    <row r="24" spans="2:20" s="3" customFormat="1" ht="22.5">
      <c r="B24" s="110">
        <f t="shared" si="0"/>
        <v>10</v>
      </c>
      <c r="C24" s="245" t="s">
        <v>194</v>
      </c>
      <c r="D24" s="213" t="s">
        <v>21</v>
      </c>
      <c r="E24" s="323" t="str">
        <f t="shared" si="1"/>
        <v/>
      </c>
      <c r="F24" s="323" t="str">
        <f t="shared" si="2"/>
        <v/>
      </c>
      <c r="G24" s="326"/>
      <c r="H24" s="106"/>
      <c r="I24" s="204"/>
      <c r="J24" s="323" t="str">
        <f t="shared" si="3"/>
        <v/>
      </c>
      <c r="K24" s="323" t="str">
        <f t="shared" si="4"/>
        <v/>
      </c>
      <c r="L24" s="325"/>
      <c r="M24" s="203"/>
      <c r="N24" s="203"/>
      <c r="O24" s="323" t="str">
        <f t="shared" si="5"/>
        <v/>
      </c>
      <c r="P24" s="323" t="str">
        <f t="shared" si="6"/>
        <v/>
      </c>
      <c r="Q24" s="325"/>
      <c r="R24" s="206"/>
      <c r="S24" s="205"/>
      <c r="T24" s="4"/>
    </row>
    <row r="25" spans="2:20" s="3" customFormat="1" ht="50.25" customHeight="1">
      <c r="B25" s="110">
        <f t="shared" si="0"/>
        <v>11</v>
      </c>
      <c r="C25" s="245" t="s">
        <v>194</v>
      </c>
      <c r="D25" s="109" t="s">
        <v>7</v>
      </c>
      <c r="E25" s="323" t="str">
        <f t="shared" si="1"/>
        <v/>
      </c>
      <c r="F25" s="323" t="str">
        <f t="shared" si="2"/>
        <v/>
      </c>
      <c r="G25" s="326"/>
      <c r="H25" s="106"/>
      <c r="I25" s="204"/>
      <c r="J25" s="323" t="str">
        <f t="shared" si="3"/>
        <v/>
      </c>
      <c r="K25" s="323" t="str">
        <f t="shared" si="4"/>
        <v/>
      </c>
      <c r="L25" s="325"/>
      <c r="M25" s="203"/>
      <c r="N25" s="203"/>
      <c r="O25" s="323" t="str">
        <f t="shared" si="5"/>
        <v/>
      </c>
      <c r="P25" s="323" t="str">
        <f t="shared" si="6"/>
        <v/>
      </c>
      <c r="Q25" s="325"/>
      <c r="R25" s="206"/>
      <c r="S25" s="205"/>
      <c r="T25" s="4"/>
    </row>
    <row r="26" spans="2:20" s="3" customFormat="1" ht="27.75" customHeight="1">
      <c r="B26" s="110">
        <f t="shared" si="0"/>
        <v>12</v>
      </c>
      <c r="C26" s="245" t="s">
        <v>194</v>
      </c>
      <c r="D26" s="109" t="s">
        <v>20</v>
      </c>
      <c r="E26" s="323" t="str">
        <f t="shared" si="1"/>
        <v/>
      </c>
      <c r="F26" s="323" t="str">
        <f t="shared" si="2"/>
        <v/>
      </c>
      <c r="G26" s="326"/>
      <c r="H26" s="106"/>
      <c r="I26" s="204"/>
      <c r="J26" s="323" t="str">
        <f t="shared" si="3"/>
        <v/>
      </c>
      <c r="K26" s="323" t="str">
        <f t="shared" si="4"/>
        <v/>
      </c>
      <c r="L26" s="325"/>
      <c r="M26" s="203"/>
      <c r="N26" s="203"/>
      <c r="O26" s="323" t="str">
        <f t="shared" si="5"/>
        <v/>
      </c>
      <c r="P26" s="323" t="str">
        <f t="shared" si="6"/>
        <v/>
      </c>
      <c r="Q26" s="325"/>
      <c r="R26" s="206"/>
      <c r="S26" s="205"/>
      <c r="T26" s="4"/>
    </row>
    <row r="27" spans="2:20" s="3" customFormat="1" ht="22.5">
      <c r="B27" s="110">
        <f t="shared" si="0"/>
        <v>13</v>
      </c>
      <c r="C27" s="245" t="s">
        <v>194</v>
      </c>
      <c r="D27" s="109" t="s">
        <v>8</v>
      </c>
      <c r="E27" s="323" t="str">
        <f t="shared" si="1"/>
        <v/>
      </c>
      <c r="F27" s="323" t="str">
        <f t="shared" si="2"/>
        <v/>
      </c>
      <c r="G27" s="326"/>
      <c r="H27" s="106"/>
      <c r="I27" s="204"/>
      <c r="J27" s="323" t="str">
        <f t="shared" si="3"/>
        <v/>
      </c>
      <c r="K27" s="323" t="str">
        <f t="shared" si="4"/>
        <v/>
      </c>
      <c r="L27" s="325"/>
      <c r="M27" s="203"/>
      <c r="N27" s="203"/>
      <c r="O27" s="323" t="str">
        <f t="shared" si="5"/>
        <v/>
      </c>
      <c r="P27" s="323" t="str">
        <f t="shared" si="6"/>
        <v/>
      </c>
      <c r="Q27" s="325"/>
      <c r="R27" s="206"/>
      <c r="S27" s="205"/>
      <c r="T27" s="4"/>
    </row>
    <row r="28" spans="2:20" s="3" customFormat="1" ht="22.5">
      <c r="B28" s="110">
        <f t="shared" si="0"/>
        <v>14</v>
      </c>
      <c r="C28" s="245" t="s">
        <v>194</v>
      </c>
      <c r="D28" s="109" t="s">
        <v>22</v>
      </c>
      <c r="E28" s="323" t="str">
        <f t="shared" si="1"/>
        <v/>
      </c>
      <c r="F28" s="323" t="str">
        <f t="shared" si="2"/>
        <v/>
      </c>
      <c r="G28" s="326"/>
      <c r="H28" s="106"/>
      <c r="I28" s="204"/>
      <c r="J28" s="323" t="str">
        <f t="shared" si="3"/>
        <v/>
      </c>
      <c r="K28" s="323" t="str">
        <f t="shared" si="4"/>
        <v/>
      </c>
      <c r="L28" s="325"/>
      <c r="M28" s="203"/>
      <c r="N28" s="203"/>
      <c r="O28" s="323" t="str">
        <f t="shared" si="5"/>
        <v/>
      </c>
      <c r="P28" s="323" t="str">
        <f t="shared" si="6"/>
        <v/>
      </c>
      <c r="Q28" s="325"/>
      <c r="R28" s="206"/>
      <c r="S28" s="205"/>
      <c r="T28" s="4"/>
    </row>
    <row r="29" spans="2:20" s="3" customFormat="1" ht="33.75">
      <c r="B29" s="110">
        <f t="shared" si="0"/>
        <v>15</v>
      </c>
      <c r="C29" s="245" t="s">
        <v>194</v>
      </c>
      <c r="D29" s="109" t="s">
        <v>151</v>
      </c>
      <c r="E29" s="323" t="str">
        <f t="shared" si="1"/>
        <v/>
      </c>
      <c r="F29" s="323" t="str">
        <f t="shared" si="2"/>
        <v/>
      </c>
      <c r="G29" s="326"/>
      <c r="H29" s="106"/>
      <c r="I29" s="204"/>
      <c r="J29" s="323" t="str">
        <f t="shared" si="3"/>
        <v/>
      </c>
      <c r="K29" s="323" t="str">
        <f t="shared" si="4"/>
        <v/>
      </c>
      <c r="L29" s="325"/>
      <c r="M29" s="203"/>
      <c r="N29" s="203"/>
      <c r="O29" s="323" t="str">
        <f t="shared" si="5"/>
        <v/>
      </c>
      <c r="P29" s="323" t="str">
        <f t="shared" si="6"/>
        <v/>
      </c>
      <c r="Q29" s="325"/>
      <c r="R29" s="206"/>
      <c r="S29" s="205"/>
      <c r="T29" s="4"/>
    </row>
    <row r="30" spans="2:20" s="3" customFormat="1" ht="22.5">
      <c r="B30" s="110">
        <f t="shared" si="0"/>
        <v>16</v>
      </c>
      <c r="C30" s="245" t="s">
        <v>194</v>
      </c>
      <c r="D30" s="109" t="s">
        <v>152</v>
      </c>
      <c r="E30" s="323" t="str">
        <f t="shared" si="1"/>
        <v/>
      </c>
      <c r="F30" s="323" t="str">
        <f t="shared" si="2"/>
        <v/>
      </c>
      <c r="G30" s="326"/>
      <c r="H30" s="106"/>
      <c r="I30" s="204"/>
      <c r="J30" s="323" t="str">
        <f t="shared" si="3"/>
        <v/>
      </c>
      <c r="K30" s="323" t="str">
        <f t="shared" si="4"/>
        <v/>
      </c>
      <c r="L30" s="325"/>
      <c r="M30" s="203"/>
      <c r="N30" s="203"/>
      <c r="O30" s="323" t="str">
        <f t="shared" si="5"/>
        <v/>
      </c>
      <c r="P30" s="323" t="str">
        <f t="shared" si="6"/>
        <v/>
      </c>
      <c r="Q30" s="325"/>
      <c r="R30" s="206"/>
      <c r="S30" s="205"/>
      <c r="T30" s="4"/>
    </row>
    <row r="31" spans="2:20" s="3" customFormat="1" ht="22.5">
      <c r="B31" s="110">
        <f t="shared" si="0"/>
        <v>17</v>
      </c>
      <c r="C31" s="245" t="s">
        <v>194</v>
      </c>
      <c r="D31" s="109" t="s">
        <v>153</v>
      </c>
      <c r="E31" s="323" t="str">
        <f t="shared" si="1"/>
        <v/>
      </c>
      <c r="F31" s="323" t="str">
        <f t="shared" si="2"/>
        <v/>
      </c>
      <c r="G31" s="326"/>
      <c r="H31" s="106"/>
      <c r="I31" s="204"/>
      <c r="J31" s="323" t="str">
        <f t="shared" si="3"/>
        <v/>
      </c>
      <c r="K31" s="323" t="str">
        <f t="shared" si="4"/>
        <v/>
      </c>
      <c r="L31" s="325"/>
      <c r="M31" s="203"/>
      <c r="N31" s="203"/>
      <c r="O31" s="323" t="str">
        <f t="shared" si="5"/>
        <v/>
      </c>
      <c r="P31" s="323" t="str">
        <f t="shared" si="6"/>
        <v/>
      </c>
      <c r="Q31" s="325"/>
      <c r="R31" s="206"/>
      <c r="S31" s="205"/>
      <c r="T31" s="4"/>
    </row>
    <row r="32" spans="2:20" s="3" customFormat="1" ht="27" customHeight="1">
      <c r="B32" s="110">
        <f t="shared" si="0"/>
        <v>18</v>
      </c>
      <c r="C32" s="245" t="s">
        <v>194</v>
      </c>
      <c r="D32" s="109" t="s">
        <v>154</v>
      </c>
      <c r="E32" s="323" t="str">
        <f t="shared" si="1"/>
        <v/>
      </c>
      <c r="F32" s="323" t="str">
        <f t="shared" si="2"/>
        <v/>
      </c>
      <c r="G32" s="326"/>
      <c r="H32" s="106"/>
      <c r="I32" s="204"/>
      <c r="J32" s="323" t="str">
        <f t="shared" si="3"/>
        <v/>
      </c>
      <c r="K32" s="323" t="str">
        <f t="shared" si="4"/>
        <v/>
      </c>
      <c r="L32" s="325"/>
      <c r="M32" s="203"/>
      <c r="N32" s="203"/>
      <c r="O32" s="323" t="str">
        <f t="shared" si="5"/>
        <v/>
      </c>
      <c r="P32" s="323" t="str">
        <f t="shared" si="6"/>
        <v/>
      </c>
      <c r="Q32" s="325"/>
      <c r="R32" s="206"/>
      <c r="S32" s="205"/>
      <c r="T32" s="4"/>
    </row>
    <row r="33" spans="2:20" s="3" customFormat="1" ht="22.5">
      <c r="B33" s="110">
        <f t="shared" si="0"/>
        <v>19</v>
      </c>
      <c r="C33" s="245" t="s">
        <v>194</v>
      </c>
      <c r="D33" s="109" t="s">
        <v>155</v>
      </c>
      <c r="E33" s="323" t="str">
        <f t="shared" si="1"/>
        <v/>
      </c>
      <c r="F33" s="323" t="str">
        <f t="shared" si="2"/>
        <v/>
      </c>
      <c r="G33" s="326"/>
      <c r="H33" s="106"/>
      <c r="I33" s="204"/>
      <c r="J33" s="323" t="str">
        <f t="shared" si="3"/>
        <v/>
      </c>
      <c r="K33" s="323" t="str">
        <f t="shared" si="4"/>
        <v/>
      </c>
      <c r="L33" s="325"/>
      <c r="M33" s="203"/>
      <c r="N33" s="203"/>
      <c r="O33" s="323" t="str">
        <f t="shared" si="5"/>
        <v/>
      </c>
      <c r="P33" s="323" t="str">
        <f t="shared" si="6"/>
        <v/>
      </c>
      <c r="Q33" s="325"/>
      <c r="R33" s="206"/>
      <c r="S33" s="205"/>
      <c r="T33" s="4"/>
    </row>
    <row r="34" spans="2:20" s="3" customFormat="1" ht="22.5">
      <c r="B34" s="110">
        <f t="shared" si="0"/>
        <v>20</v>
      </c>
      <c r="C34" s="245" t="s">
        <v>194</v>
      </c>
      <c r="D34" s="109" t="s">
        <v>156</v>
      </c>
      <c r="E34" s="323" t="str">
        <f t="shared" si="1"/>
        <v/>
      </c>
      <c r="F34" s="323" t="str">
        <f t="shared" si="2"/>
        <v/>
      </c>
      <c r="G34" s="326"/>
      <c r="H34" s="106"/>
      <c r="I34" s="204"/>
      <c r="J34" s="323" t="str">
        <f t="shared" si="3"/>
        <v/>
      </c>
      <c r="K34" s="323" t="str">
        <f t="shared" si="4"/>
        <v/>
      </c>
      <c r="L34" s="325"/>
      <c r="M34" s="203"/>
      <c r="N34" s="203"/>
      <c r="O34" s="323" t="str">
        <f t="shared" si="5"/>
        <v/>
      </c>
      <c r="P34" s="323" t="str">
        <f t="shared" si="6"/>
        <v/>
      </c>
      <c r="Q34" s="325"/>
      <c r="R34" s="206"/>
      <c r="S34" s="205"/>
      <c r="T34" s="4"/>
    </row>
    <row r="35" spans="2:20" s="3" customFormat="1" ht="22.5">
      <c r="B35" s="110">
        <f t="shared" si="0"/>
        <v>21</v>
      </c>
      <c r="C35" s="245" t="s">
        <v>194</v>
      </c>
      <c r="D35" s="109" t="s">
        <v>157</v>
      </c>
      <c r="E35" s="323" t="str">
        <f t="shared" si="1"/>
        <v/>
      </c>
      <c r="F35" s="323" t="str">
        <f t="shared" si="2"/>
        <v/>
      </c>
      <c r="G35" s="326"/>
      <c r="H35" s="106"/>
      <c r="I35" s="204"/>
      <c r="J35" s="323" t="str">
        <f t="shared" si="3"/>
        <v/>
      </c>
      <c r="K35" s="323" t="str">
        <f t="shared" si="4"/>
        <v/>
      </c>
      <c r="L35" s="325"/>
      <c r="M35" s="203"/>
      <c r="N35" s="203"/>
      <c r="O35" s="323" t="str">
        <f t="shared" si="5"/>
        <v/>
      </c>
      <c r="P35" s="323" t="str">
        <f t="shared" si="6"/>
        <v/>
      </c>
      <c r="Q35" s="325"/>
      <c r="R35" s="206"/>
      <c r="S35" s="205"/>
      <c r="T35" s="4"/>
    </row>
    <row r="36" spans="2:20" s="3" customFormat="1" ht="22.5">
      <c r="B36" s="110">
        <f t="shared" si="0"/>
        <v>22</v>
      </c>
      <c r="C36" s="245" t="s">
        <v>194</v>
      </c>
      <c r="D36" s="109" t="s">
        <v>159</v>
      </c>
      <c r="E36" s="323" t="str">
        <f t="shared" si="1"/>
        <v/>
      </c>
      <c r="F36" s="323" t="str">
        <f t="shared" si="2"/>
        <v/>
      </c>
      <c r="G36" s="326"/>
      <c r="H36" s="106"/>
      <c r="I36" s="204"/>
      <c r="J36" s="323" t="str">
        <f t="shared" si="3"/>
        <v/>
      </c>
      <c r="K36" s="323" t="str">
        <f t="shared" si="4"/>
        <v/>
      </c>
      <c r="L36" s="325"/>
      <c r="M36" s="203"/>
      <c r="N36" s="203"/>
      <c r="O36" s="323" t="str">
        <f t="shared" si="5"/>
        <v/>
      </c>
      <c r="P36" s="323" t="str">
        <f t="shared" si="6"/>
        <v/>
      </c>
      <c r="Q36" s="325"/>
      <c r="R36" s="206"/>
      <c r="S36" s="205"/>
      <c r="T36" s="4"/>
    </row>
    <row r="37" spans="2:20" s="3" customFormat="1" ht="33.75">
      <c r="B37" s="110">
        <f t="shared" si="0"/>
        <v>23</v>
      </c>
      <c r="C37" s="245" t="s">
        <v>194</v>
      </c>
      <c r="D37" s="109" t="s">
        <v>160</v>
      </c>
      <c r="E37" s="323" t="str">
        <f t="shared" si="1"/>
        <v/>
      </c>
      <c r="F37" s="323" t="str">
        <f t="shared" si="2"/>
        <v/>
      </c>
      <c r="G37" s="326"/>
      <c r="H37" s="106"/>
      <c r="I37" s="204"/>
      <c r="J37" s="323" t="str">
        <f t="shared" si="3"/>
        <v/>
      </c>
      <c r="K37" s="323" t="str">
        <f t="shared" si="4"/>
        <v/>
      </c>
      <c r="L37" s="325"/>
      <c r="M37" s="203"/>
      <c r="N37" s="203"/>
      <c r="O37" s="323" t="str">
        <f t="shared" si="5"/>
        <v/>
      </c>
      <c r="P37" s="323" t="str">
        <f t="shared" si="6"/>
        <v/>
      </c>
      <c r="Q37" s="325"/>
      <c r="R37" s="206"/>
      <c r="S37" s="205"/>
      <c r="T37" s="4"/>
    </row>
    <row r="38" spans="2:20" s="3" customFormat="1" ht="30" customHeight="1">
      <c r="B38" s="110">
        <f t="shared" si="0"/>
        <v>24</v>
      </c>
      <c r="C38" s="245" t="s">
        <v>194</v>
      </c>
      <c r="D38" s="109" t="s">
        <v>161</v>
      </c>
      <c r="E38" s="323" t="str">
        <f t="shared" si="1"/>
        <v/>
      </c>
      <c r="F38" s="323" t="str">
        <f t="shared" si="2"/>
        <v/>
      </c>
      <c r="G38" s="326"/>
      <c r="H38" s="106"/>
      <c r="I38" s="204"/>
      <c r="J38" s="323" t="str">
        <f t="shared" si="3"/>
        <v/>
      </c>
      <c r="K38" s="323" t="str">
        <f t="shared" si="4"/>
        <v/>
      </c>
      <c r="L38" s="325"/>
      <c r="M38" s="203"/>
      <c r="N38" s="203"/>
      <c r="O38" s="323" t="str">
        <f t="shared" si="5"/>
        <v/>
      </c>
      <c r="P38" s="323" t="str">
        <f t="shared" si="6"/>
        <v/>
      </c>
      <c r="Q38" s="325"/>
      <c r="R38" s="206"/>
      <c r="S38" s="205"/>
      <c r="T38" s="4"/>
    </row>
    <row r="39" spans="2:20" s="3" customFormat="1" ht="22.5">
      <c r="B39" s="110">
        <f t="shared" si="0"/>
        <v>25</v>
      </c>
      <c r="C39" s="245" t="s">
        <v>194</v>
      </c>
      <c r="D39" s="109" t="s">
        <v>162</v>
      </c>
      <c r="E39" s="323" t="str">
        <f t="shared" si="1"/>
        <v/>
      </c>
      <c r="F39" s="323" t="str">
        <f t="shared" si="2"/>
        <v/>
      </c>
      <c r="G39" s="326"/>
      <c r="H39" s="106"/>
      <c r="I39" s="204"/>
      <c r="J39" s="323" t="str">
        <f t="shared" si="3"/>
        <v/>
      </c>
      <c r="K39" s="323" t="str">
        <f t="shared" si="4"/>
        <v/>
      </c>
      <c r="L39" s="325"/>
      <c r="M39" s="203"/>
      <c r="N39" s="203"/>
      <c r="O39" s="323" t="str">
        <f t="shared" si="5"/>
        <v/>
      </c>
      <c r="P39" s="323" t="str">
        <f t="shared" si="6"/>
        <v/>
      </c>
      <c r="Q39" s="325"/>
      <c r="R39" s="206"/>
      <c r="S39" s="205"/>
      <c r="T39" s="4"/>
    </row>
    <row r="40" spans="2:20" s="3" customFormat="1" ht="22.5">
      <c r="B40" s="110">
        <f t="shared" si="0"/>
        <v>26</v>
      </c>
      <c r="C40" s="245" t="s">
        <v>194</v>
      </c>
      <c r="D40" s="109" t="s">
        <v>163</v>
      </c>
      <c r="E40" s="323" t="str">
        <f t="shared" si="1"/>
        <v/>
      </c>
      <c r="F40" s="323" t="str">
        <f t="shared" si="2"/>
        <v/>
      </c>
      <c r="G40" s="326"/>
      <c r="H40" s="106"/>
      <c r="I40" s="204"/>
      <c r="J40" s="323" t="str">
        <f t="shared" si="3"/>
        <v/>
      </c>
      <c r="K40" s="323" t="str">
        <f t="shared" si="4"/>
        <v/>
      </c>
      <c r="L40" s="325"/>
      <c r="M40" s="203"/>
      <c r="N40" s="203"/>
      <c r="O40" s="323" t="str">
        <f t="shared" si="5"/>
        <v/>
      </c>
      <c r="P40" s="323" t="str">
        <f t="shared" si="6"/>
        <v/>
      </c>
      <c r="Q40" s="325"/>
      <c r="R40" s="206"/>
      <c r="S40" s="205"/>
      <c r="T40" s="4"/>
    </row>
    <row r="41" spans="2:20" s="3" customFormat="1" ht="33.75">
      <c r="B41" s="110">
        <f t="shared" si="0"/>
        <v>27</v>
      </c>
      <c r="C41" s="245" t="s">
        <v>194</v>
      </c>
      <c r="D41" s="109" t="s">
        <v>164</v>
      </c>
      <c r="E41" s="323" t="str">
        <f t="shared" si="1"/>
        <v/>
      </c>
      <c r="F41" s="323" t="str">
        <f t="shared" si="2"/>
        <v/>
      </c>
      <c r="G41" s="326"/>
      <c r="H41" s="106"/>
      <c r="I41" s="204"/>
      <c r="J41" s="323" t="str">
        <f t="shared" si="3"/>
        <v/>
      </c>
      <c r="K41" s="323" t="str">
        <f t="shared" si="4"/>
        <v/>
      </c>
      <c r="L41" s="325"/>
      <c r="M41" s="203"/>
      <c r="N41" s="203"/>
      <c r="O41" s="323" t="str">
        <f t="shared" si="5"/>
        <v/>
      </c>
      <c r="P41" s="323" t="str">
        <f t="shared" si="6"/>
        <v/>
      </c>
      <c r="Q41" s="325"/>
      <c r="R41" s="206"/>
      <c r="S41" s="205"/>
      <c r="T41" s="4"/>
    </row>
    <row r="42" spans="2:20" s="3" customFormat="1" ht="33.75">
      <c r="B42" s="110">
        <f t="shared" si="0"/>
        <v>28</v>
      </c>
      <c r="C42" s="245" t="s">
        <v>194</v>
      </c>
      <c r="D42" s="109" t="s">
        <v>9</v>
      </c>
      <c r="E42" s="323" t="str">
        <f t="shared" si="1"/>
        <v/>
      </c>
      <c r="F42" s="323" t="str">
        <f t="shared" si="2"/>
        <v/>
      </c>
      <c r="G42" s="326"/>
      <c r="H42" s="106"/>
      <c r="I42" s="204"/>
      <c r="J42" s="323" t="str">
        <f t="shared" si="3"/>
        <v/>
      </c>
      <c r="K42" s="323" t="str">
        <f t="shared" si="4"/>
        <v/>
      </c>
      <c r="L42" s="325"/>
      <c r="M42" s="203"/>
      <c r="N42" s="203"/>
      <c r="O42" s="323" t="str">
        <f t="shared" si="5"/>
        <v/>
      </c>
      <c r="P42" s="323" t="str">
        <f t="shared" si="6"/>
        <v/>
      </c>
      <c r="Q42" s="325"/>
      <c r="R42" s="206"/>
      <c r="S42" s="205"/>
      <c r="T42" s="4"/>
    </row>
    <row r="43" spans="2:20" s="3" customFormat="1" ht="45.75" thickBot="1">
      <c r="B43" s="110">
        <f t="shared" si="0"/>
        <v>29</v>
      </c>
      <c r="C43" s="245" t="s">
        <v>194</v>
      </c>
      <c r="D43" s="111" t="s">
        <v>10</v>
      </c>
      <c r="E43" s="323" t="str">
        <f t="shared" si="1"/>
        <v/>
      </c>
      <c r="F43" s="323" t="str">
        <f t="shared" si="2"/>
        <v/>
      </c>
      <c r="G43" s="327"/>
      <c r="H43" s="112"/>
      <c r="I43" s="207"/>
      <c r="J43" s="323" t="str">
        <f t="shared" si="3"/>
        <v/>
      </c>
      <c r="K43" s="323" t="str">
        <f t="shared" si="4"/>
        <v/>
      </c>
      <c r="L43" s="329"/>
      <c r="M43" s="209"/>
      <c r="N43" s="209"/>
      <c r="O43" s="323" t="str">
        <f t="shared" si="5"/>
        <v/>
      </c>
      <c r="P43" s="323" t="str">
        <f t="shared" si="6"/>
        <v/>
      </c>
      <c r="Q43" s="329"/>
      <c r="R43" s="210"/>
      <c r="S43" s="208"/>
      <c r="T43" s="4"/>
    </row>
    <row r="44" spans="2:20" s="3" customFormat="1" ht="55.5" customHeight="1" thickBot="1">
      <c r="B44" s="247"/>
      <c r="C44" s="462" t="s">
        <v>228</v>
      </c>
      <c r="D44" s="462"/>
      <c r="E44" s="462"/>
      <c r="F44" s="462"/>
      <c r="G44" s="462"/>
      <c r="H44" s="462"/>
      <c r="I44" s="462"/>
      <c r="J44" s="335"/>
      <c r="K44" s="335"/>
      <c r="L44" s="248"/>
      <c r="M44" s="248"/>
      <c r="N44" s="248"/>
      <c r="O44" s="335"/>
      <c r="P44" s="335"/>
      <c r="Q44" s="248"/>
      <c r="R44" s="248"/>
      <c r="S44" s="249"/>
      <c r="T44" s="4"/>
    </row>
    <row r="45" spans="2:20" s="3" customFormat="1" ht="33.75">
      <c r="B45" s="113">
        <v>1</v>
      </c>
      <c r="C45" s="245" t="s">
        <v>195</v>
      </c>
      <c r="D45" s="101" t="s">
        <v>106</v>
      </c>
      <c r="E45" s="323" t="str">
        <f>IF(((C45="Auditoría de Gestión de la Configuración")*AND(G45="No")),"No","")</f>
        <v/>
      </c>
      <c r="F45" s="323" t="str">
        <f>IF(((C45="Auditoría de Gestión de la Configuración")*AND(G45="Si")),"Si","")</f>
        <v>Si</v>
      </c>
      <c r="G45" s="324" t="s">
        <v>187</v>
      </c>
      <c r="H45" s="107"/>
      <c r="I45" s="107"/>
      <c r="J45" s="323" t="str">
        <f>IF(((C45="Auditoría de Gestión de la Configuración")*AND(L45="No")),"No","")</f>
        <v/>
      </c>
      <c r="K45" s="323" t="str">
        <f>IF(((C45="Auditoría de Gestión de la Configuración")*AND(L45="Si")),"Si","")</f>
        <v>Si</v>
      </c>
      <c r="L45" s="324" t="s">
        <v>187</v>
      </c>
      <c r="M45" s="202"/>
      <c r="N45" s="202"/>
      <c r="O45" s="323" t="str">
        <f>IF(((C45="Auditoría de Gestión de la Configuración")*AND(Q45="No")),"No","")</f>
        <v/>
      </c>
      <c r="P45" s="323" t="str">
        <f>IF(((C45="Auditoría de Gestión de la Configuración")*AND(Q45="Si")),"Si","")</f>
        <v>Si</v>
      </c>
      <c r="Q45" s="324" t="s">
        <v>187</v>
      </c>
      <c r="R45" s="202"/>
      <c r="S45" s="202"/>
      <c r="T45" s="4"/>
    </row>
    <row r="46" spans="2:20" s="3" customFormat="1" ht="33.75">
      <c r="B46" s="113">
        <f>B45+1</f>
        <v>2</v>
      </c>
      <c r="C46" s="245" t="s">
        <v>195</v>
      </c>
      <c r="D46" s="101" t="s">
        <v>112</v>
      </c>
      <c r="E46" s="323" t="str">
        <f>IF(((C46="Auditoría de Gestión de la Configuración")*AND(G46="No")),"No","")</f>
        <v/>
      </c>
      <c r="F46" s="323" t="str">
        <f>IF(((C46="Auditoría de Gestión de la Configuración")*AND(G46="Si")),"Si","")</f>
        <v>Si</v>
      </c>
      <c r="G46" s="325" t="s">
        <v>187</v>
      </c>
      <c r="H46" s="107"/>
      <c r="I46" s="107"/>
      <c r="J46" s="323" t="str">
        <f>IF(((C46="Auditoría de Gestión de la Configuración")*AND(L46="No")),"No","")</f>
        <v/>
      </c>
      <c r="K46" s="323" t="str">
        <f>IF(((C46="Auditoría de Gestión de la Configuración")*AND(L46="Si")),"Si","")</f>
        <v>Si</v>
      </c>
      <c r="L46" s="325" t="s">
        <v>187</v>
      </c>
      <c r="M46" s="202"/>
      <c r="N46" s="202"/>
      <c r="O46" s="323" t="str">
        <f>IF(((C46="Auditoría de Gestión de la Configuración")*AND(Q46="No")),"No","")</f>
        <v/>
      </c>
      <c r="P46" s="323" t="str">
        <f>IF(((C46="Auditoría de Gestión de la Configuración")*AND(Q46="Si")),"Si","")</f>
        <v>Si</v>
      </c>
      <c r="Q46" s="325" t="s">
        <v>187</v>
      </c>
      <c r="R46" s="203"/>
      <c r="S46" s="203"/>
      <c r="T46" s="4"/>
    </row>
    <row r="47" spans="2:20" s="3" customFormat="1" ht="33.75">
      <c r="B47" s="113">
        <f t="shared" ref="B47:B78" si="7">B46+1</f>
        <v>3</v>
      </c>
      <c r="C47" s="245" t="s">
        <v>194</v>
      </c>
      <c r="D47" s="109" t="s">
        <v>11</v>
      </c>
      <c r="E47" s="323" t="str">
        <f>IF(((C47="Auditoría de Calidad")*AND(G47="No")),"No","")</f>
        <v/>
      </c>
      <c r="F47" s="323" t="str">
        <f>IF(((C47="Auditoría de Calidad")*AND(G47="Si")),"Si","")</f>
        <v/>
      </c>
      <c r="G47" s="328"/>
      <c r="H47" s="106"/>
      <c r="I47" s="204"/>
      <c r="J47" s="323" t="str">
        <f>IF(((C47="Auditoría de Calidad")*AND(L47="No")),"No","")</f>
        <v/>
      </c>
      <c r="K47" s="323" t="str">
        <f>IF(((C47="Auditoría de Calidad")*AND(L47="Si")),"Si","")</f>
        <v/>
      </c>
      <c r="L47" s="325"/>
      <c r="M47" s="203"/>
      <c r="N47" s="203"/>
      <c r="O47" s="323" t="str">
        <f>IF(((C47="Auditoría de Calidad")*AND(Q47="No")),"No","")</f>
        <v/>
      </c>
      <c r="P47" s="323" t="str">
        <f>IF(((C47="Auditoría de Calidad")*AND(Q47="Si")),"Si","")</f>
        <v/>
      </c>
      <c r="Q47" s="325"/>
      <c r="R47" s="206"/>
      <c r="S47" s="205"/>
      <c r="T47" s="4"/>
    </row>
    <row r="48" spans="2:20" s="3" customFormat="1" ht="33.75">
      <c r="B48" s="113">
        <f t="shared" si="7"/>
        <v>4</v>
      </c>
      <c r="C48" s="245" t="s">
        <v>194</v>
      </c>
      <c r="D48" s="109" t="s">
        <v>12</v>
      </c>
      <c r="E48" s="323" t="str">
        <f t="shared" ref="E48:E78" si="8">IF(((C48="Auditoría de Calidad")*AND(G48="No")),"No","")</f>
        <v/>
      </c>
      <c r="F48" s="323" t="str">
        <f t="shared" ref="F48:F78" si="9">IF(((C48="Auditoría de Calidad")*AND(G48="Si")),"Si","")</f>
        <v/>
      </c>
      <c r="G48" s="328"/>
      <c r="H48" s="106"/>
      <c r="I48" s="204"/>
      <c r="J48" s="323" t="str">
        <f t="shared" ref="J48:J78" si="10">IF(((C48="Auditoría de Calidad")*AND(L48="No")),"No","")</f>
        <v/>
      </c>
      <c r="K48" s="323" t="str">
        <f t="shared" ref="K48:K78" si="11">IF(((C48="Auditoría de Calidad")*AND(L48="Si")),"Si","")</f>
        <v/>
      </c>
      <c r="L48" s="325"/>
      <c r="M48" s="203"/>
      <c r="N48" s="203"/>
      <c r="O48" s="323" t="str">
        <f t="shared" ref="O48:O78" si="12">IF(((C48="Auditoría de Calidad")*AND(Q48="No")),"No","")</f>
        <v/>
      </c>
      <c r="P48" s="323" t="str">
        <f t="shared" ref="P48:P78" si="13">IF(((C48="Auditoría de Calidad")*AND(Q48="Si")),"Si","")</f>
        <v/>
      </c>
      <c r="Q48" s="325"/>
      <c r="R48" s="206"/>
      <c r="S48" s="205"/>
      <c r="T48" s="4"/>
    </row>
    <row r="49" spans="2:20" s="3" customFormat="1" ht="33.75">
      <c r="B49" s="113">
        <f t="shared" si="7"/>
        <v>5</v>
      </c>
      <c r="C49" s="245" t="s">
        <v>194</v>
      </c>
      <c r="D49" s="109" t="s">
        <v>13</v>
      </c>
      <c r="E49" s="323" t="str">
        <f t="shared" si="8"/>
        <v/>
      </c>
      <c r="F49" s="323" t="str">
        <f t="shared" si="9"/>
        <v/>
      </c>
      <c r="G49" s="328"/>
      <c r="H49" s="106"/>
      <c r="I49" s="204"/>
      <c r="J49" s="323" t="str">
        <f t="shared" si="10"/>
        <v/>
      </c>
      <c r="K49" s="323" t="str">
        <f t="shared" si="11"/>
        <v/>
      </c>
      <c r="L49" s="325"/>
      <c r="M49" s="203"/>
      <c r="N49" s="203"/>
      <c r="O49" s="323" t="str">
        <f t="shared" si="12"/>
        <v/>
      </c>
      <c r="P49" s="323" t="str">
        <f t="shared" si="13"/>
        <v/>
      </c>
      <c r="Q49" s="325"/>
      <c r="R49" s="206"/>
      <c r="S49" s="205"/>
      <c r="T49" s="4"/>
    </row>
    <row r="50" spans="2:20" s="3" customFormat="1" ht="33.75">
      <c r="B50" s="113">
        <f t="shared" si="7"/>
        <v>6</v>
      </c>
      <c r="C50" s="245" t="s">
        <v>194</v>
      </c>
      <c r="D50" s="109" t="s">
        <v>14</v>
      </c>
      <c r="E50" s="323" t="str">
        <f t="shared" si="8"/>
        <v/>
      </c>
      <c r="F50" s="323" t="str">
        <f t="shared" si="9"/>
        <v/>
      </c>
      <c r="G50" s="328"/>
      <c r="H50" s="106"/>
      <c r="I50" s="204"/>
      <c r="J50" s="323" t="str">
        <f t="shared" si="10"/>
        <v/>
      </c>
      <c r="K50" s="323" t="str">
        <f t="shared" si="11"/>
        <v/>
      </c>
      <c r="L50" s="325"/>
      <c r="M50" s="203"/>
      <c r="N50" s="203"/>
      <c r="O50" s="323" t="str">
        <f t="shared" si="12"/>
        <v/>
      </c>
      <c r="P50" s="323" t="str">
        <f t="shared" si="13"/>
        <v/>
      </c>
      <c r="Q50" s="325"/>
      <c r="R50" s="206"/>
      <c r="S50" s="205"/>
      <c r="T50" s="4"/>
    </row>
    <row r="51" spans="2:20" s="3" customFormat="1" ht="36.75" customHeight="1">
      <c r="B51" s="113">
        <f t="shared" si="7"/>
        <v>7</v>
      </c>
      <c r="C51" s="245" t="s">
        <v>194</v>
      </c>
      <c r="D51" s="109" t="s">
        <v>232</v>
      </c>
      <c r="E51" s="323" t="str">
        <f t="shared" si="8"/>
        <v/>
      </c>
      <c r="F51" s="323" t="str">
        <f t="shared" si="9"/>
        <v/>
      </c>
      <c r="G51" s="328"/>
      <c r="H51" s="106"/>
      <c r="I51" s="204"/>
      <c r="J51" s="323" t="str">
        <f t="shared" si="10"/>
        <v/>
      </c>
      <c r="K51" s="323" t="str">
        <f t="shared" si="11"/>
        <v/>
      </c>
      <c r="L51" s="325"/>
      <c r="M51" s="203"/>
      <c r="N51" s="203"/>
      <c r="O51" s="323" t="str">
        <f t="shared" si="12"/>
        <v/>
      </c>
      <c r="P51" s="323" t="str">
        <f t="shared" si="13"/>
        <v/>
      </c>
      <c r="Q51" s="325"/>
      <c r="R51" s="206"/>
      <c r="S51" s="205"/>
      <c r="T51" s="4"/>
    </row>
    <row r="52" spans="2:20" s="3" customFormat="1" ht="36" customHeight="1">
      <c r="B52" s="113">
        <f t="shared" si="7"/>
        <v>8</v>
      </c>
      <c r="C52" s="245" t="s">
        <v>194</v>
      </c>
      <c r="D52" s="109" t="s">
        <v>233</v>
      </c>
      <c r="E52" s="323" t="str">
        <f t="shared" si="8"/>
        <v/>
      </c>
      <c r="F52" s="323" t="str">
        <f t="shared" si="9"/>
        <v/>
      </c>
      <c r="G52" s="328"/>
      <c r="H52" s="106"/>
      <c r="I52" s="204"/>
      <c r="J52" s="323" t="str">
        <f t="shared" si="10"/>
        <v/>
      </c>
      <c r="K52" s="323" t="str">
        <f t="shared" si="11"/>
        <v/>
      </c>
      <c r="L52" s="325"/>
      <c r="M52" s="203"/>
      <c r="N52" s="203"/>
      <c r="O52" s="323" t="str">
        <f t="shared" si="12"/>
        <v/>
      </c>
      <c r="P52" s="323" t="str">
        <f t="shared" si="13"/>
        <v/>
      </c>
      <c r="Q52" s="325"/>
      <c r="R52" s="206"/>
      <c r="S52" s="205"/>
      <c r="T52" s="4"/>
    </row>
    <row r="53" spans="2:20" s="3" customFormat="1" ht="33.75">
      <c r="B53" s="113">
        <f t="shared" si="7"/>
        <v>9</v>
      </c>
      <c r="C53" s="245" t="s">
        <v>194</v>
      </c>
      <c r="D53" s="109" t="s">
        <v>238</v>
      </c>
      <c r="E53" s="323" t="str">
        <f t="shared" si="8"/>
        <v/>
      </c>
      <c r="F53" s="323" t="str">
        <f t="shared" si="9"/>
        <v/>
      </c>
      <c r="G53" s="328"/>
      <c r="H53" s="106"/>
      <c r="I53" s="204"/>
      <c r="J53" s="323" t="str">
        <f t="shared" si="10"/>
        <v/>
      </c>
      <c r="K53" s="323" t="str">
        <f t="shared" si="11"/>
        <v/>
      </c>
      <c r="L53" s="325"/>
      <c r="M53" s="203"/>
      <c r="N53" s="203"/>
      <c r="O53" s="323" t="str">
        <f t="shared" si="12"/>
        <v/>
      </c>
      <c r="P53" s="323" t="str">
        <f t="shared" si="13"/>
        <v/>
      </c>
      <c r="Q53" s="325"/>
      <c r="R53" s="206"/>
      <c r="S53" s="205"/>
      <c r="T53" s="4"/>
    </row>
    <row r="54" spans="2:20" s="3" customFormat="1" ht="22.5">
      <c r="B54" s="113">
        <f t="shared" si="7"/>
        <v>10</v>
      </c>
      <c r="C54" s="245" t="s">
        <v>194</v>
      </c>
      <c r="D54" s="109" t="s">
        <v>15</v>
      </c>
      <c r="E54" s="323" t="str">
        <f t="shared" si="8"/>
        <v/>
      </c>
      <c r="F54" s="323" t="str">
        <f t="shared" si="9"/>
        <v/>
      </c>
      <c r="G54" s="328"/>
      <c r="H54" s="106"/>
      <c r="I54" s="204"/>
      <c r="J54" s="323" t="str">
        <f t="shared" si="10"/>
        <v/>
      </c>
      <c r="K54" s="323" t="str">
        <f t="shared" si="11"/>
        <v/>
      </c>
      <c r="L54" s="325"/>
      <c r="M54" s="203"/>
      <c r="N54" s="203"/>
      <c r="O54" s="323" t="str">
        <f t="shared" si="12"/>
        <v/>
      </c>
      <c r="P54" s="323" t="str">
        <f t="shared" si="13"/>
        <v/>
      </c>
      <c r="Q54" s="325"/>
      <c r="R54" s="206"/>
      <c r="S54" s="205"/>
      <c r="T54" s="4"/>
    </row>
    <row r="55" spans="2:20" s="3" customFormat="1" ht="33.75">
      <c r="B55" s="113">
        <f t="shared" si="7"/>
        <v>11</v>
      </c>
      <c r="C55" s="245" t="s">
        <v>194</v>
      </c>
      <c r="D55" s="109" t="s">
        <v>239</v>
      </c>
      <c r="E55" s="323" t="str">
        <f t="shared" si="8"/>
        <v/>
      </c>
      <c r="F55" s="323" t="str">
        <f t="shared" si="9"/>
        <v/>
      </c>
      <c r="G55" s="328"/>
      <c r="H55" s="106"/>
      <c r="I55" s="204"/>
      <c r="J55" s="323" t="str">
        <f t="shared" si="10"/>
        <v/>
      </c>
      <c r="K55" s="323" t="str">
        <f t="shared" si="11"/>
        <v/>
      </c>
      <c r="L55" s="325"/>
      <c r="M55" s="203"/>
      <c r="N55" s="203"/>
      <c r="O55" s="323" t="str">
        <f t="shared" si="12"/>
        <v/>
      </c>
      <c r="P55" s="323" t="str">
        <f t="shared" si="13"/>
        <v/>
      </c>
      <c r="Q55" s="325"/>
      <c r="R55" s="206"/>
      <c r="S55" s="205"/>
      <c r="T55" s="4"/>
    </row>
    <row r="56" spans="2:20" s="3" customFormat="1" ht="22.5">
      <c r="B56" s="113">
        <f t="shared" si="7"/>
        <v>12</v>
      </c>
      <c r="C56" s="245" t="s">
        <v>194</v>
      </c>
      <c r="D56" s="109" t="s">
        <v>240</v>
      </c>
      <c r="E56" s="323" t="str">
        <f t="shared" si="8"/>
        <v/>
      </c>
      <c r="F56" s="323" t="str">
        <f t="shared" si="9"/>
        <v/>
      </c>
      <c r="G56" s="328"/>
      <c r="H56" s="106"/>
      <c r="I56" s="204"/>
      <c r="J56" s="323" t="str">
        <f t="shared" si="10"/>
        <v/>
      </c>
      <c r="K56" s="323" t="str">
        <f t="shared" si="11"/>
        <v/>
      </c>
      <c r="L56" s="325"/>
      <c r="M56" s="203"/>
      <c r="N56" s="203"/>
      <c r="O56" s="323" t="str">
        <f t="shared" si="12"/>
        <v/>
      </c>
      <c r="P56" s="323" t="str">
        <f t="shared" si="13"/>
        <v/>
      </c>
      <c r="Q56" s="325"/>
      <c r="R56" s="206"/>
      <c r="S56" s="205"/>
      <c r="T56" s="4"/>
    </row>
    <row r="57" spans="2:20" s="3" customFormat="1" ht="22.5">
      <c r="B57" s="113">
        <f t="shared" si="7"/>
        <v>13</v>
      </c>
      <c r="C57" s="245" t="s">
        <v>194</v>
      </c>
      <c r="D57" s="109" t="s">
        <v>241</v>
      </c>
      <c r="E57" s="323" t="str">
        <f t="shared" si="8"/>
        <v/>
      </c>
      <c r="F57" s="323" t="str">
        <f t="shared" si="9"/>
        <v/>
      </c>
      <c r="G57" s="328"/>
      <c r="H57" s="106"/>
      <c r="I57" s="204"/>
      <c r="J57" s="323" t="str">
        <f t="shared" si="10"/>
        <v/>
      </c>
      <c r="K57" s="323" t="str">
        <f t="shared" si="11"/>
        <v/>
      </c>
      <c r="L57" s="325"/>
      <c r="M57" s="203"/>
      <c r="N57" s="203"/>
      <c r="O57" s="323" t="str">
        <f t="shared" si="12"/>
        <v/>
      </c>
      <c r="P57" s="323" t="str">
        <f t="shared" si="13"/>
        <v/>
      </c>
      <c r="Q57" s="325"/>
      <c r="R57" s="206"/>
      <c r="S57" s="205"/>
      <c r="T57" s="4"/>
    </row>
    <row r="58" spans="2:20" s="3" customFormat="1" ht="22.5">
      <c r="B58" s="113">
        <f t="shared" si="7"/>
        <v>14</v>
      </c>
      <c r="C58" s="245" t="s">
        <v>194</v>
      </c>
      <c r="D58" s="214" t="s">
        <v>242</v>
      </c>
      <c r="E58" s="323" t="str">
        <f t="shared" si="8"/>
        <v/>
      </c>
      <c r="F58" s="323" t="str">
        <f t="shared" si="9"/>
        <v/>
      </c>
      <c r="G58" s="328"/>
      <c r="H58" s="106"/>
      <c r="I58" s="204"/>
      <c r="J58" s="323" t="str">
        <f t="shared" si="10"/>
        <v/>
      </c>
      <c r="K58" s="323" t="str">
        <f t="shared" si="11"/>
        <v/>
      </c>
      <c r="L58" s="325"/>
      <c r="M58" s="203"/>
      <c r="N58" s="203"/>
      <c r="O58" s="323" t="str">
        <f t="shared" si="12"/>
        <v/>
      </c>
      <c r="P58" s="323" t="str">
        <f t="shared" si="13"/>
        <v/>
      </c>
      <c r="Q58" s="325"/>
      <c r="R58" s="206"/>
      <c r="S58" s="205"/>
      <c r="T58" s="4"/>
    </row>
    <row r="59" spans="2:20" s="3" customFormat="1" ht="33.75">
      <c r="B59" s="113">
        <f t="shared" si="7"/>
        <v>15</v>
      </c>
      <c r="C59" s="245" t="s">
        <v>194</v>
      </c>
      <c r="D59" s="214" t="s">
        <v>243</v>
      </c>
      <c r="E59" s="323" t="str">
        <f t="shared" si="8"/>
        <v/>
      </c>
      <c r="F59" s="323" t="str">
        <f t="shared" si="9"/>
        <v/>
      </c>
      <c r="G59" s="328"/>
      <c r="H59" s="106"/>
      <c r="I59" s="204"/>
      <c r="J59" s="323" t="str">
        <f t="shared" si="10"/>
        <v/>
      </c>
      <c r="K59" s="323" t="str">
        <f t="shared" si="11"/>
        <v/>
      </c>
      <c r="L59" s="325"/>
      <c r="M59" s="203"/>
      <c r="N59" s="203"/>
      <c r="O59" s="323" t="str">
        <f t="shared" si="12"/>
        <v/>
      </c>
      <c r="P59" s="323" t="str">
        <f t="shared" si="13"/>
        <v/>
      </c>
      <c r="Q59" s="325"/>
      <c r="R59" s="206"/>
      <c r="S59" s="205"/>
      <c r="T59" s="4"/>
    </row>
    <row r="60" spans="2:20" s="3" customFormat="1" ht="33.75">
      <c r="B60" s="113">
        <f t="shared" si="7"/>
        <v>16</v>
      </c>
      <c r="C60" s="245" t="s">
        <v>194</v>
      </c>
      <c r="D60" s="214" t="s">
        <v>244</v>
      </c>
      <c r="E60" s="323" t="str">
        <f t="shared" si="8"/>
        <v/>
      </c>
      <c r="F60" s="323" t="str">
        <f t="shared" si="9"/>
        <v/>
      </c>
      <c r="G60" s="328"/>
      <c r="H60" s="106"/>
      <c r="I60" s="204"/>
      <c r="J60" s="323" t="str">
        <f t="shared" si="10"/>
        <v/>
      </c>
      <c r="K60" s="323" t="str">
        <f t="shared" si="11"/>
        <v/>
      </c>
      <c r="L60" s="325"/>
      <c r="M60" s="203"/>
      <c r="N60" s="203"/>
      <c r="O60" s="323" t="str">
        <f t="shared" si="12"/>
        <v/>
      </c>
      <c r="P60" s="323" t="str">
        <f t="shared" si="13"/>
        <v/>
      </c>
      <c r="Q60" s="325"/>
      <c r="R60" s="206"/>
      <c r="S60" s="205"/>
      <c r="T60" s="4"/>
    </row>
    <row r="61" spans="2:20" s="3" customFormat="1" ht="33.75">
      <c r="B61" s="113">
        <f t="shared" si="7"/>
        <v>17</v>
      </c>
      <c r="C61" s="245" t="s">
        <v>194</v>
      </c>
      <c r="D61" s="214" t="s">
        <v>245</v>
      </c>
      <c r="E61" s="323" t="str">
        <f t="shared" si="8"/>
        <v/>
      </c>
      <c r="F61" s="323" t="str">
        <f t="shared" si="9"/>
        <v/>
      </c>
      <c r="G61" s="328"/>
      <c r="H61" s="106"/>
      <c r="I61" s="204"/>
      <c r="J61" s="323" t="str">
        <f t="shared" si="10"/>
        <v/>
      </c>
      <c r="K61" s="323" t="str">
        <f t="shared" si="11"/>
        <v/>
      </c>
      <c r="L61" s="325"/>
      <c r="M61" s="203"/>
      <c r="N61" s="203"/>
      <c r="O61" s="323" t="str">
        <f t="shared" si="12"/>
        <v/>
      </c>
      <c r="P61" s="323" t="str">
        <f t="shared" si="13"/>
        <v/>
      </c>
      <c r="Q61" s="325"/>
      <c r="R61" s="206"/>
      <c r="S61" s="205"/>
      <c r="T61" s="4"/>
    </row>
    <row r="62" spans="2:20" s="3" customFormat="1" ht="33.75">
      <c r="B62" s="113">
        <f t="shared" si="7"/>
        <v>18</v>
      </c>
      <c r="C62" s="245" t="s">
        <v>194</v>
      </c>
      <c r="D62" s="214" t="s">
        <v>246</v>
      </c>
      <c r="E62" s="323" t="str">
        <f t="shared" si="8"/>
        <v/>
      </c>
      <c r="F62" s="323" t="str">
        <f t="shared" si="9"/>
        <v/>
      </c>
      <c r="G62" s="328"/>
      <c r="H62" s="106"/>
      <c r="I62" s="204"/>
      <c r="J62" s="323" t="str">
        <f t="shared" si="10"/>
        <v/>
      </c>
      <c r="K62" s="323" t="str">
        <f t="shared" si="11"/>
        <v/>
      </c>
      <c r="L62" s="325"/>
      <c r="M62" s="203"/>
      <c r="N62" s="203"/>
      <c r="O62" s="323" t="str">
        <f t="shared" si="12"/>
        <v/>
      </c>
      <c r="P62" s="323" t="str">
        <f t="shared" si="13"/>
        <v/>
      </c>
      <c r="Q62" s="325"/>
      <c r="R62" s="206"/>
      <c r="S62" s="205"/>
      <c r="T62" s="4"/>
    </row>
    <row r="63" spans="2:20" s="3" customFormat="1" ht="33.75">
      <c r="B63" s="113">
        <f t="shared" si="7"/>
        <v>19</v>
      </c>
      <c r="C63" s="245" t="s">
        <v>194</v>
      </c>
      <c r="D63" s="214" t="s">
        <v>247</v>
      </c>
      <c r="E63" s="323" t="str">
        <f t="shared" si="8"/>
        <v/>
      </c>
      <c r="F63" s="323" t="str">
        <f t="shared" si="9"/>
        <v/>
      </c>
      <c r="G63" s="328"/>
      <c r="H63" s="106"/>
      <c r="I63" s="204"/>
      <c r="J63" s="323" t="str">
        <f t="shared" si="10"/>
        <v/>
      </c>
      <c r="K63" s="323" t="str">
        <f t="shared" si="11"/>
        <v/>
      </c>
      <c r="L63" s="325"/>
      <c r="M63" s="203"/>
      <c r="N63" s="203"/>
      <c r="O63" s="323" t="str">
        <f t="shared" si="12"/>
        <v/>
      </c>
      <c r="P63" s="323" t="str">
        <f t="shared" si="13"/>
        <v/>
      </c>
      <c r="Q63" s="325"/>
      <c r="R63" s="206"/>
      <c r="S63" s="205"/>
      <c r="T63" s="4"/>
    </row>
    <row r="64" spans="2:20" s="3" customFormat="1" ht="33.75">
      <c r="B64" s="113">
        <f t="shared" si="7"/>
        <v>20</v>
      </c>
      <c r="C64" s="245" t="s">
        <v>194</v>
      </c>
      <c r="D64" s="214" t="s">
        <v>248</v>
      </c>
      <c r="E64" s="323" t="str">
        <f t="shared" si="8"/>
        <v/>
      </c>
      <c r="F64" s="323" t="str">
        <f t="shared" si="9"/>
        <v/>
      </c>
      <c r="G64" s="328"/>
      <c r="H64" s="106"/>
      <c r="I64" s="204"/>
      <c r="J64" s="323" t="str">
        <f t="shared" si="10"/>
        <v/>
      </c>
      <c r="K64" s="323" t="str">
        <f t="shared" si="11"/>
        <v/>
      </c>
      <c r="L64" s="325"/>
      <c r="M64" s="203"/>
      <c r="N64" s="203"/>
      <c r="O64" s="323" t="str">
        <f t="shared" si="12"/>
        <v/>
      </c>
      <c r="P64" s="323" t="str">
        <f t="shared" si="13"/>
        <v/>
      </c>
      <c r="Q64" s="325"/>
      <c r="R64" s="206"/>
      <c r="S64" s="205"/>
      <c r="T64" s="4"/>
    </row>
    <row r="65" spans="2:20" s="3" customFormat="1" ht="33.75">
      <c r="B65" s="113">
        <f t="shared" si="7"/>
        <v>21</v>
      </c>
      <c r="C65" s="245" t="s">
        <v>194</v>
      </c>
      <c r="D65" s="214" t="s">
        <v>246</v>
      </c>
      <c r="E65" s="323" t="str">
        <f t="shared" si="8"/>
        <v/>
      </c>
      <c r="F65" s="323" t="str">
        <f t="shared" si="9"/>
        <v/>
      </c>
      <c r="G65" s="328"/>
      <c r="H65" s="106"/>
      <c r="I65" s="204"/>
      <c r="J65" s="323" t="str">
        <f t="shared" si="10"/>
        <v/>
      </c>
      <c r="K65" s="323" t="str">
        <f t="shared" si="11"/>
        <v/>
      </c>
      <c r="L65" s="325"/>
      <c r="M65" s="203"/>
      <c r="N65" s="203"/>
      <c r="O65" s="323" t="str">
        <f t="shared" si="12"/>
        <v/>
      </c>
      <c r="P65" s="323" t="str">
        <f t="shared" si="13"/>
        <v/>
      </c>
      <c r="Q65" s="325"/>
      <c r="R65" s="206"/>
      <c r="S65" s="205"/>
      <c r="T65" s="4"/>
    </row>
    <row r="66" spans="2:20" s="3" customFormat="1" ht="33.75">
      <c r="B66" s="113">
        <f t="shared" si="7"/>
        <v>22</v>
      </c>
      <c r="C66" s="245" t="s">
        <v>194</v>
      </c>
      <c r="D66" s="214" t="s">
        <v>247</v>
      </c>
      <c r="E66" s="323" t="str">
        <f t="shared" si="8"/>
        <v/>
      </c>
      <c r="F66" s="323" t="str">
        <f t="shared" si="9"/>
        <v/>
      </c>
      <c r="G66" s="328"/>
      <c r="H66" s="106"/>
      <c r="I66" s="204"/>
      <c r="J66" s="323" t="str">
        <f t="shared" si="10"/>
        <v/>
      </c>
      <c r="K66" s="323" t="str">
        <f t="shared" si="11"/>
        <v/>
      </c>
      <c r="L66" s="325"/>
      <c r="M66" s="203"/>
      <c r="N66" s="203"/>
      <c r="O66" s="323" t="str">
        <f t="shared" si="12"/>
        <v/>
      </c>
      <c r="P66" s="323" t="str">
        <f t="shared" si="13"/>
        <v/>
      </c>
      <c r="Q66" s="325"/>
      <c r="R66" s="206"/>
      <c r="S66" s="205"/>
      <c r="T66" s="4"/>
    </row>
    <row r="67" spans="2:20" s="3" customFormat="1" ht="24" customHeight="1">
      <c r="B67" s="113">
        <f t="shared" si="7"/>
        <v>23</v>
      </c>
      <c r="C67" s="245" t="s">
        <v>194</v>
      </c>
      <c r="D67" s="214" t="s">
        <v>249</v>
      </c>
      <c r="E67" s="323" t="str">
        <f t="shared" si="8"/>
        <v/>
      </c>
      <c r="F67" s="323" t="str">
        <f t="shared" si="9"/>
        <v/>
      </c>
      <c r="G67" s="328"/>
      <c r="H67" s="106"/>
      <c r="I67" s="204"/>
      <c r="J67" s="323" t="str">
        <f t="shared" si="10"/>
        <v/>
      </c>
      <c r="K67" s="323" t="str">
        <f t="shared" si="11"/>
        <v/>
      </c>
      <c r="L67" s="325"/>
      <c r="M67" s="203"/>
      <c r="N67" s="203"/>
      <c r="O67" s="323" t="str">
        <f t="shared" si="12"/>
        <v/>
      </c>
      <c r="P67" s="323" t="str">
        <f t="shared" si="13"/>
        <v/>
      </c>
      <c r="Q67" s="325"/>
      <c r="R67" s="206"/>
      <c r="S67" s="205"/>
      <c r="T67" s="4"/>
    </row>
    <row r="68" spans="2:20" s="3" customFormat="1" ht="33.75">
      <c r="B68" s="113">
        <f t="shared" si="7"/>
        <v>24</v>
      </c>
      <c r="C68" s="245" t="s">
        <v>194</v>
      </c>
      <c r="D68" s="214" t="s">
        <v>250</v>
      </c>
      <c r="E68" s="323" t="str">
        <f t="shared" si="8"/>
        <v/>
      </c>
      <c r="F68" s="323" t="str">
        <f t="shared" si="9"/>
        <v/>
      </c>
      <c r="G68" s="328"/>
      <c r="H68" s="106"/>
      <c r="I68" s="204"/>
      <c r="J68" s="323" t="str">
        <f t="shared" si="10"/>
        <v/>
      </c>
      <c r="K68" s="323" t="str">
        <f t="shared" si="11"/>
        <v/>
      </c>
      <c r="L68" s="325"/>
      <c r="M68" s="203"/>
      <c r="N68" s="203"/>
      <c r="O68" s="323" t="str">
        <f t="shared" si="12"/>
        <v/>
      </c>
      <c r="P68" s="323" t="str">
        <f t="shared" si="13"/>
        <v/>
      </c>
      <c r="Q68" s="325"/>
      <c r="R68" s="206"/>
      <c r="S68" s="205"/>
      <c r="T68" s="4"/>
    </row>
    <row r="69" spans="2:20" s="3" customFormat="1" ht="33.75">
      <c r="B69" s="113">
        <f t="shared" si="7"/>
        <v>25</v>
      </c>
      <c r="C69" s="245" t="s">
        <v>194</v>
      </c>
      <c r="D69" s="214" t="s">
        <v>251</v>
      </c>
      <c r="E69" s="323" t="str">
        <f t="shared" si="8"/>
        <v/>
      </c>
      <c r="F69" s="323" t="str">
        <f t="shared" si="9"/>
        <v/>
      </c>
      <c r="G69" s="328"/>
      <c r="H69" s="106"/>
      <c r="I69" s="204"/>
      <c r="J69" s="323" t="str">
        <f t="shared" si="10"/>
        <v/>
      </c>
      <c r="K69" s="323" t="str">
        <f t="shared" si="11"/>
        <v/>
      </c>
      <c r="L69" s="325"/>
      <c r="M69" s="203"/>
      <c r="N69" s="203"/>
      <c r="O69" s="323" t="str">
        <f t="shared" si="12"/>
        <v/>
      </c>
      <c r="P69" s="323" t="str">
        <f t="shared" si="13"/>
        <v/>
      </c>
      <c r="Q69" s="325"/>
      <c r="R69" s="206"/>
      <c r="S69" s="205"/>
      <c r="T69" s="4"/>
    </row>
    <row r="70" spans="2:20" s="3" customFormat="1" ht="33.75">
      <c r="B70" s="113">
        <f t="shared" si="7"/>
        <v>26</v>
      </c>
      <c r="C70" s="245" t="s">
        <v>194</v>
      </c>
      <c r="D70" s="214" t="s">
        <v>252</v>
      </c>
      <c r="E70" s="323" t="str">
        <f t="shared" si="8"/>
        <v/>
      </c>
      <c r="F70" s="323" t="str">
        <f t="shared" si="9"/>
        <v/>
      </c>
      <c r="G70" s="328"/>
      <c r="H70" s="106"/>
      <c r="I70" s="204"/>
      <c r="J70" s="323" t="str">
        <f t="shared" si="10"/>
        <v/>
      </c>
      <c r="K70" s="323" t="str">
        <f t="shared" si="11"/>
        <v/>
      </c>
      <c r="L70" s="325"/>
      <c r="M70" s="203"/>
      <c r="N70" s="203"/>
      <c r="O70" s="323" t="str">
        <f t="shared" si="12"/>
        <v/>
      </c>
      <c r="P70" s="323" t="str">
        <f t="shared" si="13"/>
        <v/>
      </c>
      <c r="Q70" s="325"/>
      <c r="R70" s="206"/>
      <c r="S70" s="205"/>
      <c r="T70" s="4"/>
    </row>
    <row r="71" spans="2:20" s="3" customFormat="1" ht="33.75">
      <c r="B71" s="113">
        <f t="shared" si="7"/>
        <v>27</v>
      </c>
      <c r="C71" s="245" t="s">
        <v>194</v>
      </c>
      <c r="D71" s="214" t="s">
        <v>253</v>
      </c>
      <c r="E71" s="323" t="str">
        <f t="shared" si="8"/>
        <v/>
      </c>
      <c r="F71" s="323" t="str">
        <f t="shared" si="9"/>
        <v/>
      </c>
      <c r="G71" s="328"/>
      <c r="H71" s="106"/>
      <c r="I71" s="204"/>
      <c r="J71" s="323" t="str">
        <f t="shared" si="10"/>
        <v/>
      </c>
      <c r="K71" s="323" t="str">
        <f t="shared" si="11"/>
        <v/>
      </c>
      <c r="L71" s="325"/>
      <c r="M71" s="203"/>
      <c r="N71" s="203"/>
      <c r="O71" s="323" t="str">
        <f t="shared" si="12"/>
        <v/>
      </c>
      <c r="P71" s="323" t="str">
        <f t="shared" si="13"/>
        <v/>
      </c>
      <c r="Q71" s="325"/>
      <c r="R71" s="206"/>
      <c r="S71" s="205"/>
      <c r="T71" s="4"/>
    </row>
    <row r="72" spans="2:20" s="3" customFormat="1" ht="33.75">
      <c r="B72" s="113">
        <f t="shared" si="7"/>
        <v>28</v>
      </c>
      <c r="C72" s="245" t="s">
        <v>194</v>
      </c>
      <c r="D72" s="214" t="s">
        <v>254</v>
      </c>
      <c r="E72" s="323" t="str">
        <f t="shared" si="8"/>
        <v/>
      </c>
      <c r="F72" s="323" t="str">
        <f t="shared" si="9"/>
        <v/>
      </c>
      <c r="G72" s="328"/>
      <c r="H72" s="106"/>
      <c r="I72" s="204"/>
      <c r="J72" s="323" t="str">
        <f t="shared" si="10"/>
        <v/>
      </c>
      <c r="K72" s="323" t="str">
        <f t="shared" si="11"/>
        <v/>
      </c>
      <c r="L72" s="325"/>
      <c r="M72" s="203"/>
      <c r="N72" s="203"/>
      <c r="O72" s="323" t="str">
        <f t="shared" si="12"/>
        <v/>
      </c>
      <c r="P72" s="323" t="str">
        <f t="shared" si="13"/>
        <v/>
      </c>
      <c r="Q72" s="325"/>
      <c r="R72" s="206"/>
      <c r="S72" s="205"/>
      <c r="T72" s="4"/>
    </row>
    <row r="73" spans="2:20" s="3" customFormat="1" ht="33.75">
      <c r="B73" s="113">
        <f t="shared" si="7"/>
        <v>29</v>
      </c>
      <c r="C73" s="245" t="s">
        <v>194</v>
      </c>
      <c r="D73" s="214" t="s">
        <v>255</v>
      </c>
      <c r="E73" s="323" t="str">
        <f t="shared" si="8"/>
        <v/>
      </c>
      <c r="F73" s="323" t="str">
        <f t="shared" si="9"/>
        <v/>
      </c>
      <c r="G73" s="328"/>
      <c r="H73" s="106"/>
      <c r="I73" s="204"/>
      <c r="J73" s="323" t="str">
        <f t="shared" si="10"/>
        <v/>
      </c>
      <c r="K73" s="323" t="str">
        <f t="shared" si="11"/>
        <v/>
      </c>
      <c r="L73" s="325"/>
      <c r="M73" s="203"/>
      <c r="N73" s="203"/>
      <c r="O73" s="323" t="str">
        <f t="shared" si="12"/>
        <v/>
      </c>
      <c r="P73" s="323" t="str">
        <f t="shared" si="13"/>
        <v/>
      </c>
      <c r="Q73" s="325"/>
      <c r="R73" s="206"/>
      <c r="S73" s="205"/>
      <c r="T73" s="4"/>
    </row>
    <row r="74" spans="2:20" s="3" customFormat="1" ht="33.75">
      <c r="B74" s="113">
        <f t="shared" si="7"/>
        <v>30</v>
      </c>
      <c r="C74" s="245" t="s">
        <v>194</v>
      </c>
      <c r="D74" s="214" t="s">
        <v>256</v>
      </c>
      <c r="E74" s="323" t="str">
        <f t="shared" si="8"/>
        <v/>
      </c>
      <c r="F74" s="323" t="str">
        <f t="shared" si="9"/>
        <v/>
      </c>
      <c r="G74" s="328"/>
      <c r="H74" s="106"/>
      <c r="I74" s="204"/>
      <c r="J74" s="323" t="str">
        <f t="shared" si="10"/>
        <v/>
      </c>
      <c r="K74" s="323" t="str">
        <f t="shared" si="11"/>
        <v/>
      </c>
      <c r="L74" s="325"/>
      <c r="M74" s="203"/>
      <c r="N74" s="203"/>
      <c r="O74" s="323" t="str">
        <f t="shared" si="12"/>
        <v/>
      </c>
      <c r="P74" s="323" t="str">
        <f t="shared" si="13"/>
        <v/>
      </c>
      <c r="Q74" s="325"/>
      <c r="R74" s="206"/>
      <c r="S74" s="205"/>
      <c r="T74" s="4"/>
    </row>
    <row r="75" spans="2:20" s="3" customFormat="1" ht="33.75">
      <c r="B75" s="113">
        <f t="shared" si="7"/>
        <v>31</v>
      </c>
      <c r="C75" s="245" t="s">
        <v>194</v>
      </c>
      <c r="D75" s="214" t="s">
        <v>257</v>
      </c>
      <c r="E75" s="323" t="str">
        <f t="shared" si="8"/>
        <v/>
      </c>
      <c r="F75" s="323" t="str">
        <f t="shared" si="9"/>
        <v/>
      </c>
      <c r="G75" s="328"/>
      <c r="H75" s="106"/>
      <c r="I75" s="204"/>
      <c r="J75" s="323" t="str">
        <f t="shared" si="10"/>
        <v/>
      </c>
      <c r="K75" s="323" t="str">
        <f t="shared" si="11"/>
        <v/>
      </c>
      <c r="L75" s="325"/>
      <c r="M75" s="203"/>
      <c r="N75" s="203"/>
      <c r="O75" s="323" t="str">
        <f t="shared" si="12"/>
        <v/>
      </c>
      <c r="P75" s="323" t="str">
        <f t="shared" si="13"/>
        <v/>
      </c>
      <c r="Q75" s="325"/>
      <c r="R75" s="206"/>
      <c r="S75" s="205"/>
      <c r="T75" s="4"/>
    </row>
    <row r="76" spans="2:20" s="3" customFormat="1" ht="33.75">
      <c r="B76" s="113">
        <f t="shared" si="7"/>
        <v>32</v>
      </c>
      <c r="C76" s="245" t="s">
        <v>194</v>
      </c>
      <c r="D76" s="214" t="s">
        <v>258</v>
      </c>
      <c r="E76" s="323" t="str">
        <f t="shared" si="8"/>
        <v/>
      </c>
      <c r="F76" s="323" t="str">
        <f t="shared" si="9"/>
        <v/>
      </c>
      <c r="G76" s="328"/>
      <c r="H76" s="106"/>
      <c r="I76" s="204"/>
      <c r="J76" s="323" t="str">
        <f t="shared" si="10"/>
        <v/>
      </c>
      <c r="K76" s="323" t="str">
        <f t="shared" si="11"/>
        <v/>
      </c>
      <c r="L76" s="325"/>
      <c r="M76" s="203"/>
      <c r="N76" s="203"/>
      <c r="O76" s="323" t="str">
        <f t="shared" si="12"/>
        <v/>
      </c>
      <c r="P76" s="323" t="str">
        <f t="shared" si="13"/>
        <v/>
      </c>
      <c r="Q76" s="325"/>
      <c r="R76" s="206"/>
      <c r="S76" s="205"/>
      <c r="T76" s="4"/>
    </row>
    <row r="77" spans="2:20" s="3" customFormat="1" ht="22.5">
      <c r="B77" s="113">
        <f t="shared" si="7"/>
        <v>33</v>
      </c>
      <c r="C77" s="245" t="s">
        <v>194</v>
      </c>
      <c r="D77" s="214" t="s">
        <v>259</v>
      </c>
      <c r="E77" s="323" t="str">
        <f t="shared" si="8"/>
        <v/>
      </c>
      <c r="F77" s="323" t="str">
        <f t="shared" si="9"/>
        <v/>
      </c>
      <c r="G77" s="328"/>
      <c r="H77" s="106"/>
      <c r="I77" s="204"/>
      <c r="J77" s="323" t="str">
        <f t="shared" si="10"/>
        <v/>
      </c>
      <c r="K77" s="323" t="str">
        <f t="shared" si="11"/>
        <v/>
      </c>
      <c r="L77" s="325"/>
      <c r="M77" s="203"/>
      <c r="N77" s="203"/>
      <c r="O77" s="323" t="str">
        <f t="shared" si="12"/>
        <v/>
      </c>
      <c r="P77" s="323" t="str">
        <f t="shared" si="13"/>
        <v/>
      </c>
      <c r="Q77" s="325"/>
      <c r="R77" s="206"/>
      <c r="S77" s="205"/>
      <c r="T77" s="4"/>
    </row>
    <row r="78" spans="2:20" s="3" customFormat="1" ht="33.75">
      <c r="B78" s="113">
        <f t="shared" si="7"/>
        <v>34</v>
      </c>
      <c r="C78" s="245" t="s">
        <v>194</v>
      </c>
      <c r="D78" s="214" t="s">
        <v>260</v>
      </c>
      <c r="E78" s="323" t="str">
        <f t="shared" si="8"/>
        <v/>
      </c>
      <c r="F78" s="323" t="str">
        <f t="shared" si="9"/>
        <v/>
      </c>
      <c r="G78" s="328"/>
      <c r="H78" s="106"/>
      <c r="I78" s="204"/>
      <c r="J78" s="323" t="str">
        <f t="shared" si="10"/>
        <v/>
      </c>
      <c r="K78" s="323" t="str">
        <f t="shared" si="11"/>
        <v/>
      </c>
      <c r="L78" s="325"/>
      <c r="M78" s="203"/>
      <c r="N78" s="203"/>
      <c r="O78" s="323" t="str">
        <f t="shared" si="12"/>
        <v/>
      </c>
      <c r="P78" s="323" t="str">
        <f t="shared" si="13"/>
        <v/>
      </c>
      <c r="Q78" s="325"/>
      <c r="R78" s="206"/>
      <c r="S78" s="205"/>
      <c r="T78" s="4"/>
    </row>
    <row r="79" spans="2:20">
      <c r="B79" s="3"/>
      <c r="C79" s="3"/>
      <c r="D79" s="3"/>
      <c r="E79" s="322"/>
      <c r="F79" s="322"/>
      <c r="G79" s="3"/>
      <c r="H79" s="3"/>
    </row>
    <row r="80" spans="2:20">
      <c r="B80" s="3"/>
      <c r="C80" s="3"/>
      <c r="D80" s="3"/>
      <c r="E80" s="322"/>
      <c r="F80" s="322"/>
      <c r="G80" s="3"/>
      <c r="H80" s="3"/>
    </row>
    <row r="81" spans="2:8">
      <c r="B81" s="3"/>
      <c r="C81" s="3"/>
      <c r="D81" s="3"/>
      <c r="E81" s="322"/>
      <c r="F81" s="322"/>
      <c r="G81" s="3"/>
      <c r="H81" s="3"/>
    </row>
    <row r="82" spans="2:8">
      <c r="B82" s="3"/>
      <c r="C82" s="3"/>
      <c r="D82" s="3"/>
      <c r="E82" s="322"/>
      <c r="F82" s="322"/>
      <c r="G82" s="3"/>
      <c r="H82" s="3"/>
    </row>
    <row r="83" spans="2:8">
      <c r="B83" s="3"/>
      <c r="C83" s="3"/>
      <c r="D83" s="3"/>
      <c r="E83" s="322"/>
      <c r="F83" s="322"/>
      <c r="G83" s="3"/>
      <c r="H83" s="3"/>
    </row>
    <row r="84" spans="2:8">
      <c r="B84" s="3"/>
      <c r="C84" s="3"/>
      <c r="D84" s="3"/>
      <c r="E84" s="322"/>
      <c r="F84" s="322"/>
      <c r="G84" s="3"/>
      <c r="H84" s="3"/>
    </row>
    <row r="85" spans="2:8">
      <c r="B85" s="3"/>
      <c r="C85" s="3"/>
      <c r="D85" s="3"/>
      <c r="E85" s="322"/>
      <c r="F85" s="322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D12:D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89" t="s">
        <v>208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71"/>
    </row>
    <row r="3" spans="2:53" s="72" customFormat="1">
      <c r="U3" s="71"/>
      <c r="V3" s="71"/>
    </row>
    <row r="4" spans="2:53" s="70" customFormat="1" ht="12.75" customHeight="1">
      <c r="B4" s="250"/>
      <c r="C4" s="240" t="s">
        <v>291</v>
      </c>
      <c r="D4" s="246" t="str">
        <f>Inicio!D4</f>
        <v>EVOLUTIVO FRONT END</v>
      </c>
      <c r="E4" s="253"/>
      <c r="F4" s="253"/>
      <c r="G4" s="241"/>
      <c r="H4" s="241"/>
      <c r="I4" s="72"/>
      <c r="J4" s="105" t="s">
        <v>68</v>
      </c>
      <c r="K4" s="254"/>
      <c r="L4" s="254"/>
      <c r="M4" s="72"/>
      <c r="N4" s="72"/>
      <c r="O4" s="105" t="s">
        <v>115</v>
      </c>
      <c r="P4" s="471" t="s">
        <v>73</v>
      </c>
      <c r="Q4" s="471"/>
      <c r="R4" s="471"/>
      <c r="S4" s="472"/>
      <c r="T4" s="105" t="s">
        <v>66</v>
      </c>
      <c r="U4" s="201" t="s">
        <v>67</v>
      </c>
      <c r="V4" s="71"/>
    </row>
    <row r="5" spans="2:53" s="70" customFormat="1">
      <c r="B5" s="250"/>
      <c r="C5" s="240" t="s">
        <v>203</v>
      </c>
      <c r="D5" s="246">
        <f>Inicio!D5</f>
        <v>0</v>
      </c>
      <c r="E5" s="253"/>
      <c r="F5" s="253"/>
      <c r="G5" s="241"/>
      <c r="H5" s="241"/>
      <c r="I5" s="72"/>
      <c r="J5" s="72"/>
      <c r="K5" s="255"/>
      <c r="L5" s="255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50"/>
      <c r="C6" s="240" t="s">
        <v>292</v>
      </c>
      <c r="D6" s="246">
        <f>Inicio!D6</f>
        <v>0</v>
      </c>
      <c r="E6" s="253"/>
      <c r="F6" s="253"/>
      <c r="G6" s="241"/>
      <c r="H6" s="241"/>
      <c r="I6" s="72"/>
      <c r="J6" s="105" t="s">
        <v>69</v>
      </c>
      <c r="K6" s="254"/>
      <c r="L6" s="254"/>
      <c r="M6" s="72"/>
      <c r="N6" s="72"/>
      <c r="O6" s="105" t="s">
        <v>115</v>
      </c>
      <c r="P6" s="471" t="s">
        <v>73</v>
      </c>
      <c r="Q6" s="471"/>
      <c r="R6" s="471"/>
      <c r="S6" s="472"/>
      <c r="T6" s="105" t="s">
        <v>66</v>
      </c>
      <c r="U6" s="201" t="s">
        <v>67</v>
      </c>
      <c r="V6" s="71"/>
    </row>
    <row r="7" spans="2:53" s="70" customFormat="1">
      <c r="B7" s="250"/>
      <c r="C7" s="240" t="s">
        <v>2</v>
      </c>
      <c r="D7" s="246">
        <f>Inicio!D7</f>
        <v>0</v>
      </c>
      <c r="E7" s="253"/>
      <c r="F7" s="253"/>
      <c r="G7" s="241"/>
      <c r="H7" s="241"/>
      <c r="I7" s="72"/>
      <c r="J7" s="72"/>
      <c r="K7" s="255"/>
      <c r="L7" s="255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50"/>
      <c r="C8" s="240" t="s">
        <v>204</v>
      </c>
      <c r="D8" s="246">
        <f>Inicio!D8</f>
        <v>0</v>
      </c>
      <c r="E8" s="253"/>
      <c r="F8" s="253"/>
      <c r="G8" s="241"/>
      <c r="H8" s="241"/>
      <c r="I8" s="72"/>
      <c r="J8" s="105" t="s">
        <v>70</v>
      </c>
      <c r="K8" s="254"/>
      <c r="L8" s="254"/>
      <c r="M8" s="72"/>
      <c r="N8" s="72"/>
      <c r="O8" s="105" t="s">
        <v>115</v>
      </c>
      <c r="P8" s="471" t="s">
        <v>73</v>
      </c>
      <c r="Q8" s="471"/>
      <c r="R8" s="471"/>
      <c r="S8" s="472"/>
      <c r="T8" s="105" t="s">
        <v>66</v>
      </c>
      <c r="U8" s="201" t="s">
        <v>67</v>
      </c>
      <c r="V8" s="71"/>
    </row>
    <row r="9" spans="2:53" s="70" customFormat="1">
      <c r="V9" s="73"/>
    </row>
    <row r="10" spans="2:53" s="70" customFormat="1" ht="11.25" customHeight="1">
      <c r="C10" s="240" t="s">
        <v>110</v>
      </c>
      <c r="D10" s="105"/>
      <c r="E10" s="250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76"/>
      <c r="D11" s="476"/>
      <c r="E11" s="484"/>
      <c r="G11" s="485" t="s">
        <v>117</v>
      </c>
      <c r="H11" s="473"/>
      <c r="I11" s="468"/>
      <c r="M11" s="467" t="s">
        <v>118</v>
      </c>
      <c r="N11" s="473"/>
      <c r="O11" s="468"/>
      <c r="S11" s="467" t="s">
        <v>119</v>
      </c>
      <c r="T11" s="473"/>
      <c r="U11" s="468"/>
      <c r="V11" s="73"/>
    </row>
    <row r="12" spans="2:53" s="3" customFormat="1" ht="12.75" customHeight="1">
      <c r="B12" s="474" t="s">
        <v>107</v>
      </c>
      <c r="C12" s="482" t="s">
        <v>91</v>
      </c>
      <c r="D12" s="474" t="s">
        <v>109</v>
      </c>
      <c r="G12" s="465" t="s">
        <v>170</v>
      </c>
      <c r="H12" s="493" t="s">
        <v>169</v>
      </c>
      <c r="I12" s="494"/>
      <c r="J12" s="466" t="s">
        <v>158</v>
      </c>
      <c r="K12" s="88"/>
      <c r="L12" s="88"/>
      <c r="M12" s="466" t="s">
        <v>171</v>
      </c>
      <c r="N12" s="493" t="s">
        <v>169</v>
      </c>
      <c r="O12" s="494"/>
      <c r="P12" s="466" t="s">
        <v>158</v>
      </c>
      <c r="Q12" s="88"/>
      <c r="R12" s="88"/>
      <c r="S12" s="466" t="s">
        <v>172</v>
      </c>
      <c r="T12" s="464" t="s">
        <v>169</v>
      </c>
      <c r="U12" s="466" t="s">
        <v>158</v>
      </c>
      <c r="V12" s="4"/>
    </row>
    <row r="13" spans="2:53" s="3" customFormat="1" ht="20.25" customHeight="1" thickBot="1">
      <c r="B13" s="475"/>
      <c r="C13" s="483"/>
      <c r="D13" s="475"/>
      <c r="G13" s="498"/>
      <c r="H13" s="495"/>
      <c r="I13" s="496"/>
      <c r="J13" s="487"/>
      <c r="K13" s="108"/>
      <c r="L13" s="108"/>
      <c r="M13" s="487"/>
      <c r="N13" s="495"/>
      <c r="O13" s="496"/>
      <c r="P13" s="487"/>
      <c r="Q13" s="108"/>
      <c r="R13" s="108"/>
      <c r="S13" s="487"/>
      <c r="T13" s="490"/>
      <c r="U13" s="487"/>
      <c r="V13" s="4"/>
    </row>
    <row r="14" spans="2:53" ht="13.5" thickBot="1">
      <c r="B14" s="147" t="s">
        <v>120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499" t="s">
        <v>229</v>
      </c>
      <c r="D15" s="499"/>
      <c r="E15" s="499"/>
      <c r="F15" s="499"/>
      <c r="G15" s="499"/>
      <c r="H15" s="499"/>
      <c r="I15" s="499"/>
      <c r="J15" s="499"/>
      <c r="K15" s="150"/>
      <c r="L15" s="150"/>
      <c r="M15" s="149"/>
      <c r="N15" s="497"/>
      <c r="O15" s="497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45" t="s">
        <v>195</v>
      </c>
      <c r="D16" s="127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263" t="s">
        <v>187</v>
      </c>
      <c r="H16" s="500"/>
      <c r="I16" s="500"/>
      <c r="J16" s="136"/>
      <c r="K16" s="323" t="str">
        <f>IF(((C16="Auditoría de Gestión de la Configuración")*AND(M16="No")),"No","")</f>
        <v/>
      </c>
      <c r="L16" s="323" t="str">
        <f>IF(((C16="Auditoría de Gestión de la Configuración")*AND(M16="Si")),"Si","")</f>
        <v>Si</v>
      </c>
      <c r="M16" s="263" t="s">
        <v>187</v>
      </c>
      <c r="N16" s="500"/>
      <c r="O16" s="500"/>
      <c r="P16" s="133"/>
      <c r="Q16" s="323" t="str">
        <f>IF(((C16="Auditoría de Gestión de la Configuración")*AND(S16="No")),"No","")</f>
        <v/>
      </c>
      <c r="R16" s="323" t="str">
        <f>IF(((C16="Auditoría de Gestión de la Configuración")*AND(S16="Si")),"Si","")</f>
        <v>Si</v>
      </c>
      <c r="S16" s="263" t="s">
        <v>187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45" t="s">
        <v>195</v>
      </c>
      <c r="D17" s="128" t="s">
        <v>112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264" t="s">
        <v>187</v>
      </c>
      <c r="H17" s="500"/>
      <c r="I17" s="500"/>
      <c r="J17" s="129"/>
      <c r="K17" s="323" t="str">
        <f>IF(((C17="Auditoría de Gestión de la Configuración")*AND(M17="No")),"No","")</f>
        <v>No</v>
      </c>
      <c r="L17" s="323" t="str">
        <f>IF(((C17="Auditoría de Gestión de la Configuración")*AND(M17="Si")),"Si","")</f>
        <v/>
      </c>
      <c r="M17" s="264" t="s">
        <v>188</v>
      </c>
      <c r="N17" s="500"/>
      <c r="O17" s="500"/>
      <c r="P17" s="129"/>
      <c r="Q17" s="323" t="str">
        <f>IF(((C17="Auditoría de Gestión de la Configuración")*AND(S17="No")),"No","")</f>
        <v/>
      </c>
      <c r="R17" s="323" t="str">
        <f>IF(((C17="Auditoría de Gestión de la Configuración")*AND(S17="Si")),"Si","")</f>
        <v>Si</v>
      </c>
      <c r="S17" s="264" t="s">
        <v>187</v>
      </c>
      <c r="T17" s="122"/>
      <c r="U17" s="122"/>
      <c r="V17" s="4"/>
    </row>
  </sheetData>
  <mergeCells count="26">
    <mergeCell ref="N17:O17"/>
    <mergeCell ref="H16:I16"/>
    <mergeCell ref="N16:O16"/>
    <mergeCell ref="H17:I17"/>
    <mergeCell ref="N15:O15"/>
    <mergeCell ref="D12:D13"/>
    <mergeCell ref="G11:I11"/>
    <mergeCell ref="M11:O11"/>
    <mergeCell ref="M12:M13"/>
    <mergeCell ref="G12:G13"/>
    <mergeCell ref="H12:I13"/>
    <mergeCell ref="J12:J13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61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61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89" t="s">
        <v>199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71"/>
    </row>
    <row r="3" spans="2:58" s="72" customFormat="1">
      <c r="E3" s="317"/>
      <c r="F3" s="317"/>
      <c r="K3" s="317"/>
      <c r="L3" s="317"/>
      <c r="R3" s="262"/>
      <c r="T3" s="71"/>
      <c r="U3" s="71"/>
    </row>
    <row r="4" spans="2:58" s="70" customFormat="1" ht="12.75" customHeight="1">
      <c r="C4" s="105" t="s">
        <v>291</v>
      </c>
      <c r="D4" s="246" t="str">
        <f>Inicio!D4</f>
        <v>EVOLUTIVO FRONT END</v>
      </c>
      <c r="E4" s="317"/>
      <c r="F4" s="317"/>
      <c r="G4" s="72"/>
      <c r="H4" s="72"/>
      <c r="I4" s="72"/>
      <c r="J4" s="105" t="s">
        <v>68</v>
      </c>
      <c r="K4" s="332"/>
      <c r="L4" s="332"/>
      <c r="M4" s="72"/>
      <c r="N4" s="105" t="s">
        <v>115</v>
      </c>
      <c r="O4" s="506" t="s">
        <v>73</v>
      </c>
      <c r="P4" s="506"/>
      <c r="Q4" s="506"/>
      <c r="R4" s="506"/>
      <c r="S4" s="105" t="s">
        <v>66</v>
      </c>
      <c r="T4" s="114" t="s">
        <v>67</v>
      </c>
      <c r="U4" s="71"/>
    </row>
    <row r="5" spans="2:58" s="70" customFormat="1" ht="12.75" customHeight="1">
      <c r="C5" s="507" t="s">
        <v>203</v>
      </c>
      <c r="D5" s="509">
        <f>Inicio!D5</f>
        <v>0</v>
      </c>
      <c r="E5" s="336"/>
      <c r="F5" s="336"/>
      <c r="G5" s="215"/>
      <c r="H5" s="215"/>
      <c r="I5" s="72"/>
      <c r="J5" s="72"/>
      <c r="K5" s="333"/>
      <c r="L5" s="333"/>
      <c r="M5" s="72"/>
      <c r="N5" s="72"/>
      <c r="O5" s="72"/>
      <c r="P5" s="72"/>
      <c r="Q5" s="72"/>
      <c r="R5" s="262"/>
      <c r="S5" s="72"/>
      <c r="T5" s="71"/>
      <c r="U5" s="71"/>
    </row>
    <row r="6" spans="2:58" s="70" customFormat="1" ht="12.75" customHeight="1">
      <c r="C6" s="508"/>
      <c r="D6" s="510"/>
      <c r="E6" s="336"/>
      <c r="F6" s="336"/>
      <c r="G6" s="215"/>
      <c r="H6" s="215"/>
      <c r="I6" s="72"/>
      <c r="J6" s="105" t="s">
        <v>69</v>
      </c>
      <c r="K6" s="332"/>
      <c r="L6" s="332"/>
      <c r="M6" s="72"/>
      <c r="N6" s="105" t="s">
        <v>115</v>
      </c>
      <c r="O6" s="506" t="s">
        <v>73</v>
      </c>
      <c r="P6" s="506"/>
      <c r="Q6" s="506"/>
      <c r="R6" s="506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46">
        <f>Inicio!D7</f>
        <v>0</v>
      </c>
      <c r="E7" s="336"/>
      <c r="F7" s="336"/>
      <c r="G7" s="215"/>
      <c r="H7" s="215"/>
      <c r="I7" s="72"/>
      <c r="J7" s="72"/>
      <c r="K7" s="333"/>
      <c r="L7" s="333"/>
      <c r="M7" s="72"/>
      <c r="N7" s="72"/>
      <c r="O7" s="72"/>
      <c r="P7" s="72"/>
      <c r="Q7" s="72"/>
      <c r="R7" s="262"/>
      <c r="S7" s="72"/>
      <c r="T7" s="71"/>
      <c r="U7" s="71"/>
    </row>
    <row r="8" spans="2:58" s="70" customFormat="1" ht="12.75" customHeight="1">
      <c r="C8" s="105" t="s">
        <v>204</v>
      </c>
      <c r="D8" s="246">
        <f>Inicio!D8</f>
        <v>0</v>
      </c>
      <c r="E8" s="336"/>
      <c r="F8" s="336"/>
      <c r="G8" s="215"/>
      <c r="H8" s="215"/>
      <c r="I8" s="72"/>
      <c r="J8" s="105" t="s">
        <v>70</v>
      </c>
      <c r="K8" s="332"/>
      <c r="L8" s="332"/>
      <c r="M8" s="72"/>
      <c r="N8" s="105" t="s">
        <v>115</v>
      </c>
      <c r="O8" s="506" t="s">
        <v>73</v>
      </c>
      <c r="P8" s="506"/>
      <c r="Q8" s="506"/>
      <c r="R8" s="506"/>
      <c r="S8" s="105" t="s">
        <v>66</v>
      </c>
      <c r="T8" s="114" t="s">
        <v>67</v>
      </c>
      <c r="U8" s="71"/>
    </row>
    <row r="9" spans="2:58">
      <c r="M9" s="6"/>
    </row>
    <row r="10" spans="2:58">
      <c r="C10" s="511"/>
      <c r="D10" s="511"/>
      <c r="E10" s="511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512"/>
      <c r="D11" s="512"/>
      <c r="E11" s="513"/>
      <c r="G11" s="485" t="s">
        <v>117</v>
      </c>
      <c r="H11" s="473"/>
      <c r="I11" s="468"/>
      <c r="M11" s="485" t="s">
        <v>117</v>
      </c>
      <c r="N11" s="468"/>
      <c r="R11" s="485" t="s">
        <v>117</v>
      </c>
      <c r="S11" s="473"/>
      <c r="T11" s="468"/>
    </row>
    <row r="12" spans="2:58" ht="12.75" customHeight="1">
      <c r="B12" s="474" t="s">
        <v>107</v>
      </c>
      <c r="C12" s="482" t="s">
        <v>91</v>
      </c>
      <c r="D12" s="474" t="s">
        <v>109</v>
      </c>
      <c r="E12" s="266"/>
      <c r="F12" s="266"/>
      <c r="G12" s="465" t="s">
        <v>170</v>
      </c>
      <c r="H12" s="465" t="s">
        <v>169</v>
      </c>
      <c r="I12" s="465"/>
      <c r="J12" s="463" t="s">
        <v>158</v>
      </c>
      <c r="K12" s="342"/>
      <c r="L12" s="342"/>
      <c r="M12" s="465" t="s">
        <v>171</v>
      </c>
      <c r="N12" s="465" t="s">
        <v>169</v>
      </c>
      <c r="O12" s="463" t="s">
        <v>158</v>
      </c>
      <c r="P12" s="135"/>
      <c r="Q12" s="135"/>
      <c r="R12" s="465" t="s">
        <v>172</v>
      </c>
      <c r="S12" s="463" t="s">
        <v>169</v>
      </c>
      <c r="T12" s="463" t="s">
        <v>158</v>
      </c>
    </row>
    <row r="13" spans="2:58" s="13" customFormat="1" ht="25.5" customHeight="1" thickBot="1">
      <c r="B13" s="475"/>
      <c r="C13" s="483"/>
      <c r="D13" s="514"/>
      <c r="E13" s="345"/>
      <c r="F13" s="346"/>
      <c r="G13" s="498"/>
      <c r="H13" s="466"/>
      <c r="I13" s="466"/>
      <c r="J13" s="464"/>
      <c r="K13" s="301"/>
      <c r="L13" s="301"/>
      <c r="M13" s="466"/>
      <c r="N13" s="466"/>
      <c r="O13" s="464"/>
      <c r="P13" s="89"/>
      <c r="Q13" s="89"/>
      <c r="R13" s="466"/>
      <c r="S13" s="464"/>
      <c r="T13" s="464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01" t="s">
        <v>210</v>
      </c>
      <c r="C14" s="502"/>
      <c r="D14" s="503"/>
      <c r="E14" s="347"/>
      <c r="F14" s="348"/>
      <c r="G14" s="220"/>
      <c r="H14" s="144"/>
      <c r="I14" s="144"/>
      <c r="J14" s="137"/>
      <c r="K14" s="343"/>
      <c r="L14" s="343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499" t="s">
        <v>56</v>
      </c>
      <c r="D15" s="499"/>
      <c r="E15" s="499"/>
      <c r="F15" s="499"/>
      <c r="G15" s="499"/>
      <c r="H15" s="499"/>
      <c r="I15" s="499"/>
      <c r="J15" s="499"/>
      <c r="K15" s="344"/>
      <c r="L15" s="344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17" customFormat="1" ht="36">
      <c r="B16" s="218">
        <v>1</v>
      </c>
      <c r="C16" s="216" t="s">
        <v>195</v>
      </c>
      <c r="D16" s="127" t="s">
        <v>309</v>
      </c>
      <c r="E16" s="263" t="str">
        <f>IF(((C16="Auditoría de Gestión de la Configuración")*AND(G16="No")),"No","")</f>
        <v/>
      </c>
      <c r="F16" s="263" t="str">
        <f>IF(((C16="Auditoría de Gestión de la Configuración")*AND(G16="Si")),"Si","")</f>
        <v>Si</v>
      </c>
      <c r="G16" s="263" t="s">
        <v>187</v>
      </c>
      <c r="H16" s="504"/>
      <c r="I16" s="505"/>
      <c r="J16" s="136"/>
      <c r="K16" s="263" t="str">
        <f>IF(((C16="Auditoría de Gestión de la Configuración")*AND(M16="No")),"No","")</f>
        <v/>
      </c>
      <c r="L16" s="263" t="str">
        <f>IF(((C16="Auditoría de Gestión de la Configuración")*AND(M16="Si")),"Si","")</f>
        <v>Si</v>
      </c>
      <c r="M16" s="263" t="s">
        <v>187</v>
      </c>
      <c r="N16" s="228"/>
      <c r="O16" s="136"/>
      <c r="P16" s="263" t="str">
        <f>IF(((C16="Auditoría de Gestión de la Configuración")*AND(R16="No")),"No","")</f>
        <v/>
      </c>
      <c r="Q16" s="263" t="str">
        <f>IF(((C16="Auditoría de Gestión de la Configuración")*AND(R16="Si")),"Si","")</f>
        <v>Si</v>
      </c>
      <c r="R16" s="263" t="s">
        <v>187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17" customFormat="1" ht="48">
      <c r="B17" s="218">
        <f>1+B16</f>
        <v>2</v>
      </c>
      <c r="C17" s="216" t="s">
        <v>194</v>
      </c>
      <c r="D17" s="127" t="s">
        <v>311</v>
      </c>
      <c r="E17" s="263" t="str">
        <f>IF(((C17="Auditoría de Calidad")*AND(G17="No")),"No","")</f>
        <v/>
      </c>
      <c r="F17" s="263" t="str">
        <f>IF(((C17="Auditoría de Calidad")*AND(G17="Si")),"Si","")</f>
        <v/>
      </c>
      <c r="G17" s="263"/>
      <c r="H17" s="504"/>
      <c r="I17" s="505"/>
      <c r="J17" s="136"/>
      <c r="K17" s="263" t="str">
        <f>IF(((C17="Auditoría de Calidad")*AND(M17="No")),"No","")</f>
        <v/>
      </c>
      <c r="L17" s="263" t="str">
        <f>IF(((C17="Auditoría de Calidad")*AND(M17="Si")),"Si","")</f>
        <v/>
      </c>
      <c r="M17" s="263"/>
      <c r="N17" s="227"/>
      <c r="O17" s="136"/>
      <c r="P17" s="263" t="str">
        <f>IF(((C17="Auditoría de Calidad")*AND(R17="No")),"No","")</f>
        <v/>
      </c>
      <c r="Q17" s="263" t="str">
        <f>IF(((C17="Auditoría de Calidad")*AND(R17="Si")),"Si","")</f>
        <v/>
      </c>
      <c r="R17" s="263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17" customFormat="1" ht="53.25" customHeight="1">
      <c r="B18" s="218">
        <f t="shared" ref="B18:B30" si="0">1+B17</f>
        <v>3</v>
      </c>
      <c r="C18" s="216" t="s">
        <v>194</v>
      </c>
      <c r="D18" s="127" t="s">
        <v>312</v>
      </c>
      <c r="E18" s="263" t="str">
        <f t="shared" ref="E18:E30" si="1">IF(((C18="Auditoría de Calidad")*AND(G18="No")),"No","")</f>
        <v/>
      </c>
      <c r="F18" s="263" t="str">
        <f t="shared" ref="F18:F30" si="2">IF(((C18="Auditoría de Calidad")*AND(G18="Si")),"Si","")</f>
        <v/>
      </c>
      <c r="G18" s="263"/>
      <c r="H18" s="504"/>
      <c r="I18" s="505"/>
      <c r="J18" s="136"/>
      <c r="K18" s="263" t="str">
        <f t="shared" ref="K18:K30" si="3">IF(((C18="Auditoría de Calidad")*AND(M18="No")),"No","")</f>
        <v/>
      </c>
      <c r="L18" s="263" t="str">
        <f t="shared" ref="L18:L30" si="4">IF(((C18="Auditoría de Calidad")*AND(M18="Si")),"Si","")</f>
        <v/>
      </c>
      <c r="M18" s="263"/>
      <c r="N18" s="227"/>
      <c r="O18" s="136"/>
      <c r="P18" s="263" t="str">
        <f t="shared" ref="P18:P30" si="5">IF(((C18="Auditoría de Calidad")*AND(R18="No")),"No","")</f>
        <v/>
      </c>
      <c r="Q18" s="263" t="str">
        <f t="shared" ref="Q18:Q30" si="6">IF(((C18="Auditoría de Calidad")*AND(R18="Si")),"Si","")</f>
        <v/>
      </c>
      <c r="R18" s="263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17" customFormat="1" ht="48">
      <c r="B19" s="218">
        <f t="shared" si="0"/>
        <v>4</v>
      </c>
      <c r="C19" s="216" t="s">
        <v>194</v>
      </c>
      <c r="D19" s="127" t="s">
        <v>0</v>
      </c>
      <c r="E19" s="263" t="str">
        <f t="shared" si="1"/>
        <v/>
      </c>
      <c r="F19" s="263" t="str">
        <f t="shared" si="2"/>
        <v/>
      </c>
      <c r="G19" s="263"/>
      <c r="H19" s="504"/>
      <c r="I19" s="505"/>
      <c r="J19" s="136"/>
      <c r="K19" s="263" t="str">
        <f t="shared" si="3"/>
        <v/>
      </c>
      <c r="L19" s="263" t="str">
        <f t="shared" si="4"/>
        <v/>
      </c>
      <c r="M19" s="263"/>
      <c r="N19" s="227"/>
      <c r="O19" s="136"/>
      <c r="P19" s="263" t="str">
        <f t="shared" si="5"/>
        <v/>
      </c>
      <c r="Q19" s="263" t="str">
        <f t="shared" si="6"/>
        <v/>
      </c>
      <c r="R19" s="263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17" customFormat="1" ht="60">
      <c r="B20" s="218">
        <f t="shared" si="0"/>
        <v>5</v>
      </c>
      <c r="C20" s="216" t="s">
        <v>194</v>
      </c>
      <c r="D20" s="127" t="s">
        <v>1</v>
      </c>
      <c r="E20" s="263" t="str">
        <f t="shared" si="1"/>
        <v/>
      </c>
      <c r="F20" s="263" t="str">
        <f t="shared" si="2"/>
        <v/>
      </c>
      <c r="G20" s="263"/>
      <c r="H20" s="504"/>
      <c r="I20" s="505"/>
      <c r="J20" s="136"/>
      <c r="K20" s="263" t="str">
        <f t="shared" si="3"/>
        <v/>
      </c>
      <c r="L20" s="263" t="str">
        <f t="shared" si="4"/>
        <v/>
      </c>
      <c r="M20" s="263"/>
      <c r="N20" s="227"/>
      <c r="O20" s="136"/>
      <c r="P20" s="263" t="str">
        <f t="shared" si="5"/>
        <v/>
      </c>
      <c r="Q20" s="263" t="str">
        <f t="shared" si="6"/>
        <v/>
      </c>
      <c r="R20" s="263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17" customFormat="1" ht="25.5" customHeight="1">
      <c r="B21" s="218">
        <f t="shared" si="0"/>
        <v>6</v>
      </c>
      <c r="C21" s="216" t="s">
        <v>194</v>
      </c>
      <c r="D21" s="127" t="s">
        <v>303</v>
      </c>
      <c r="E21" s="263" t="str">
        <f t="shared" si="1"/>
        <v/>
      </c>
      <c r="F21" s="263" t="str">
        <f t="shared" si="2"/>
        <v/>
      </c>
      <c r="G21" s="263"/>
      <c r="H21" s="504"/>
      <c r="I21" s="505"/>
      <c r="J21" s="136"/>
      <c r="K21" s="263" t="str">
        <f t="shared" si="3"/>
        <v/>
      </c>
      <c r="L21" s="263" t="str">
        <f t="shared" si="4"/>
        <v/>
      </c>
      <c r="M21" s="263"/>
      <c r="N21" s="227"/>
      <c r="O21" s="136"/>
      <c r="P21" s="263" t="str">
        <f t="shared" si="5"/>
        <v/>
      </c>
      <c r="Q21" s="263" t="str">
        <f t="shared" si="6"/>
        <v/>
      </c>
      <c r="R21" s="263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17" customFormat="1" ht="36">
      <c r="B22" s="218">
        <f t="shared" si="0"/>
        <v>7</v>
      </c>
      <c r="C22" s="216" t="s">
        <v>194</v>
      </c>
      <c r="D22" s="127" t="s">
        <v>234</v>
      </c>
      <c r="E22" s="263" t="str">
        <f t="shared" si="1"/>
        <v/>
      </c>
      <c r="F22" s="263" t="str">
        <f t="shared" si="2"/>
        <v/>
      </c>
      <c r="G22" s="263"/>
      <c r="H22" s="504"/>
      <c r="I22" s="505"/>
      <c r="J22" s="136"/>
      <c r="K22" s="263" t="str">
        <f t="shared" si="3"/>
        <v/>
      </c>
      <c r="L22" s="263" t="str">
        <f t="shared" si="4"/>
        <v/>
      </c>
      <c r="M22" s="263"/>
      <c r="N22" s="227"/>
      <c r="O22" s="136"/>
      <c r="P22" s="263" t="str">
        <f t="shared" si="5"/>
        <v/>
      </c>
      <c r="Q22" s="263" t="str">
        <f t="shared" si="6"/>
        <v/>
      </c>
      <c r="R22" s="263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17" customFormat="1">
      <c r="B23" s="218">
        <f t="shared" si="0"/>
        <v>8</v>
      </c>
      <c r="C23" s="216" t="s">
        <v>194</v>
      </c>
      <c r="D23" s="127" t="s">
        <v>235</v>
      </c>
      <c r="E23" s="263" t="str">
        <f t="shared" si="1"/>
        <v/>
      </c>
      <c r="F23" s="263" t="str">
        <f t="shared" si="2"/>
        <v/>
      </c>
      <c r="G23" s="263"/>
      <c r="H23" s="504"/>
      <c r="I23" s="505"/>
      <c r="J23" s="136"/>
      <c r="K23" s="263" t="str">
        <f t="shared" si="3"/>
        <v/>
      </c>
      <c r="L23" s="263" t="str">
        <f t="shared" si="4"/>
        <v/>
      </c>
      <c r="M23" s="263"/>
      <c r="N23" s="227"/>
      <c r="O23" s="136"/>
      <c r="P23" s="263" t="str">
        <f t="shared" si="5"/>
        <v/>
      </c>
      <c r="Q23" s="263" t="str">
        <f t="shared" si="6"/>
        <v/>
      </c>
      <c r="R23" s="263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17" customFormat="1" ht="25.5" customHeight="1">
      <c r="B24" s="218">
        <f t="shared" si="0"/>
        <v>9</v>
      </c>
      <c r="C24" s="216" t="s">
        <v>194</v>
      </c>
      <c r="D24" s="127" t="s">
        <v>304</v>
      </c>
      <c r="E24" s="263" t="str">
        <f t="shared" si="1"/>
        <v/>
      </c>
      <c r="F24" s="263" t="str">
        <f t="shared" si="2"/>
        <v/>
      </c>
      <c r="G24" s="263"/>
      <c r="H24" s="504"/>
      <c r="I24" s="505"/>
      <c r="J24" s="136"/>
      <c r="K24" s="263" t="str">
        <f t="shared" si="3"/>
        <v/>
      </c>
      <c r="L24" s="263" t="str">
        <f t="shared" si="4"/>
        <v/>
      </c>
      <c r="M24" s="263"/>
      <c r="N24" s="227"/>
      <c r="O24" s="136"/>
      <c r="P24" s="263" t="str">
        <f t="shared" si="5"/>
        <v/>
      </c>
      <c r="Q24" s="263" t="str">
        <f t="shared" si="6"/>
        <v/>
      </c>
      <c r="R24" s="263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17" customFormat="1" ht="25.5" customHeight="1">
      <c r="B25" s="218">
        <f t="shared" si="0"/>
        <v>10</v>
      </c>
      <c r="C25" s="216" t="s">
        <v>194</v>
      </c>
      <c r="D25" s="127" t="s">
        <v>305</v>
      </c>
      <c r="E25" s="263" t="str">
        <f t="shared" si="1"/>
        <v/>
      </c>
      <c r="F25" s="263" t="str">
        <f t="shared" si="2"/>
        <v/>
      </c>
      <c r="G25" s="263"/>
      <c r="H25" s="504"/>
      <c r="I25" s="505"/>
      <c r="J25" s="136"/>
      <c r="K25" s="263" t="str">
        <f t="shared" si="3"/>
        <v/>
      </c>
      <c r="L25" s="263" t="str">
        <f t="shared" si="4"/>
        <v/>
      </c>
      <c r="M25" s="263"/>
      <c r="N25" s="227"/>
      <c r="O25" s="136"/>
      <c r="P25" s="263" t="str">
        <f t="shared" si="5"/>
        <v/>
      </c>
      <c r="Q25" s="263" t="str">
        <f t="shared" si="6"/>
        <v/>
      </c>
      <c r="R25" s="263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17" customFormat="1" ht="25.5" customHeight="1">
      <c r="B26" s="218">
        <f t="shared" si="0"/>
        <v>11</v>
      </c>
      <c r="C26" s="216" t="s">
        <v>194</v>
      </c>
      <c r="D26" s="127" t="s">
        <v>306</v>
      </c>
      <c r="E26" s="263" t="str">
        <f t="shared" si="1"/>
        <v/>
      </c>
      <c r="F26" s="263" t="str">
        <f t="shared" si="2"/>
        <v/>
      </c>
      <c r="G26" s="263"/>
      <c r="H26" s="504"/>
      <c r="I26" s="505"/>
      <c r="J26" s="136"/>
      <c r="K26" s="263" t="str">
        <f t="shared" si="3"/>
        <v/>
      </c>
      <c r="L26" s="263" t="str">
        <f t="shared" si="4"/>
        <v/>
      </c>
      <c r="M26" s="263"/>
      <c r="N26" s="227"/>
      <c r="O26" s="136"/>
      <c r="P26" s="263" t="str">
        <f t="shared" si="5"/>
        <v/>
      </c>
      <c r="Q26" s="263" t="str">
        <f t="shared" si="6"/>
        <v/>
      </c>
      <c r="R26" s="263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17" customFormat="1" ht="25.5" customHeight="1">
      <c r="B27" s="218">
        <f t="shared" si="0"/>
        <v>12</v>
      </c>
      <c r="C27" s="216" t="s">
        <v>194</v>
      </c>
      <c r="D27" s="127" t="s">
        <v>307</v>
      </c>
      <c r="E27" s="263" t="str">
        <f t="shared" si="1"/>
        <v/>
      </c>
      <c r="F27" s="263" t="str">
        <f t="shared" si="2"/>
        <v/>
      </c>
      <c r="G27" s="263"/>
      <c r="H27" s="504"/>
      <c r="I27" s="505"/>
      <c r="J27" s="136"/>
      <c r="K27" s="263" t="str">
        <f t="shared" si="3"/>
        <v/>
      </c>
      <c r="L27" s="263" t="str">
        <f t="shared" si="4"/>
        <v/>
      </c>
      <c r="M27" s="263"/>
      <c r="N27" s="227"/>
      <c r="O27" s="136"/>
      <c r="P27" s="263" t="str">
        <f t="shared" si="5"/>
        <v/>
      </c>
      <c r="Q27" s="263" t="str">
        <f t="shared" si="6"/>
        <v/>
      </c>
      <c r="R27" s="263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17" customFormat="1" ht="25.5" customHeight="1">
      <c r="B28" s="218">
        <f t="shared" si="0"/>
        <v>13</v>
      </c>
      <c r="C28" s="216" t="s">
        <v>194</v>
      </c>
      <c r="D28" s="127" t="s">
        <v>308</v>
      </c>
      <c r="E28" s="263" t="str">
        <f t="shared" si="1"/>
        <v/>
      </c>
      <c r="F28" s="263" t="str">
        <f t="shared" si="2"/>
        <v/>
      </c>
      <c r="G28" s="263"/>
      <c r="H28" s="504"/>
      <c r="I28" s="505"/>
      <c r="J28" s="136"/>
      <c r="K28" s="263" t="str">
        <f t="shared" si="3"/>
        <v/>
      </c>
      <c r="L28" s="263" t="str">
        <f t="shared" si="4"/>
        <v/>
      </c>
      <c r="M28" s="263"/>
      <c r="N28" s="227"/>
      <c r="O28" s="136"/>
      <c r="P28" s="263" t="str">
        <f t="shared" si="5"/>
        <v/>
      </c>
      <c r="Q28" s="263" t="str">
        <f t="shared" si="6"/>
        <v/>
      </c>
      <c r="R28" s="263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17" customFormat="1" ht="25.5" customHeight="1">
      <c r="B29" s="218">
        <f t="shared" si="0"/>
        <v>14</v>
      </c>
      <c r="C29" s="216" t="s">
        <v>194</v>
      </c>
      <c r="D29" s="127" t="s">
        <v>310</v>
      </c>
      <c r="E29" s="263" t="str">
        <f t="shared" si="1"/>
        <v/>
      </c>
      <c r="F29" s="263" t="str">
        <f t="shared" si="2"/>
        <v/>
      </c>
      <c r="G29" s="263"/>
      <c r="H29" s="504"/>
      <c r="I29" s="505"/>
      <c r="J29" s="136"/>
      <c r="K29" s="263" t="str">
        <f t="shared" si="3"/>
        <v/>
      </c>
      <c r="L29" s="263" t="str">
        <f t="shared" si="4"/>
        <v/>
      </c>
      <c r="M29" s="263"/>
      <c r="N29" s="227"/>
      <c r="O29" s="136"/>
      <c r="P29" s="263" t="str">
        <f t="shared" si="5"/>
        <v/>
      </c>
      <c r="Q29" s="263" t="str">
        <f t="shared" si="6"/>
        <v/>
      </c>
      <c r="R29" s="263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17" customFormat="1" ht="25.5" customHeight="1" thickBot="1">
      <c r="B30" s="218">
        <f t="shared" si="0"/>
        <v>15</v>
      </c>
      <c r="C30" s="216" t="s">
        <v>194</v>
      </c>
      <c r="D30" s="127" t="s">
        <v>236</v>
      </c>
      <c r="E30" s="350" t="str">
        <f t="shared" si="1"/>
        <v/>
      </c>
      <c r="F30" s="350" t="str">
        <f t="shared" si="2"/>
        <v/>
      </c>
      <c r="G30" s="263"/>
      <c r="H30" s="504"/>
      <c r="I30" s="505"/>
      <c r="J30" s="136"/>
      <c r="K30" s="263" t="str">
        <f t="shared" si="3"/>
        <v/>
      </c>
      <c r="L30" s="263" t="str">
        <f t="shared" si="4"/>
        <v/>
      </c>
      <c r="M30" s="263"/>
      <c r="N30" s="131"/>
      <c r="O30" s="136"/>
      <c r="P30" s="263" t="str">
        <f t="shared" si="5"/>
        <v/>
      </c>
      <c r="Q30" s="263" t="str">
        <f t="shared" si="6"/>
        <v/>
      </c>
      <c r="R30" s="263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01" t="s">
        <v>209</v>
      </c>
      <c r="C31" s="502"/>
      <c r="D31" s="502"/>
      <c r="E31" s="347"/>
      <c r="F31" s="348"/>
      <c r="G31" s="144"/>
      <c r="H31" s="144"/>
      <c r="I31" s="144"/>
      <c r="J31" s="137"/>
      <c r="K31" s="343"/>
      <c r="L31" s="343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499" t="s">
        <v>57</v>
      </c>
      <c r="D32" s="499"/>
      <c r="E32" s="499"/>
      <c r="F32" s="499"/>
      <c r="G32" s="499"/>
      <c r="H32" s="499"/>
      <c r="I32" s="499"/>
      <c r="J32" s="499"/>
      <c r="K32" s="344"/>
      <c r="L32" s="344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17" customFormat="1" ht="36">
      <c r="B33" s="218">
        <v>1</v>
      </c>
      <c r="C33" s="216" t="s">
        <v>195</v>
      </c>
      <c r="D33" s="127" t="s">
        <v>309</v>
      </c>
      <c r="E33" s="349" t="str">
        <f>IF(((C33="Auditoría de Gestión de la Configuración")*AND(G33="No")),"No","")</f>
        <v/>
      </c>
      <c r="F33" s="349" t="str">
        <f>IF(((C33="Auditoría de Gestión de la Configuración")*AND(G33="Si")),"Si","")</f>
        <v>Si</v>
      </c>
      <c r="G33" s="263" t="s">
        <v>187</v>
      </c>
      <c r="H33" s="504"/>
      <c r="I33" s="505"/>
      <c r="J33" s="136"/>
      <c r="K33" s="263" t="str">
        <f>IF(((C33="Auditoría de Gestión de la Configuración")*AND(M33="No")),"No","")</f>
        <v/>
      </c>
      <c r="L33" s="263" t="str">
        <f>IF(((C33="Auditoría de Gestión de la Configuración")*AND(M33="Si")),"Si","")</f>
        <v>Si</v>
      </c>
      <c r="M33" s="263" t="s">
        <v>187</v>
      </c>
      <c r="N33" s="228"/>
      <c r="O33" s="136"/>
      <c r="P33" s="263" t="str">
        <f>IF(((C33="Auditoría de Gestión de la Configuración")*AND(R33="No")),"No","")</f>
        <v/>
      </c>
      <c r="Q33" s="263" t="str">
        <f>IF(((C33="Auditoría de Gestión de la Configuración")*AND(R33="Si")),"Si","")</f>
        <v>Si</v>
      </c>
      <c r="R33" s="263" t="s">
        <v>187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17" customFormat="1" ht="48">
      <c r="B34" s="218">
        <f>1+B33</f>
        <v>2</v>
      </c>
      <c r="C34" s="216" t="s">
        <v>194</v>
      </c>
      <c r="D34" s="127" t="s">
        <v>311</v>
      </c>
      <c r="E34" s="264" t="str">
        <f>IF(((C34="Auditoría de Calidad")*AND(G34="No")),"No","")</f>
        <v/>
      </c>
      <c r="F34" s="264" t="str">
        <f>IF(((C34="Auditoría de Calidad")*AND(G34="Si")),"Si","")</f>
        <v/>
      </c>
      <c r="G34" s="263"/>
      <c r="H34" s="504"/>
      <c r="I34" s="505"/>
      <c r="J34" s="136"/>
      <c r="K34" s="263" t="str">
        <f>IF(((C34="Auditoría de Calidad")*AND(M34="No")),"No","")</f>
        <v/>
      </c>
      <c r="L34" s="263" t="str">
        <f>IF(((C34="Auditoría de Calidad")*AND(M34="Si")),"Si","")</f>
        <v/>
      </c>
      <c r="M34" s="263"/>
      <c r="N34" s="227"/>
      <c r="O34" s="136"/>
      <c r="P34" s="263" t="str">
        <f>IF(((C34="Auditoría de Calidad")*AND(R34="No")),"No","")</f>
        <v/>
      </c>
      <c r="Q34" s="263" t="str">
        <f>IF(((C34="Auditoría de Calidad")*AND(R34="Si")),"Si","")</f>
        <v/>
      </c>
      <c r="R34" s="263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17" customFormat="1" ht="53.25" customHeight="1">
      <c r="B35" s="218">
        <f>1+B34</f>
        <v>3</v>
      </c>
      <c r="C35" s="216" t="s">
        <v>194</v>
      </c>
      <c r="D35" s="127" t="s">
        <v>189</v>
      </c>
      <c r="E35" s="264" t="str">
        <f t="shared" ref="E35:E47" si="7">IF(((C35="Auditoría de Calidad")*AND(G35="No")),"No","")</f>
        <v/>
      </c>
      <c r="F35" s="264" t="str">
        <f t="shared" ref="F35:F47" si="8">IF(((C35="Auditoría de Calidad")*AND(G35="Si")),"Si","")</f>
        <v/>
      </c>
      <c r="G35" s="263"/>
      <c r="H35" s="504"/>
      <c r="I35" s="505"/>
      <c r="J35" s="268"/>
      <c r="K35" s="263" t="str">
        <f t="shared" ref="K35:K47" si="9">IF(((C35="Auditoría de Calidad")*AND(M35="No")),"No","")</f>
        <v/>
      </c>
      <c r="L35" s="263" t="str">
        <f t="shared" ref="L35:L47" si="10">IF(((C35="Auditoría de Calidad")*AND(M35="Si")),"Si","")</f>
        <v/>
      </c>
      <c r="M35" s="263"/>
      <c r="N35" s="227"/>
      <c r="O35" s="136"/>
      <c r="P35" s="263" t="str">
        <f t="shared" ref="P35:P47" si="11">IF(((C35="Auditoría de Calidad")*AND(R35="No")),"No","")</f>
        <v/>
      </c>
      <c r="Q35" s="263" t="str">
        <f t="shared" ref="Q35:Q47" si="12">IF(((C35="Auditoría de Calidad")*AND(R35="Si")),"Si","")</f>
        <v/>
      </c>
      <c r="R35" s="263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17" customFormat="1" ht="48">
      <c r="B36" s="218">
        <f>1+B35</f>
        <v>4</v>
      </c>
      <c r="C36" s="216" t="s">
        <v>194</v>
      </c>
      <c r="D36" s="127" t="s">
        <v>190</v>
      </c>
      <c r="E36" s="264" t="str">
        <f t="shared" si="7"/>
        <v/>
      </c>
      <c r="F36" s="264" t="str">
        <f t="shared" si="8"/>
        <v/>
      </c>
      <c r="G36" s="263"/>
      <c r="H36" s="504"/>
      <c r="I36" s="505"/>
      <c r="J36" s="268"/>
      <c r="K36" s="263" t="str">
        <f t="shared" si="9"/>
        <v/>
      </c>
      <c r="L36" s="263" t="str">
        <f t="shared" si="10"/>
        <v/>
      </c>
      <c r="M36" s="263"/>
      <c r="N36" s="269"/>
      <c r="O36" s="136"/>
      <c r="P36" s="263" t="str">
        <f t="shared" si="11"/>
        <v/>
      </c>
      <c r="Q36" s="263" t="str">
        <f t="shared" si="12"/>
        <v/>
      </c>
      <c r="R36" s="263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17" customFormat="1" ht="48">
      <c r="B37" s="218">
        <f>1+B36</f>
        <v>5</v>
      </c>
      <c r="C37" s="216" t="s">
        <v>194</v>
      </c>
      <c r="D37" s="127" t="s">
        <v>0</v>
      </c>
      <c r="E37" s="264" t="str">
        <f t="shared" si="7"/>
        <v/>
      </c>
      <c r="F37" s="264" t="str">
        <f t="shared" si="8"/>
        <v/>
      </c>
      <c r="G37" s="263"/>
      <c r="H37" s="504"/>
      <c r="I37" s="505"/>
      <c r="J37" s="136"/>
      <c r="K37" s="263" t="str">
        <f t="shared" si="9"/>
        <v/>
      </c>
      <c r="L37" s="263" t="str">
        <f t="shared" si="10"/>
        <v/>
      </c>
      <c r="M37" s="263"/>
      <c r="N37" s="227"/>
      <c r="O37" s="136"/>
      <c r="P37" s="263" t="str">
        <f t="shared" si="11"/>
        <v/>
      </c>
      <c r="Q37" s="263" t="str">
        <f t="shared" si="12"/>
        <v/>
      </c>
      <c r="R37" s="263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17" customFormat="1" ht="60">
      <c r="B38" s="218">
        <f t="shared" ref="B38:B47" si="13">1+B37</f>
        <v>6</v>
      </c>
      <c r="C38" s="216" t="s">
        <v>194</v>
      </c>
      <c r="D38" s="127" t="s">
        <v>1</v>
      </c>
      <c r="E38" s="264" t="str">
        <f t="shared" si="7"/>
        <v/>
      </c>
      <c r="F38" s="264" t="str">
        <f t="shared" si="8"/>
        <v/>
      </c>
      <c r="G38" s="263"/>
      <c r="H38" s="504"/>
      <c r="I38" s="505"/>
      <c r="J38" s="136"/>
      <c r="K38" s="263" t="str">
        <f t="shared" si="9"/>
        <v/>
      </c>
      <c r="L38" s="263" t="str">
        <f t="shared" si="10"/>
        <v/>
      </c>
      <c r="M38" s="263"/>
      <c r="N38" s="227"/>
      <c r="O38" s="136"/>
      <c r="P38" s="263" t="str">
        <f t="shared" si="11"/>
        <v/>
      </c>
      <c r="Q38" s="263" t="str">
        <f t="shared" si="12"/>
        <v/>
      </c>
      <c r="R38" s="263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17" customFormat="1" ht="25.5" customHeight="1">
      <c r="B39" s="218">
        <f t="shared" si="13"/>
        <v>7</v>
      </c>
      <c r="C39" s="216" t="s">
        <v>194</v>
      </c>
      <c r="D39" s="127" t="s">
        <v>303</v>
      </c>
      <c r="E39" s="264" t="str">
        <f t="shared" si="7"/>
        <v/>
      </c>
      <c r="F39" s="264" t="str">
        <f t="shared" si="8"/>
        <v/>
      </c>
      <c r="G39" s="263"/>
      <c r="H39" s="504"/>
      <c r="I39" s="505"/>
      <c r="J39" s="136"/>
      <c r="K39" s="263" t="str">
        <f t="shared" si="9"/>
        <v/>
      </c>
      <c r="L39" s="263" t="str">
        <f t="shared" si="10"/>
        <v/>
      </c>
      <c r="M39" s="263"/>
      <c r="N39" s="227"/>
      <c r="O39" s="136"/>
      <c r="P39" s="263" t="str">
        <f t="shared" si="11"/>
        <v/>
      </c>
      <c r="Q39" s="263" t="str">
        <f t="shared" si="12"/>
        <v/>
      </c>
      <c r="R39" s="263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17" customFormat="1" ht="36">
      <c r="B40" s="218">
        <f t="shared" si="13"/>
        <v>8</v>
      </c>
      <c r="C40" s="216" t="s">
        <v>194</v>
      </c>
      <c r="D40" s="127" t="s">
        <v>234</v>
      </c>
      <c r="E40" s="264" t="str">
        <f t="shared" si="7"/>
        <v/>
      </c>
      <c r="F40" s="264" t="str">
        <f t="shared" si="8"/>
        <v/>
      </c>
      <c r="G40" s="263"/>
      <c r="H40" s="504"/>
      <c r="I40" s="505"/>
      <c r="J40" s="136"/>
      <c r="K40" s="263" t="str">
        <f t="shared" si="9"/>
        <v/>
      </c>
      <c r="L40" s="263" t="str">
        <f t="shared" si="10"/>
        <v/>
      </c>
      <c r="M40" s="263"/>
      <c r="N40" s="227"/>
      <c r="O40" s="136"/>
      <c r="P40" s="263" t="str">
        <f t="shared" si="11"/>
        <v/>
      </c>
      <c r="Q40" s="263" t="str">
        <f t="shared" si="12"/>
        <v/>
      </c>
      <c r="R40" s="263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17" customFormat="1">
      <c r="B41" s="218">
        <f t="shared" si="13"/>
        <v>9</v>
      </c>
      <c r="C41" s="216" t="s">
        <v>194</v>
      </c>
      <c r="D41" s="127" t="s">
        <v>235</v>
      </c>
      <c r="E41" s="264" t="str">
        <f t="shared" si="7"/>
        <v/>
      </c>
      <c r="F41" s="264" t="str">
        <f t="shared" si="8"/>
        <v/>
      </c>
      <c r="G41" s="263"/>
      <c r="H41" s="504"/>
      <c r="I41" s="505"/>
      <c r="J41" s="136"/>
      <c r="K41" s="263" t="str">
        <f t="shared" si="9"/>
        <v/>
      </c>
      <c r="L41" s="263" t="str">
        <f t="shared" si="10"/>
        <v/>
      </c>
      <c r="M41" s="263"/>
      <c r="N41" s="227"/>
      <c r="O41" s="136"/>
      <c r="P41" s="263" t="str">
        <f t="shared" si="11"/>
        <v/>
      </c>
      <c r="Q41" s="263" t="str">
        <f t="shared" si="12"/>
        <v/>
      </c>
      <c r="R41" s="263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17" customFormat="1" ht="25.5" customHeight="1">
      <c r="B42" s="218">
        <f t="shared" si="13"/>
        <v>10</v>
      </c>
      <c r="C42" s="216" t="s">
        <v>194</v>
      </c>
      <c r="D42" s="127" t="s">
        <v>304</v>
      </c>
      <c r="E42" s="264" t="str">
        <f t="shared" si="7"/>
        <v/>
      </c>
      <c r="F42" s="264" t="str">
        <f t="shared" si="8"/>
        <v/>
      </c>
      <c r="G42" s="263"/>
      <c r="H42" s="504"/>
      <c r="I42" s="505"/>
      <c r="J42" s="136"/>
      <c r="K42" s="263" t="str">
        <f t="shared" si="9"/>
        <v/>
      </c>
      <c r="L42" s="263" t="str">
        <f t="shared" si="10"/>
        <v/>
      </c>
      <c r="M42" s="263"/>
      <c r="N42" s="227"/>
      <c r="O42" s="136"/>
      <c r="P42" s="263" t="str">
        <f t="shared" si="11"/>
        <v/>
      </c>
      <c r="Q42" s="263" t="str">
        <f t="shared" si="12"/>
        <v/>
      </c>
      <c r="R42" s="263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17" customFormat="1" ht="25.5" customHeight="1">
      <c r="B43" s="218">
        <f t="shared" si="13"/>
        <v>11</v>
      </c>
      <c r="C43" s="216" t="s">
        <v>194</v>
      </c>
      <c r="D43" s="127" t="s">
        <v>305</v>
      </c>
      <c r="E43" s="264" t="str">
        <f t="shared" si="7"/>
        <v/>
      </c>
      <c r="F43" s="264" t="str">
        <f t="shared" si="8"/>
        <v/>
      </c>
      <c r="G43" s="263"/>
      <c r="H43" s="504"/>
      <c r="I43" s="505"/>
      <c r="J43" s="136"/>
      <c r="K43" s="263" t="str">
        <f t="shared" si="9"/>
        <v/>
      </c>
      <c r="L43" s="263" t="str">
        <f t="shared" si="10"/>
        <v/>
      </c>
      <c r="M43" s="263"/>
      <c r="N43" s="227"/>
      <c r="O43" s="136"/>
      <c r="P43" s="263" t="str">
        <f t="shared" si="11"/>
        <v/>
      </c>
      <c r="Q43" s="263" t="str">
        <f t="shared" si="12"/>
        <v/>
      </c>
      <c r="R43" s="263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17" customFormat="1" ht="25.5" customHeight="1">
      <c r="B44" s="218">
        <f t="shared" si="13"/>
        <v>12</v>
      </c>
      <c r="C44" s="216" t="s">
        <v>194</v>
      </c>
      <c r="D44" s="127" t="s">
        <v>306</v>
      </c>
      <c r="E44" s="264" t="str">
        <f t="shared" si="7"/>
        <v/>
      </c>
      <c r="F44" s="264" t="str">
        <f t="shared" si="8"/>
        <v/>
      </c>
      <c r="G44" s="263"/>
      <c r="H44" s="504"/>
      <c r="I44" s="505"/>
      <c r="J44" s="136"/>
      <c r="K44" s="263" t="str">
        <f t="shared" si="9"/>
        <v/>
      </c>
      <c r="L44" s="263" t="str">
        <f t="shared" si="10"/>
        <v/>
      </c>
      <c r="M44" s="263"/>
      <c r="N44" s="227"/>
      <c r="O44" s="136"/>
      <c r="P44" s="263" t="str">
        <f t="shared" si="11"/>
        <v/>
      </c>
      <c r="Q44" s="263" t="str">
        <f t="shared" si="12"/>
        <v/>
      </c>
      <c r="R44" s="263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17" customFormat="1" ht="25.5" customHeight="1">
      <c r="B45" s="218">
        <f t="shared" si="13"/>
        <v>13</v>
      </c>
      <c r="C45" s="216" t="s">
        <v>194</v>
      </c>
      <c r="D45" s="127" t="s">
        <v>307</v>
      </c>
      <c r="E45" s="264" t="str">
        <f t="shared" si="7"/>
        <v/>
      </c>
      <c r="F45" s="264" t="str">
        <f t="shared" si="8"/>
        <v/>
      </c>
      <c r="G45" s="263"/>
      <c r="H45" s="504"/>
      <c r="I45" s="505"/>
      <c r="J45" s="136"/>
      <c r="K45" s="263" t="str">
        <f t="shared" si="9"/>
        <v/>
      </c>
      <c r="L45" s="263" t="str">
        <f t="shared" si="10"/>
        <v/>
      </c>
      <c r="M45" s="263"/>
      <c r="N45" s="227"/>
      <c r="O45" s="136"/>
      <c r="P45" s="263" t="str">
        <f t="shared" si="11"/>
        <v/>
      </c>
      <c r="Q45" s="263" t="str">
        <f t="shared" si="12"/>
        <v/>
      </c>
      <c r="R45" s="263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17" customFormat="1" ht="25.5" customHeight="1">
      <c r="B46" s="218">
        <f t="shared" si="13"/>
        <v>14</v>
      </c>
      <c r="C46" s="216" t="s">
        <v>194</v>
      </c>
      <c r="D46" s="127" t="s">
        <v>308</v>
      </c>
      <c r="E46" s="264" t="str">
        <f t="shared" si="7"/>
        <v/>
      </c>
      <c r="F46" s="264" t="str">
        <f t="shared" si="8"/>
        <v/>
      </c>
      <c r="G46" s="263"/>
      <c r="H46" s="504"/>
      <c r="I46" s="505"/>
      <c r="J46" s="136"/>
      <c r="K46" s="263" t="str">
        <f t="shared" si="9"/>
        <v/>
      </c>
      <c r="L46" s="263" t="str">
        <f t="shared" si="10"/>
        <v/>
      </c>
      <c r="M46" s="263"/>
      <c r="N46" s="227"/>
      <c r="O46" s="136"/>
      <c r="P46" s="263" t="str">
        <f t="shared" si="11"/>
        <v/>
      </c>
      <c r="Q46" s="263" t="str">
        <f t="shared" si="12"/>
        <v/>
      </c>
      <c r="R46" s="263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17" customFormat="1" ht="25.5" customHeight="1" thickBot="1">
      <c r="B47" s="218">
        <f t="shared" si="13"/>
        <v>15</v>
      </c>
      <c r="C47" s="216" t="s">
        <v>194</v>
      </c>
      <c r="D47" s="127" t="s">
        <v>310</v>
      </c>
      <c r="E47" s="350" t="str">
        <f t="shared" si="7"/>
        <v/>
      </c>
      <c r="F47" s="350" t="str">
        <f t="shared" si="8"/>
        <v/>
      </c>
      <c r="G47" s="263"/>
      <c r="H47" s="504"/>
      <c r="I47" s="505"/>
      <c r="J47" s="136"/>
      <c r="K47" s="263" t="str">
        <f t="shared" si="9"/>
        <v/>
      </c>
      <c r="L47" s="263" t="str">
        <f t="shared" si="10"/>
        <v/>
      </c>
      <c r="M47" s="263"/>
      <c r="N47" s="229"/>
      <c r="O47" s="136"/>
      <c r="P47" s="263" t="str">
        <f t="shared" si="11"/>
        <v/>
      </c>
      <c r="Q47" s="263" t="str">
        <f t="shared" si="12"/>
        <v/>
      </c>
      <c r="R47" s="263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19.85546875" style="279" customWidth="1"/>
    <col min="4" max="4" width="42.28515625" style="279" bestFit="1" customWidth="1"/>
    <col min="5" max="6" width="6.140625" style="279" hidden="1" customWidth="1"/>
    <col min="7" max="7" width="9" style="278" bestFit="1" customWidth="1"/>
    <col min="8" max="8" width="4.140625" style="278" customWidth="1"/>
    <col min="9" max="9" width="11.5703125" style="278" customWidth="1"/>
    <col min="10" max="10" width="15.7109375" style="278" customWidth="1"/>
    <col min="11" max="11" width="7.28515625" style="292" hidden="1" customWidth="1"/>
    <col min="12" max="12" width="7.140625" style="292" hidden="1" customWidth="1"/>
    <col min="13" max="13" width="8.7109375" style="278" customWidth="1"/>
    <col min="14" max="14" width="7.140625" style="295" customWidth="1"/>
    <col min="15" max="15" width="13.5703125" style="278" customWidth="1"/>
    <col min="16" max="16" width="14.5703125" style="278" customWidth="1"/>
    <col min="17" max="17" width="7" style="292" hidden="1" customWidth="1"/>
    <col min="18" max="18" width="7.28515625" style="292" hidden="1" customWidth="1"/>
    <col min="19" max="19" width="10.7109375" style="278" customWidth="1"/>
    <col min="20" max="20" width="20.140625" style="278" bestFit="1" customWidth="1"/>
    <col min="21" max="21" width="13.5703125" style="278" customWidth="1"/>
    <col min="22" max="22" width="13.42578125" style="278" customWidth="1"/>
    <col min="23" max="23" width="6.7109375" style="278" customWidth="1"/>
    <col min="24" max="24" width="7.7109375" style="278" customWidth="1"/>
    <col min="25" max="25" width="5.7109375" style="278" customWidth="1"/>
    <col min="26" max="26" width="9.5703125" style="278" customWidth="1"/>
    <col min="27" max="27" width="12.7109375" style="282" customWidth="1"/>
    <col min="28" max="44" width="11.42578125" style="283"/>
    <col min="45" max="16384" width="11.42578125" style="274"/>
  </cols>
  <sheetData>
    <row r="2" spans="1:44" ht="15.75">
      <c r="A2" s="272"/>
      <c r="B2" s="489" t="s">
        <v>224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273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</row>
    <row r="3" spans="1:44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275"/>
      <c r="Q3" s="351"/>
      <c r="R3" s="351"/>
      <c r="S3" s="275"/>
      <c r="T3" s="275"/>
      <c r="U3" s="273"/>
      <c r="V3" s="273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</row>
    <row r="4" spans="1:44">
      <c r="A4" s="272"/>
      <c r="B4" s="272"/>
      <c r="C4" s="105" t="s">
        <v>291</v>
      </c>
      <c r="D4" s="276" t="str">
        <f>Inicio!D4</f>
        <v>EVOLUTIVO FRONT END</v>
      </c>
      <c r="E4" s="352"/>
      <c r="F4" s="352"/>
      <c r="G4" s="275"/>
      <c r="H4" s="275"/>
      <c r="I4" s="275"/>
      <c r="J4" s="105" t="s">
        <v>68</v>
      </c>
      <c r="K4" s="354"/>
      <c r="L4" s="354"/>
      <c r="M4" s="275"/>
      <c r="N4" s="275"/>
      <c r="O4" s="105" t="s">
        <v>115</v>
      </c>
      <c r="P4" s="506" t="s">
        <v>73</v>
      </c>
      <c r="Q4" s="506"/>
      <c r="R4" s="506"/>
      <c r="S4" s="506"/>
      <c r="T4" s="105" t="s">
        <v>66</v>
      </c>
      <c r="U4" s="114" t="s">
        <v>67</v>
      </c>
      <c r="V4" s="273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</row>
    <row r="5" spans="1:44">
      <c r="A5" s="272"/>
      <c r="B5" s="272"/>
      <c r="C5" s="507" t="s">
        <v>203</v>
      </c>
      <c r="D5" s="515">
        <f>Inicio!D5</f>
        <v>0</v>
      </c>
      <c r="E5" s="353"/>
      <c r="F5" s="353"/>
      <c r="G5" s="277"/>
      <c r="H5" s="277"/>
      <c r="I5" s="275"/>
      <c r="J5" s="275"/>
      <c r="K5" s="355"/>
      <c r="L5" s="355"/>
      <c r="M5" s="275"/>
      <c r="N5" s="275"/>
      <c r="O5" s="275"/>
      <c r="P5" s="275"/>
      <c r="Q5" s="351"/>
      <c r="R5" s="351"/>
      <c r="S5" s="275"/>
      <c r="T5" s="275"/>
      <c r="U5" s="273"/>
      <c r="V5" s="273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</row>
    <row r="6" spans="1:44">
      <c r="A6" s="272"/>
      <c r="B6" s="272"/>
      <c r="C6" s="508"/>
      <c r="D6" s="516"/>
      <c r="E6" s="353"/>
      <c r="F6" s="353"/>
      <c r="G6" s="277"/>
      <c r="H6" s="277"/>
      <c r="I6" s="275"/>
      <c r="J6" s="105" t="s">
        <v>69</v>
      </c>
      <c r="K6" s="354"/>
      <c r="L6" s="354"/>
      <c r="M6" s="275"/>
      <c r="N6" s="275"/>
      <c r="O6" s="105" t="s">
        <v>115</v>
      </c>
      <c r="P6" s="506" t="s">
        <v>73</v>
      </c>
      <c r="Q6" s="506"/>
      <c r="R6" s="506"/>
      <c r="S6" s="506"/>
      <c r="T6" s="105" t="s">
        <v>66</v>
      </c>
      <c r="U6" s="114" t="s">
        <v>67</v>
      </c>
      <c r="V6" s="273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</row>
    <row r="7" spans="1:44">
      <c r="A7" s="272"/>
      <c r="B7" s="272"/>
      <c r="C7" s="105" t="s">
        <v>2</v>
      </c>
      <c r="D7" s="276">
        <f>Inicio!D7</f>
        <v>0</v>
      </c>
      <c r="E7" s="353"/>
      <c r="F7" s="353"/>
      <c r="G7" s="277"/>
      <c r="H7" s="277"/>
      <c r="I7" s="275"/>
      <c r="J7" s="275"/>
      <c r="K7" s="355"/>
      <c r="L7" s="355"/>
      <c r="M7" s="275"/>
      <c r="N7" s="275"/>
      <c r="O7" s="275"/>
      <c r="P7" s="275"/>
      <c r="Q7" s="351"/>
      <c r="R7" s="351"/>
      <c r="S7" s="275"/>
      <c r="T7" s="275"/>
      <c r="U7" s="273"/>
      <c r="V7" s="273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</row>
    <row r="8" spans="1:44">
      <c r="A8" s="272"/>
      <c r="B8" s="272"/>
      <c r="C8" s="105" t="s">
        <v>204</v>
      </c>
      <c r="D8" s="276">
        <f>Inicio!D8</f>
        <v>0</v>
      </c>
      <c r="E8" s="353"/>
      <c r="F8" s="353"/>
      <c r="G8" s="277"/>
      <c r="H8" s="277"/>
      <c r="I8" s="275"/>
      <c r="J8" s="105" t="s">
        <v>70</v>
      </c>
      <c r="K8" s="354"/>
      <c r="L8" s="354"/>
      <c r="M8" s="275"/>
      <c r="N8" s="275"/>
      <c r="O8" s="105" t="s">
        <v>115</v>
      </c>
      <c r="P8" s="506" t="s">
        <v>73</v>
      </c>
      <c r="Q8" s="506"/>
      <c r="R8" s="506"/>
      <c r="S8" s="506"/>
      <c r="T8" s="105" t="s">
        <v>66</v>
      </c>
      <c r="U8" s="114" t="s">
        <v>67</v>
      </c>
      <c r="V8" s="273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</row>
    <row r="10" spans="1:44">
      <c r="C10" s="517"/>
      <c r="D10" s="517"/>
      <c r="E10" s="517"/>
      <c r="G10" s="280">
        <f>IF((COUNTIF(F16:F67,"Si")=0)*AND(COUNTIF(E16:E67,"No")=0),0,((COUNTIF(F16:F67,"Si")))/((COUNTIF(F16:F67,"Si")+COUNTIF(E16:E67,"No"))))</f>
        <v>0.75</v>
      </c>
      <c r="H10" s="281"/>
      <c r="I10" s="272"/>
      <c r="M10" s="280">
        <f>IF((COUNTIF(L16:L67,"Si")=0)*AND(COUNTIF(K16:K67,"No")=0),0,((COUNTIF(L16:L67,"Si")))/((COUNTIF(L16:L67,"Si")+COUNTIF(K16:K67,"No"))))</f>
        <v>0.75</v>
      </c>
      <c r="N10" s="281"/>
      <c r="O10" s="272"/>
      <c r="S10" s="280">
        <f>IF((COUNTIF(R16:R67,"Si")=0)*AND(COUNTIF(Q16:Q67,"No")=0),0,((COUNTIF(R16:R67,"Si")))/((COUNTIF(R16:R67,"Si")+COUNTIF(Q16:Q67,"No"))))</f>
        <v>0.77777777777777779</v>
      </c>
      <c r="T10" s="281"/>
      <c r="U10" s="272"/>
    </row>
    <row r="11" spans="1:44" ht="13.5" hidden="1" thickBot="1">
      <c r="C11" s="476"/>
      <c r="D11" s="476"/>
      <c r="E11" s="476"/>
      <c r="G11" s="485" t="s">
        <v>117</v>
      </c>
      <c r="H11" s="473"/>
      <c r="I11" s="468"/>
      <c r="M11" s="485" t="s">
        <v>117</v>
      </c>
      <c r="N11" s="473"/>
      <c r="O11" s="468"/>
      <c r="S11" s="485" t="s">
        <v>117</v>
      </c>
      <c r="T11" s="473"/>
      <c r="U11" s="468"/>
    </row>
    <row r="12" spans="1:44">
      <c r="B12" s="474" t="s">
        <v>107</v>
      </c>
      <c r="C12" s="482" t="s">
        <v>91</v>
      </c>
      <c r="D12" s="474" t="s">
        <v>109</v>
      </c>
      <c r="E12" s="134"/>
      <c r="F12" s="134"/>
      <c r="G12" s="465" t="s">
        <v>170</v>
      </c>
      <c r="H12" s="465" t="s">
        <v>169</v>
      </c>
      <c r="I12" s="465"/>
      <c r="J12" s="463" t="s">
        <v>158</v>
      </c>
      <c r="K12" s="342"/>
      <c r="L12" s="342"/>
      <c r="M12" s="465" t="s">
        <v>171</v>
      </c>
      <c r="N12" s="465" t="s">
        <v>169</v>
      </c>
      <c r="O12" s="465"/>
      <c r="P12" s="463" t="s">
        <v>158</v>
      </c>
      <c r="Q12" s="342"/>
      <c r="R12" s="342"/>
      <c r="S12" s="465" t="s">
        <v>172</v>
      </c>
      <c r="T12" s="463" t="s">
        <v>169</v>
      </c>
      <c r="U12" s="463" t="s">
        <v>158</v>
      </c>
    </row>
    <row r="13" spans="1:44" ht="13.5" thickBot="1">
      <c r="A13" s="284"/>
      <c r="B13" s="475"/>
      <c r="C13" s="483"/>
      <c r="D13" s="475"/>
      <c r="E13" s="337"/>
      <c r="F13" s="338"/>
      <c r="G13" s="466"/>
      <c r="H13" s="466"/>
      <c r="I13" s="466"/>
      <c r="J13" s="464"/>
      <c r="K13" s="301"/>
      <c r="L13" s="301"/>
      <c r="M13" s="466"/>
      <c r="N13" s="466"/>
      <c r="O13" s="466"/>
      <c r="P13" s="464"/>
      <c r="Q13" s="301"/>
      <c r="R13" s="301"/>
      <c r="S13" s="466"/>
      <c r="T13" s="464"/>
      <c r="U13" s="464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</row>
    <row r="14" spans="1:44" ht="13.5" thickBot="1">
      <c r="A14" s="284"/>
      <c r="B14" s="501" t="s">
        <v>212</v>
      </c>
      <c r="C14" s="502"/>
      <c r="D14" s="502"/>
      <c r="E14" s="339"/>
      <c r="F14" s="340"/>
      <c r="G14" s="144"/>
      <c r="H14" s="144"/>
      <c r="I14" s="144"/>
      <c r="J14" s="137"/>
      <c r="K14" s="343"/>
      <c r="L14" s="343"/>
      <c r="M14" s="144"/>
      <c r="N14" s="144"/>
      <c r="O14" s="144"/>
      <c r="P14" s="137"/>
      <c r="Q14" s="343"/>
      <c r="R14" s="343"/>
      <c r="S14" s="144"/>
      <c r="T14" s="137"/>
      <c r="U14" s="14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</row>
    <row r="15" spans="1:44" ht="57.75" customHeight="1" thickBot="1">
      <c r="A15" s="284"/>
      <c r="B15" s="138"/>
      <c r="C15" s="499" t="s">
        <v>313</v>
      </c>
      <c r="D15" s="499"/>
      <c r="E15" s="499"/>
      <c r="F15" s="499"/>
      <c r="G15" s="499"/>
      <c r="H15" s="499"/>
      <c r="I15" s="499"/>
      <c r="J15" s="499"/>
      <c r="K15" s="344"/>
      <c r="L15" s="344"/>
      <c r="M15" s="140"/>
      <c r="N15" s="140"/>
      <c r="O15" s="140"/>
      <c r="P15" s="139"/>
      <c r="Q15" s="344"/>
      <c r="R15" s="344"/>
      <c r="S15" s="140"/>
      <c r="T15" s="139"/>
      <c r="U15" s="141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</row>
    <row r="16" spans="1:44" ht="24">
      <c r="A16" s="284"/>
      <c r="B16" s="218">
        <v>1</v>
      </c>
      <c r="C16" s="287" t="s">
        <v>195</v>
      </c>
      <c r="D16" s="288" t="s">
        <v>106</v>
      </c>
      <c r="E16" s="323" t="str">
        <f>IF(((C16="Auditoría de Gestión de la Configuración")*AND(G16="No")),"No","")</f>
        <v/>
      </c>
      <c r="F16" s="323" t="str">
        <f>IF(((C16="Auditoría de Gestión de la Configuración")*AND(G16="Si")),"Si","")</f>
        <v>Si</v>
      </c>
      <c r="G16" s="263" t="s">
        <v>187</v>
      </c>
      <c r="H16" s="504"/>
      <c r="I16" s="505"/>
      <c r="J16" s="136"/>
      <c r="K16" s="323" t="str">
        <f>IF(((C16="Auditoría de gestión de la configuración")*AND(M16="No")),"No","")</f>
        <v/>
      </c>
      <c r="L16" s="323" t="str">
        <f>IF(((C16="Auditoría de gestión de la configuración")*AND(M16="Si")),"Si","")</f>
        <v>Si</v>
      </c>
      <c r="M16" s="264" t="s">
        <v>187</v>
      </c>
      <c r="N16" s="132"/>
      <c r="O16" s="131"/>
      <c r="P16" s="136"/>
      <c r="Q16" s="323" t="str">
        <f>IF(((C16="Auditoría de gestión de la configuración")*AND(S16="No")),"No","")</f>
        <v/>
      </c>
      <c r="R16" s="323" t="str">
        <f>IF(((C16="Auditoría de gestión de la configuración")*AND(S16="Si")),"Si","")</f>
        <v>Si</v>
      </c>
      <c r="S16" s="264" t="s">
        <v>187</v>
      </c>
      <c r="T16" s="136"/>
      <c r="U16" s="136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</row>
    <row r="17" spans="1:44" ht="24">
      <c r="A17" s="284"/>
      <c r="B17" s="219">
        <v>2</v>
      </c>
      <c r="C17" s="287" t="s">
        <v>195</v>
      </c>
      <c r="D17" s="289" t="s">
        <v>174</v>
      </c>
      <c r="E17" s="323" t="str">
        <f>IF(((C17="Auditoría de Gestión de la Configuración")*AND(G17="No")),"No","")</f>
        <v/>
      </c>
      <c r="F17" s="323" t="str">
        <f>IF(((C17="Auditoría de Gestión de la Configuración")*AND(G17="Si")),"Si","")</f>
        <v>Si</v>
      </c>
      <c r="G17" s="264" t="s">
        <v>187</v>
      </c>
      <c r="H17" s="518"/>
      <c r="I17" s="518"/>
      <c r="J17" s="129"/>
      <c r="K17" s="323" t="str">
        <f>IF(((C17="Auditoría de gestión de la configuración")*AND(M17="No")),"No","")</f>
        <v/>
      </c>
      <c r="L17" s="323" t="str">
        <f>IF(((C17="Auditoría de gestión de la configuración")*AND(M17="Si")),"Si","")</f>
        <v>Si</v>
      </c>
      <c r="M17" s="264" t="s">
        <v>187</v>
      </c>
      <c r="N17" s="116"/>
      <c r="O17" s="115"/>
      <c r="P17" s="129"/>
      <c r="Q17" s="323" t="str">
        <f>IF(((C17="Auditoría de gestión de la configuración")*AND(S17="No")),"No","")</f>
        <v>No</v>
      </c>
      <c r="R17" s="323" t="str">
        <f>IF(((C17="Auditoría de gestión de la configuración")*AND(S17="Si")),"Si","")</f>
        <v/>
      </c>
      <c r="S17" s="264" t="s">
        <v>188</v>
      </c>
      <c r="T17" s="129"/>
      <c r="U17" s="129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</row>
    <row r="18" spans="1:44" ht="24">
      <c r="A18" s="290"/>
      <c r="B18" s="218">
        <v>3</v>
      </c>
      <c r="C18" s="287" t="s">
        <v>194</v>
      </c>
      <c r="D18" s="126" t="s">
        <v>262</v>
      </c>
      <c r="E18" s="323" t="str">
        <f>IF(((C18="Auditoría de Calidad")*AND(G18="No")),"No","")</f>
        <v/>
      </c>
      <c r="F18" s="323" t="str">
        <f>IF(((C18="Auditoría de Calidad")*AND(G18="Si")),"Si","")</f>
        <v/>
      </c>
      <c r="G18" s="265"/>
      <c r="H18" s="500"/>
      <c r="I18" s="500"/>
      <c r="J18" s="124"/>
      <c r="K18" s="323" t="str">
        <f>IF(((C18="Auditoría de Calidad")*AND(M18="No")),"No","")</f>
        <v/>
      </c>
      <c r="L18" s="323" t="str">
        <f>IF(((C18="Auditoría de Calidad")*AND(M18="Si")),"Si","")</f>
        <v/>
      </c>
      <c r="M18" s="265"/>
      <c r="N18" s="519"/>
      <c r="O18" s="520"/>
      <c r="P18" s="123"/>
      <c r="Q18" s="323" t="str">
        <f>IF(((C18="Auditoría de Calidad")*AND(S18="No")),"No","")</f>
        <v/>
      </c>
      <c r="R18" s="323" t="str">
        <f>IF(((C18="Auditoría de Calidad")*AND(S18="Si")),"Si","")</f>
        <v/>
      </c>
      <c r="S18" s="265"/>
      <c r="T18" s="123"/>
      <c r="U18" s="121"/>
      <c r="V18" s="291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</row>
    <row r="19" spans="1:44">
      <c r="A19" s="290"/>
      <c r="B19" s="219">
        <v>4</v>
      </c>
      <c r="C19" s="287" t="s">
        <v>194</v>
      </c>
      <c r="D19" s="126" t="s">
        <v>268</v>
      </c>
      <c r="E19" s="323" t="str">
        <f t="shared" ref="E19:E29" si="0">IF(((C19="Auditoría de Calidad")*AND(G19="No")),"No","")</f>
        <v/>
      </c>
      <c r="F19" s="323" t="str">
        <f t="shared" ref="F19:F29" si="1">IF(((C19="Auditoría de Calidad")*AND(G19="Si")),"Si","")</f>
        <v/>
      </c>
      <c r="G19" s="265"/>
      <c r="H19" s="500"/>
      <c r="I19" s="500"/>
      <c r="J19" s="124"/>
      <c r="K19" s="323" t="str">
        <f t="shared" ref="K19:K29" si="2">IF(((C19="Auditoría de Calidad")*AND(M19="No")),"No","")</f>
        <v/>
      </c>
      <c r="L19" s="323" t="str">
        <f t="shared" ref="L19:L29" si="3">IF(((C19="Auditoría de Calidad")*AND(M19="Si")),"Si","")</f>
        <v/>
      </c>
      <c r="M19" s="265"/>
      <c r="N19" s="519"/>
      <c r="O19" s="520"/>
      <c r="P19" s="123"/>
      <c r="Q19" s="323" t="str">
        <f t="shared" ref="Q19:Q29" si="4">IF(((C19="Auditoría de Calidad")*AND(S19="No")),"No","")</f>
        <v/>
      </c>
      <c r="R19" s="323" t="str">
        <f t="shared" ref="R19:R29" si="5">IF(((C19="Auditoría de Calidad")*AND(S19="Si")),"Si","")</f>
        <v/>
      </c>
      <c r="S19" s="265"/>
      <c r="T19" s="123"/>
      <c r="U19" s="121"/>
      <c r="V19" s="291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</row>
    <row r="20" spans="1:44" ht="24">
      <c r="A20" s="290"/>
      <c r="B20" s="218">
        <v>5</v>
      </c>
      <c r="C20" s="287" t="s">
        <v>194</v>
      </c>
      <c r="D20" s="126" t="s">
        <v>269</v>
      </c>
      <c r="E20" s="323" t="str">
        <f t="shared" si="0"/>
        <v/>
      </c>
      <c r="F20" s="323" t="str">
        <f t="shared" si="1"/>
        <v/>
      </c>
      <c r="G20" s="265"/>
      <c r="H20" s="500"/>
      <c r="I20" s="500"/>
      <c r="J20" s="124"/>
      <c r="K20" s="323" t="str">
        <f t="shared" si="2"/>
        <v/>
      </c>
      <c r="L20" s="323" t="str">
        <f t="shared" si="3"/>
        <v/>
      </c>
      <c r="M20" s="265"/>
      <c r="N20" s="519"/>
      <c r="O20" s="520"/>
      <c r="P20" s="123"/>
      <c r="Q20" s="323" t="str">
        <f t="shared" si="4"/>
        <v/>
      </c>
      <c r="R20" s="323" t="str">
        <f t="shared" si="5"/>
        <v/>
      </c>
      <c r="S20" s="265"/>
      <c r="T20" s="123"/>
      <c r="U20" s="121"/>
      <c r="V20" s="291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</row>
    <row r="21" spans="1:44">
      <c r="A21" s="290"/>
      <c r="B21" s="219">
        <v>6</v>
      </c>
      <c r="C21" s="287" t="s">
        <v>194</v>
      </c>
      <c r="D21" s="126" t="s">
        <v>270</v>
      </c>
      <c r="E21" s="323" t="str">
        <f t="shared" si="0"/>
        <v/>
      </c>
      <c r="F21" s="323" t="str">
        <f t="shared" si="1"/>
        <v/>
      </c>
      <c r="G21" s="265"/>
      <c r="H21" s="500"/>
      <c r="I21" s="500"/>
      <c r="J21" s="124"/>
      <c r="K21" s="323" t="str">
        <f t="shared" si="2"/>
        <v/>
      </c>
      <c r="L21" s="323" t="str">
        <f t="shared" si="3"/>
        <v/>
      </c>
      <c r="M21" s="265"/>
      <c r="N21" s="519"/>
      <c r="O21" s="520"/>
      <c r="P21" s="123"/>
      <c r="Q21" s="323" t="str">
        <f t="shared" si="4"/>
        <v/>
      </c>
      <c r="R21" s="323" t="str">
        <f t="shared" si="5"/>
        <v/>
      </c>
      <c r="S21" s="265"/>
      <c r="T21" s="123"/>
      <c r="U21" s="121"/>
      <c r="V21" s="291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</row>
    <row r="22" spans="1:44" ht="24">
      <c r="A22" s="290"/>
      <c r="B22" s="218">
        <v>7</v>
      </c>
      <c r="C22" s="287" t="s">
        <v>194</v>
      </c>
      <c r="D22" s="126" t="s">
        <v>314</v>
      </c>
      <c r="E22" s="323" t="str">
        <f t="shared" si="0"/>
        <v/>
      </c>
      <c r="F22" s="323" t="str">
        <f t="shared" si="1"/>
        <v/>
      </c>
      <c r="G22" s="265"/>
      <c r="H22" s="500"/>
      <c r="I22" s="500"/>
      <c r="J22" s="124"/>
      <c r="K22" s="323" t="str">
        <f t="shared" si="2"/>
        <v/>
      </c>
      <c r="L22" s="323" t="str">
        <f t="shared" si="3"/>
        <v/>
      </c>
      <c r="M22" s="265"/>
      <c r="N22" s="519"/>
      <c r="O22" s="520"/>
      <c r="P22" s="123"/>
      <c r="Q22" s="323" t="str">
        <f t="shared" si="4"/>
        <v/>
      </c>
      <c r="R22" s="323" t="str">
        <f t="shared" si="5"/>
        <v/>
      </c>
      <c r="S22" s="265"/>
      <c r="T22" s="123"/>
      <c r="U22" s="121"/>
      <c r="V22" s="291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</row>
    <row r="23" spans="1:44" ht="36">
      <c r="A23" s="290"/>
      <c r="B23" s="219">
        <v>8</v>
      </c>
      <c r="C23" s="287" t="s">
        <v>194</v>
      </c>
      <c r="D23" s="126" t="s">
        <v>271</v>
      </c>
      <c r="E23" s="323" t="str">
        <f t="shared" si="0"/>
        <v/>
      </c>
      <c r="F23" s="323" t="str">
        <f t="shared" si="1"/>
        <v/>
      </c>
      <c r="G23" s="265"/>
      <c r="H23" s="500"/>
      <c r="I23" s="500"/>
      <c r="J23" s="124"/>
      <c r="K23" s="323" t="str">
        <f t="shared" si="2"/>
        <v/>
      </c>
      <c r="L23" s="323" t="str">
        <f t="shared" si="3"/>
        <v/>
      </c>
      <c r="M23" s="265"/>
      <c r="N23" s="519"/>
      <c r="O23" s="520"/>
      <c r="P23" s="123"/>
      <c r="Q23" s="323" t="str">
        <f t="shared" si="4"/>
        <v/>
      </c>
      <c r="R23" s="323" t="str">
        <f t="shared" si="5"/>
        <v/>
      </c>
      <c r="S23" s="265"/>
      <c r="T23" s="123"/>
      <c r="U23" s="121"/>
      <c r="V23" s="291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</row>
    <row r="24" spans="1:44" ht="48">
      <c r="A24" s="290"/>
      <c r="B24" s="218">
        <v>9</v>
      </c>
      <c r="C24" s="287" t="s">
        <v>194</v>
      </c>
      <c r="D24" s="126" t="s">
        <v>272</v>
      </c>
      <c r="E24" s="323" t="str">
        <f t="shared" si="0"/>
        <v/>
      </c>
      <c r="F24" s="323" t="str">
        <f t="shared" si="1"/>
        <v/>
      </c>
      <c r="G24" s="265"/>
      <c r="H24" s="500"/>
      <c r="I24" s="500"/>
      <c r="J24" s="124"/>
      <c r="K24" s="323" t="str">
        <f t="shared" si="2"/>
        <v/>
      </c>
      <c r="L24" s="323" t="str">
        <f t="shared" si="3"/>
        <v/>
      </c>
      <c r="M24" s="265"/>
      <c r="N24" s="519"/>
      <c r="O24" s="520"/>
      <c r="P24" s="123"/>
      <c r="Q24" s="323" t="str">
        <f t="shared" si="4"/>
        <v/>
      </c>
      <c r="R24" s="323" t="str">
        <f t="shared" si="5"/>
        <v/>
      </c>
      <c r="S24" s="265"/>
      <c r="T24" s="123"/>
      <c r="U24" s="121"/>
      <c r="V24" s="291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</row>
    <row r="25" spans="1:44" ht="24">
      <c r="A25" s="290"/>
      <c r="B25" s="219">
        <v>10</v>
      </c>
      <c r="C25" s="287" t="s">
        <v>194</v>
      </c>
      <c r="D25" s="126" t="s">
        <v>263</v>
      </c>
      <c r="E25" s="323" t="str">
        <f t="shared" si="0"/>
        <v/>
      </c>
      <c r="F25" s="323" t="str">
        <f t="shared" si="1"/>
        <v/>
      </c>
      <c r="G25" s="265"/>
      <c r="H25" s="500"/>
      <c r="I25" s="500"/>
      <c r="J25" s="124"/>
      <c r="K25" s="323" t="str">
        <f t="shared" si="2"/>
        <v/>
      </c>
      <c r="L25" s="323" t="str">
        <f t="shared" si="3"/>
        <v/>
      </c>
      <c r="M25" s="265"/>
      <c r="N25" s="519"/>
      <c r="O25" s="520"/>
      <c r="P25" s="123"/>
      <c r="Q25" s="323" t="str">
        <f t="shared" si="4"/>
        <v/>
      </c>
      <c r="R25" s="323" t="str">
        <f t="shared" si="5"/>
        <v/>
      </c>
      <c r="S25" s="265"/>
      <c r="T25" s="123"/>
      <c r="U25" s="121"/>
      <c r="V25" s="291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</row>
    <row r="26" spans="1:44" ht="24">
      <c r="A26" s="290"/>
      <c r="B26" s="218">
        <v>11</v>
      </c>
      <c r="C26" s="287" t="s">
        <v>194</v>
      </c>
      <c r="D26" s="126" t="s">
        <v>264</v>
      </c>
      <c r="E26" s="323" t="str">
        <f t="shared" si="0"/>
        <v/>
      </c>
      <c r="F26" s="323" t="str">
        <f t="shared" si="1"/>
        <v/>
      </c>
      <c r="G26" s="265"/>
      <c r="H26" s="500"/>
      <c r="I26" s="500"/>
      <c r="J26" s="124"/>
      <c r="K26" s="323" t="str">
        <f t="shared" si="2"/>
        <v/>
      </c>
      <c r="L26" s="323" t="str">
        <f t="shared" si="3"/>
        <v/>
      </c>
      <c r="M26" s="265"/>
      <c r="N26" s="519"/>
      <c r="O26" s="520"/>
      <c r="P26" s="123"/>
      <c r="Q26" s="323" t="str">
        <f t="shared" si="4"/>
        <v/>
      </c>
      <c r="R26" s="323" t="str">
        <f t="shared" si="5"/>
        <v/>
      </c>
      <c r="S26" s="265"/>
      <c r="T26" s="123"/>
      <c r="U26" s="121"/>
      <c r="V26" s="291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</row>
    <row r="27" spans="1:44" ht="24">
      <c r="A27" s="290"/>
      <c r="B27" s="219">
        <v>12</v>
      </c>
      <c r="C27" s="287" t="s">
        <v>194</v>
      </c>
      <c r="D27" s="126" t="s">
        <v>273</v>
      </c>
      <c r="E27" s="323" t="str">
        <f t="shared" si="0"/>
        <v/>
      </c>
      <c r="F27" s="323" t="str">
        <f t="shared" si="1"/>
        <v/>
      </c>
      <c r="G27" s="265"/>
      <c r="H27" s="500"/>
      <c r="I27" s="500"/>
      <c r="J27" s="124"/>
      <c r="K27" s="323" t="str">
        <f t="shared" si="2"/>
        <v/>
      </c>
      <c r="L27" s="323" t="str">
        <f t="shared" si="3"/>
        <v/>
      </c>
      <c r="M27" s="265"/>
      <c r="N27" s="519"/>
      <c r="O27" s="520"/>
      <c r="P27" s="123"/>
      <c r="Q27" s="323" t="str">
        <f t="shared" si="4"/>
        <v/>
      </c>
      <c r="R27" s="323" t="str">
        <f t="shared" si="5"/>
        <v/>
      </c>
      <c r="S27" s="265"/>
      <c r="T27" s="123"/>
      <c r="U27" s="121"/>
      <c r="V27" s="291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</row>
    <row r="28" spans="1:44" ht="24">
      <c r="A28" s="290"/>
      <c r="B28" s="218">
        <v>13</v>
      </c>
      <c r="C28" s="287" t="s">
        <v>194</v>
      </c>
      <c r="D28" s="126" t="s">
        <v>265</v>
      </c>
      <c r="E28" s="323" t="str">
        <f t="shared" si="0"/>
        <v/>
      </c>
      <c r="F28" s="323" t="str">
        <f t="shared" si="1"/>
        <v/>
      </c>
      <c r="G28" s="265"/>
      <c r="H28" s="500"/>
      <c r="I28" s="500"/>
      <c r="J28" s="124"/>
      <c r="K28" s="323" t="str">
        <f t="shared" si="2"/>
        <v/>
      </c>
      <c r="L28" s="323" t="str">
        <f t="shared" si="3"/>
        <v/>
      </c>
      <c r="M28" s="265"/>
      <c r="N28" s="519"/>
      <c r="O28" s="520"/>
      <c r="P28" s="123"/>
      <c r="Q28" s="323" t="str">
        <f t="shared" si="4"/>
        <v/>
      </c>
      <c r="R28" s="323" t="str">
        <f t="shared" si="5"/>
        <v/>
      </c>
      <c r="S28" s="265"/>
      <c r="T28" s="123"/>
      <c r="U28" s="121"/>
      <c r="V28" s="291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</row>
    <row r="29" spans="1:44" ht="24.75" thickBot="1">
      <c r="A29" s="290"/>
      <c r="B29" s="219">
        <v>14</v>
      </c>
      <c r="C29" s="287" t="s">
        <v>194</v>
      </c>
      <c r="D29" s="126" t="s">
        <v>266</v>
      </c>
      <c r="E29" s="323" t="str">
        <f t="shared" si="0"/>
        <v/>
      </c>
      <c r="F29" s="323" t="str">
        <f t="shared" si="1"/>
        <v/>
      </c>
      <c r="G29" s="265"/>
      <c r="H29" s="500"/>
      <c r="I29" s="500"/>
      <c r="J29" s="124"/>
      <c r="K29" s="323" t="str">
        <f t="shared" si="2"/>
        <v/>
      </c>
      <c r="L29" s="323" t="str">
        <f t="shared" si="3"/>
        <v/>
      </c>
      <c r="M29" s="265"/>
      <c r="N29" s="519"/>
      <c r="O29" s="520"/>
      <c r="P29" s="123"/>
      <c r="Q29" s="323" t="str">
        <f t="shared" si="4"/>
        <v/>
      </c>
      <c r="R29" s="323" t="str">
        <f t="shared" si="5"/>
        <v/>
      </c>
      <c r="S29" s="265"/>
      <c r="T29" s="123"/>
      <c r="U29" s="121"/>
      <c r="V29" s="291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</row>
    <row r="30" spans="1:44" ht="57" customHeight="1" thickBot="1">
      <c r="A30" s="290"/>
      <c r="B30" s="138"/>
      <c r="C30" s="499" t="s">
        <v>213</v>
      </c>
      <c r="D30" s="499"/>
      <c r="E30" s="499"/>
      <c r="F30" s="499"/>
      <c r="G30" s="499"/>
      <c r="H30" s="499"/>
      <c r="I30" s="499"/>
      <c r="J30" s="499"/>
      <c r="K30" s="344"/>
      <c r="L30" s="344"/>
      <c r="M30" s="140"/>
      <c r="N30" s="521"/>
      <c r="O30" s="521"/>
      <c r="P30" s="139"/>
      <c r="Q30" s="344"/>
      <c r="R30" s="344"/>
      <c r="S30" s="140"/>
      <c r="T30" s="139"/>
      <c r="U30" s="141"/>
      <c r="V30" s="291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</row>
    <row r="31" spans="1:44" ht="24">
      <c r="A31" s="290"/>
      <c r="B31" s="218">
        <v>1</v>
      </c>
      <c r="C31" s="287" t="s">
        <v>195</v>
      </c>
      <c r="D31" s="288" t="s">
        <v>106</v>
      </c>
      <c r="E31" s="323" t="str">
        <f>IF(((C31="Auditoría de Gestión de la Configuración")*AND(G31="No")),"No","")</f>
        <v/>
      </c>
      <c r="F31" s="323" t="str">
        <f>IF(((C31="Auditoría de Gestión de la Configuración")*AND(G31="Si")),"Si","")</f>
        <v>Si</v>
      </c>
      <c r="G31" s="265" t="s">
        <v>187</v>
      </c>
      <c r="H31" s="500"/>
      <c r="I31" s="500"/>
      <c r="J31" s="124"/>
      <c r="K31" s="323" t="str">
        <f>IF(((C31="Auditoría de gestión de la configuración")*AND(M31="No")),"No","")</f>
        <v/>
      </c>
      <c r="L31" s="323" t="str">
        <f>IF(((C31="Auditoría de gestión de la configuración")*AND(M31="Si")),"Si","")</f>
        <v>Si</v>
      </c>
      <c r="M31" s="265" t="s">
        <v>187</v>
      </c>
      <c r="N31" s="519"/>
      <c r="O31" s="520"/>
      <c r="P31" s="123"/>
      <c r="Q31" s="323" t="str">
        <f>IF(((C31="Auditoría de gestión de la configuración")*AND(S31="No")),"No","")</f>
        <v/>
      </c>
      <c r="R31" s="323" t="str">
        <f>IF(((C31="Auditoría de gestión de la configuración")*AND(S31="Si")),"Si","")</f>
        <v>Si</v>
      </c>
      <c r="S31" s="265" t="s">
        <v>187</v>
      </c>
      <c r="T31" s="123"/>
      <c r="U31" s="121"/>
      <c r="V31" s="291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</row>
    <row r="32" spans="1:44" ht="24">
      <c r="A32" s="290"/>
      <c r="B32" s="219">
        <f>1+B31</f>
        <v>2</v>
      </c>
      <c r="C32" s="287" t="s">
        <v>195</v>
      </c>
      <c r="D32" s="289" t="s">
        <v>175</v>
      </c>
      <c r="E32" s="323" t="str">
        <f>IF(((C32="Auditoría de Gestión de la Configuración")*AND(G32="No")),"No","")</f>
        <v>No</v>
      </c>
      <c r="F32" s="323" t="str">
        <f>IF(((C32="Auditoría de Gestión de la Configuración")*AND(G32="Si")),"Si","")</f>
        <v/>
      </c>
      <c r="G32" s="265" t="s">
        <v>188</v>
      </c>
      <c r="H32" s="500"/>
      <c r="I32" s="500"/>
      <c r="J32" s="124"/>
      <c r="K32" s="323" t="str">
        <f>IF(((C32="Auditoría de gestión de la configuración")*AND(M32="No")),"No","")</f>
        <v/>
      </c>
      <c r="L32" s="323" t="str">
        <f>IF(((C32="Auditoría de gestión de la configuración")*AND(M32="Si")),"Si","")</f>
        <v>Si</v>
      </c>
      <c r="M32" s="265" t="s">
        <v>187</v>
      </c>
      <c r="N32" s="519"/>
      <c r="O32" s="520"/>
      <c r="P32" s="123"/>
      <c r="Q32" s="323" t="str">
        <f>IF(((C32="Auditoría de gestión de la configuración")*AND(S32="No")),"No","")</f>
        <v/>
      </c>
      <c r="R32" s="323" t="str">
        <f>IF(((C32="Auditoría de gestión de la configuración")*AND(S32="Si")),"Si","")</f>
        <v>Si</v>
      </c>
      <c r="S32" s="265" t="s">
        <v>187</v>
      </c>
      <c r="T32" s="123"/>
      <c r="U32" s="121"/>
      <c r="V32" s="291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</row>
    <row r="33" spans="1:44" ht="24">
      <c r="A33" s="290"/>
      <c r="B33" s="219">
        <f t="shared" ref="B33:B40" si="6">1+B32</f>
        <v>3</v>
      </c>
      <c r="C33" s="287" t="s">
        <v>194</v>
      </c>
      <c r="D33" s="126" t="s">
        <v>262</v>
      </c>
      <c r="E33" s="323" t="str">
        <f>IF(((C33="Auditoría de Calidad")*AND(G33="No")),"No","")</f>
        <v/>
      </c>
      <c r="F33" s="323" t="str">
        <f>IF(((C33="Auditoría de Calidad")*AND(G33="Si")),"Si","")</f>
        <v/>
      </c>
      <c r="G33" s="265"/>
      <c r="H33" s="500"/>
      <c r="I33" s="500"/>
      <c r="J33" s="124"/>
      <c r="K33" s="323" t="str">
        <f>IF(((C33="Auditoría de Calidad")*AND(M33="No")),"No","")</f>
        <v/>
      </c>
      <c r="L33" s="323" t="str">
        <f>IF(((C33="Auditoría de Calidad")*AND(M33="Si")),"Si","")</f>
        <v/>
      </c>
      <c r="M33" s="265"/>
      <c r="N33" s="519"/>
      <c r="O33" s="520"/>
      <c r="P33" s="123"/>
      <c r="Q33" s="323" t="str">
        <f>IF(((C33="Auditoría de Calidad")*AND(S33="No")),"No","")</f>
        <v>No</v>
      </c>
      <c r="R33" s="323" t="str">
        <f>IF(((C33="Auditoría de Calidad")*AND(S33="Si")),"Si","")</f>
        <v/>
      </c>
      <c r="S33" s="265" t="s">
        <v>188</v>
      </c>
      <c r="T33" s="123"/>
      <c r="U33" s="121"/>
      <c r="V33" s="291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</row>
    <row r="34" spans="1:44">
      <c r="A34" s="290"/>
      <c r="B34" s="219">
        <f t="shared" si="6"/>
        <v>4</v>
      </c>
      <c r="C34" s="287" t="s">
        <v>194</v>
      </c>
      <c r="D34" s="126" t="s">
        <v>268</v>
      </c>
      <c r="E34" s="323" t="str">
        <f t="shared" ref="E34:E40" si="7">IF(((C34="Auditoría de Calidad")*AND(G34="No")),"No","")</f>
        <v/>
      </c>
      <c r="F34" s="323" t="str">
        <f t="shared" ref="F34:F40" si="8">IF(((C34="Auditoría de Calidad")*AND(G34="Si")),"Si","")</f>
        <v/>
      </c>
      <c r="G34" s="265"/>
      <c r="H34" s="500"/>
      <c r="I34" s="500"/>
      <c r="J34" s="124"/>
      <c r="K34" s="323" t="str">
        <f t="shared" ref="K34:K40" si="9">IF(((C34="Auditoría de Calidad")*AND(M34="No")),"No","")</f>
        <v/>
      </c>
      <c r="L34" s="323" t="str">
        <f t="shared" ref="L34:L40" si="10">IF(((C34="Auditoría de Calidad")*AND(M34="Si")),"Si","")</f>
        <v/>
      </c>
      <c r="M34" s="265"/>
      <c r="N34" s="519"/>
      <c r="O34" s="520"/>
      <c r="P34" s="123"/>
      <c r="Q34" s="323" t="str">
        <f t="shared" ref="Q34:Q40" si="11">IF(((C34="Auditoría de Calidad")*AND(S34="No")),"No","")</f>
        <v/>
      </c>
      <c r="R34" s="323" t="str">
        <f t="shared" ref="R34:R40" si="12">IF(((C34="Auditoría de Calidad")*AND(S34="Si")),"Si","")</f>
        <v/>
      </c>
      <c r="S34" s="265"/>
      <c r="T34" s="123"/>
      <c r="U34" s="121"/>
      <c r="V34" s="291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</row>
    <row r="35" spans="1:44" ht="24">
      <c r="A35" s="290"/>
      <c r="B35" s="219">
        <f t="shared" si="6"/>
        <v>5</v>
      </c>
      <c r="C35" s="287" t="s">
        <v>194</v>
      </c>
      <c r="D35" s="126" t="s">
        <v>269</v>
      </c>
      <c r="E35" s="323" t="str">
        <f t="shared" si="7"/>
        <v/>
      </c>
      <c r="F35" s="323" t="str">
        <f t="shared" si="8"/>
        <v/>
      </c>
      <c r="G35" s="265"/>
      <c r="H35" s="500"/>
      <c r="I35" s="500"/>
      <c r="J35" s="124"/>
      <c r="K35" s="323" t="str">
        <f t="shared" si="9"/>
        <v/>
      </c>
      <c r="L35" s="323" t="str">
        <f t="shared" si="10"/>
        <v/>
      </c>
      <c r="M35" s="265"/>
      <c r="N35" s="519"/>
      <c r="O35" s="520"/>
      <c r="P35" s="123"/>
      <c r="Q35" s="323" t="str">
        <f t="shared" si="11"/>
        <v/>
      </c>
      <c r="R35" s="323" t="str">
        <f t="shared" si="12"/>
        <v/>
      </c>
      <c r="S35" s="265"/>
      <c r="T35" s="123"/>
      <c r="U35" s="121"/>
      <c r="V35" s="291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</row>
    <row r="36" spans="1:44">
      <c r="A36" s="290"/>
      <c r="B36" s="219">
        <f t="shared" si="6"/>
        <v>6</v>
      </c>
      <c r="C36" s="287" t="s">
        <v>194</v>
      </c>
      <c r="D36" s="126" t="s">
        <v>270</v>
      </c>
      <c r="E36" s="323" t="str">
        <f t="shared" si="7"/>
        <v/>
      </c>
      <c r="F36" s="323" t="str">
        <f t="shared" si="8"/>
        <v/>
      </c>
      <c r="G36" s="265"/>
      <c r="H36" s="500"/>
      <c r="I36" s="500"/>
      <c r="J36" s="124"/>
      <c r="K36" s="323" t="str">
        <f t="shared" si="9"/>
        <v/>
      </c>
      <c r="L36" s="323" t="str">
        <f t="shared" si="10"/>
        <v/>
      </c>
      <c r="M36" s="265"/>
      <c r="N36" s="519"/>
      <c r="O36" s="520"/>
      <c r="P36" s="123"/>
      <c r="Q36" s="323" t="str">
        <f t="shared" si="11"/>
        <v/>
      </c>
      <c r="R36" s="323" t="str">
        <f t="shared" si="12"/>
        <v/>
      </c>
      <c r="S36" s="265"/>
      <c r="T36" s="123"/>
      <c r="U36" s="121"/>
      <c r="V36" s="291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</row>
    <row r="37" spans="1:44" ht="24">
      <c r="A37" s="290"/>
      <c r="B37" s="219">
        <f t="shared" si="6"/>
        <v>7</v>
      </c>
      <c r="C37" s="287" t="s">
        <v>194</v>
      </c>
      <c r="D37" s="126" t="s">
        <v>173</v>
      </c>
      <c r="E37" s="323" t="str">
        <f t="shared" si="7"/>
        <v/>
      </c>
      <c r="F37" s="323" t="str">
        <f t="shared" si="8"/>
        <v/>
      </c>
      <c r="G37" s="265"/>
      <c r="H37" s="500"/>
      <c r="I37" s="500"/>
      <c r="J37" s="124"/>
      <c r="K37" s="323" t="str">
        <f t="shared" si="9"/>
        <v/>
      </c>
      <c r="L37" s="323" t="str">
        <f t="shared" si="10"/>
        <v/>
      </c>
      <c r="M37" s="265"/>
      <c r="N37" s="519"/>
      <c r="O37" s="520"/>
      <c r="P37" s="123"/>
      <c r="Q37" s="323" t="str">
        <f t="shared" si="11"/>
        <v/>
      </c>
      <c r="R37" s="323" t="str">
        <f t="shared" si="12"/>
        <v/>
      </c>
      <c r="S37" s="265"/>
      <c r="T37" s="123"/>
      <c r="U37" s="121"/>
      <c r="V37" s="291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</row>
    <row r="38" spans="1:44" ht="36">
      <c r="A38" s="290"/>
      <c r="B38" s="219">
        <f t="shared" si="6"/>
        <v>8</v>
      </c>
      <c r="C38" s="287" t="s">
        <v>194</v>
      </c>
      <c r="D38" s="126" t="s">
        <v>176</v>
      </c>
      <c r="E38" s="323" t="str">
        <f t="shared" si="7"/>
        <v/>
      </c>
      <c r="F38" s="323" t="str">
        <f t="shared" si="8"/>
        <v/>
      </c>
      <c r="G38" s="265"/>
      <c r="H38" s="500"/>
      <c r="I38" s="500"/>
      <c r="J38" s="124"/>
      <c r="K38" s="323" t="str">
        <f t="shared" si="9"/>
        <v/>
      </c>
      <c r="L38" s="323" t="str">
        <f t="shared" si="10"/>
        <v/>
      </c>
      <c r="M38" s="265"/>
      <c r="N38" s="519"/>
      <c r="O38" s="520"/>
      <c r="P38" s="123"/>
      <c r="Q38" s="323" t="str">
        <f t="shared" si="11"/>
        <v/>
      </c>
      <c r="R38" s="323" t="str">
        <f t="shared" si="12"/>
        <v/>
      </c>
      <c r="S38" s="265"/>
      <c r="T38" s="123"/>
      <c r="U38" s="121"/>
      <c r="V38" s="291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</row>
    <row r="39" spans="1:44" ht="36">
      <c r="A39" s="290"/>
      <c r="B39" s="219">
        <f t="shared" si="6"/>
        <v>9</v>
      </c>
      <c r="C39" s="287" t="s">
        <v>194</v>
      </c>
      <c r="D39" s="126" t="s">
        <v>287</v>
      </c>
      <c r="E39" s="323" t="str">
        <f t="shared" si="7"/>
        <v/>
      </c>
      <c r="F39" s="323" t="str">
        <f t="shared" si="8"/>
        <v/>
      </c>
      <c r="G39" s="265"/>
      <c r="H39" s="500"/>
      <c r="I39" s="500"/>
      <c r="J39" s="124"/>
      <c r="K39" s="323" t="str">
        <f t="shared" si="9"/>
        <v/>
      </c>
      <c r="L39" s="323" t="str">
        <f t="shared" si="10"/>
        <v/>
      </c>
      <c r="M39" s="265"/>
      <c r="N39" s="519"/>
      <c r="O39" s="520"/>
      <c r="P39" s="123"/>
      <c r="Q39" s="323" t="str">
        <f t="shared" si="11"/>
        <v/>
      </c>
      <c r="R39" s="323" t="str">
        <f t="shared" si="12"/>
        <v/>
      </c>
      <c r="S39" s="265"/>
      <c r="T39" s="123"/>
      <c r="U39" s="121"/>
      <c r="V39" s="291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</row>
    <row r="40" spans="1:44" ht="36.75" thickBot="1">
      <c r="A40" s="290"/>
      <c r="B40" s="219">
        <f t="shared" si="6"/>
        <v>10</v>
      </c>
      <c r="C40" s="287" t="s">
        <v>194</v>
      </c>
      <c r="D40" s="126" t="s">
        <v>288</v>
      </c>
      <c r="E40" s="323" t="str">
        <f t="shared" si="7"/>
        <v/>
      </c>
      <c r="F40" s="323" t="str">
        <f t="shared" si="8"/>
        <v/>
      </c>
      <c r="G40" s="265"/>
      <c r="H40" s="500"/>
      <c r="I40" s="500"/>
      <c r="J40" s="124"/>
      <c r="K40" s="323" t="str">
        <f t="shared" si="9"/>
        <v/>
      </c>
      <c r="L40" s="323" t="str">
        <f t="shared" si="10"/>
        <v/>
      </c>
      <c r="M40" s="265"/>
      <c r="N40" s="519"/>
      <c r="O40" s="520"/>
      <c r="P40" s="123"/>
      <c r="Q40" s="323" t="str">
        <f t="shared" si="11"/>
        <v/>
      </c>
      <c r="R40" s="323" t="str">
        <f t="shared" si="12"/>
        <v/>
      </c>
      <c r="S40" s="265"/>
      <c r="T40" s="123"/>
      <c r="U40" s="121"/>
      <c r="V40" s="291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</row>
    <row r="41" spans="1:44" ht="57" customHeight="1" thickBot="1">
      <c r="A41" s="284"/>
      <c r="B41" s="138"/>
      <c r="C41" s="499" t="s">
        <v>58</v>
      </c>
      <c r="D41" s="499"/>
      <c r="E41" s="499"/>
      <c r="F41" s="499"/>
      <c r="G41" s="499"/>
      <c r="H41" s="499"/>
      <c r="I41" s="499"/>
      <c r="J41" s="499"/>
      <c r="K41" s="344"/>
      <c r="L41" s="344"/>
      <c r="M41" s="140"/>
      <c r="N41" s="521"/>
      <c r="O41" s="521"/>
      <c r="P41" s="139"/>
      <c r="Q41" s="344"/>
      <c r="R41" s="344"/>
      <c r="S41" s="140"/>
      <c r="T41" s="139"/>
      <c r="U41" s="141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</row>
    <row r="42" spans="1:44" ht="24">
      <c r="A42" s="284"/>
      <c r="B42" s="218">
        <v>1</v>
      </c>
      <c r="C42" s="287" t="s">
        <v>195</v>
      </c>
      <c r="D42" s="288" t="s">
        <v>106</v>
      </c>
      <c r="E42" s="323" t="str">
        <f>IF(((C42="Auditoría de Gestión de la Configuración")*AND(G42="No")),"No","")</f>
        <v/>
      </c>
      <c r="F42" s="323" t="str">
        <f>IF(((C42="Auditoría de Gestión de la Configuración")*AND(G42="Si")),"Si","")</f>
        <v>Si</v>
      </c>
      <c r="G42" s="341" t="s">
        <v>187</v>
      </c>
      <c r="H42" s="522"/>
      <c r="I42" s="522"/>
      <c r="J42" s="223"/>
      <c r="K42" s="323" t="str">
        <f>IF(((C42="Auditoría de gestión de la configuración")*AND(M42="No")),"No","")</f>
        <v/>
      </c>
      <c r="L42" s="323" t="str">
        <f>IF(((C42="Auditoría de gestión de la configuración")*AND(M42="Si")),"Si","")</f>
        <v>Si</v>
      </c>
      <c r="M42" s="341" t="s">
        <v>187</v>
      </c>
      <c r="N42" s="523"/>
      <c r="O42" s="524"/>
      <c r="P42" s="224"/>
      <c r="Q42" s="323" t="str">
        <f>IF(((C42="Auditoría de gestión de la configuración")*AND(S42="No")),"No","")</f>
        <v/>
      </c>
      <c r="R42" s="323" t="str">
        <f>IF(((C42="Auditoría de gestión de la configuración")*AND(S42="Si")),"Si","")</f>
        <v>Si</v>
      </c>
      <c r="S42" s="341" t="s">
        <v>187</v>
      </c>
      <c r="T42" s="224"/>
      <c r="U42" s="22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</row>
    <row r="43" spans="1:44" ht="24">
      <c r="A43" s="284"/>
      <c r="B43" s="219">
        <f>1+B42</f>
        <v>2</v>
      </c>
      <c r="C43" s="287" t="s">
        <v>195</v>
      </c>
      <c r="D43" s="289" t="s">
        <v>112</v>
      </c>
      <c r="E43" s="323" t="str">
        <f>IF(((C43="Auditoría de Gestión de la Configuración")*AND(G43="No")),"No","")</f>
        <v>No</v>
      </c>
      <c r="F43" s="323" t="str">
        <f>IF(((C43="Auditoría de Gestión de la Configuración")*AND(G43="Si")),"Si","")</f>
        <v/>
      </c>
      <c r="G43" s="265" t="s">
        <v>188</v>
      </c>
      <c r="H43" s="500"/>
      <c r="I43" s="500"/>
      <c r="J43" s="124"/>
      <c r="K43" s="323" t="str">
        <f>IF(((C43="Auditoría de gestión de la configuración")*AND(M43="No")),"No","")</f>
        <v>No</v>
      </c>
      <c r="L43" s="323" t="str">
        <f>IF(((C43="Auditoría de gestión de la configuración")*AND(M43="Si")),"Si","")</f>
        <v/>
      </c>
      <c r="M43" s="265" t="s">
        <v>188</v>
      </c>
      <c r="N43" s="519"/>
      <c r="O43" s="520"/>
      <c r="P43" s="123"/>
      <c r="Q43" s="323" t="str">
        <f>IF(((C43="Auditoría de gestión de la configuración")*AND(S43="No")),"No","")</f>
        <v/>
      </c>
      <c r="R43" s="323" t="str">
        <f>IF(((C43="Auditoría de gestión de la configuración")*AND(S43="Si")),"Si","")</f>
        <v>Si</v>
      </c>
      <c r="S43" s="265" t="s">
        <v>187</v>
      </c>
      <c r="T43" s="123"/>
      <c r="U43" s="121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6"/>
      <c r="AI43" s="286"/>
      <c r="AJ43" s="286"/>
      <c r="AK43" s="286"/>
      <c r="AL43" s="286"/>
      <c r="AM43" s="286"/>
      <c r="AN43" s="286"/>
      <c r="AO43" s="286"/>
      <c r="AP43" s="286"/>
      <c r="AQ43" s="286"/>
      <c r="AR43" s="286"/>
    </row>
    <row r="44" spans="1:44" ht="24">
      <c r="A44" s="284"/>
      <c r="B44" s="219">
        <f t="shared" ref="B44:B53" si="13">1+B43</f>
        <v>3</v>
      </c>
      <c r="C44" s="287" t="s">
        <v>194</v>
      </c>
      <c r="D44" s="126" t="s">
        <v>262</v>
      </c>
      <c r="E44" s="323" t="str">
        <f>IF(((C44="Auditoría de Calidad")*AND(G44="No")),"No","")</f>
        <v/>
      </c>
      <c r="F44" s="323" t="str">
        <f>IF(((C44="Auditoría de Calidad")*AND(G44="Si")),"Si","")</f>
        <v/>
      </c>
      <c r="G44" s="265"/>
      <c r="H44" s="500"/>
      <c r="I44" s="500"/>
      <c r="J44" s="124"/>
      <c r="K44" s="323" t="str">
        <f>IF(((C44="Auditoría de Calidad")*AND(M44="No")),"No","")</f>
        <v/>
      </c>
      <c r="L44" s="323" t="str">
        <f>IF(((C44="Auditoría de Calidad")*AND(M44="Si")),"Si","")</f>
        <v/>
      </c>
      <c r="M44" s="265"/>
      <c r="N44" s="519"/>
      <c r="O44" s="520"/>
      <c r="P44" s="123"/>
      <c r="Q44" s="323" t="str">
        <f>IF(((C44="Auditoría de Calidad")*AND(S44="No")),"No","")</f>
        <v/>
      </c>
      <c r="R44" s="323" t="str">
        <f>IF(((C44="Auditoría de Calidad")*AND(S44="Si")),"Si","")</f>
        <v/>
      </c>
      <c r="S44" s="265"/>
      <c r="T44" s="123"/>
      <c r="U44" s="121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6"/>
      <c r="AI44" s="286"/>
      <c r="AJ44" s="286"/>
      <c r="AK44" s="286"/>
      <c r="AL44" s="286"/>
      <c r="AM44" s="286"/>
      <c r="AN44" s="286"/>
      <c r="AO44" s="286"/>
      <c r="AP44" s="286"/>
      <c r="AQ44" s="286"/>
      <c r="AR44" s="286"/>
    </row>
    <row r="45" spans="1:44">
      <c r="A45" s="284"/>
      <c r="B45" s="219">
        <f t="shared" si="13"/>
        <v>4</v>
      </c>
      <c r="C45" s="287" t="s">
        <v>194</v>
      </c>
      <c r="D45" s="126" t="s">
        <v>268</v>
      </c>
      <c r="E45" s="323" t="str">
        <f t="shared" ref="E45:E53" si="14">IF(((C45="Auditoría de Calidad")*AND(G45="No")),"No","")</f>
        <v/>
      </c>
      <c r="F45" s="323" t="str">
        <f t="shared" ref="F45:F53" si="15">IF(((C45="Auditoría de Calidad")*AND(G45="Si")),"Si","")</f>
        <v/>
      </c>
      <c r="G45" s="265"/>
      <c r="H45" s="500"/>
      <c r="I45" s="500"/>
      <c r="J45" s="124"/>
      <c r="K45" s="323" t="str">
        <f t="shared" ref="K45:K53" si="16">IF(((C45="Auditoría de Calidad")*AND(M45="No")),"No","")</f>
        <v/>
      </c>
      <c r="L45" s="323" t="str">
        <f t="shared" ref="L45:L53" si="17">IF(((C45="Auditoría de Calidad")*AND(M45="Si")),"Si","")</f>
        <v/>
      </c>
      <c r="M45" s="265"/>
      <c r="N45" s="519"/>
      <c r="O45" s="520"/>
      <c r="P45" s="123"/>
      <c r="Q45" s="323" t="str">
        <f t="shared" ref="Q45:Q53" si="18">IF(((C45="Auditoría de Calidad")*AND(S45="No")),"No","")</f>
        <v/>
      </c>
      <c r="R45" s="323" t="str">
        <f t="shared" ref="R45:R53" si="19">IF(((C45="Auditoría de Calidad")*AND(S45="Si")),"Si","")</f>
        <v/>
      </c>
      <c r="S45" s="265"/>
      <c r="T45" s="123"/>
      <c r="U45" s="121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</row>
    <row r="46" spans="1:44" ht="24">
      <c r="A46" s="284"/>
      <c r="B46" s="219">
        <f t="shared" si="13"/>
        <v>5</v>
      </c>
      <c r="C46" s="287" t="s">
        <v>194</v>
      </c>
      <c r="D46" s="126" t="s">
        <v>269</v>
      </c>
      <c r="E46" s="323" t="str">
        <f t="shared" si="14"/>
        <v/>
      </c>
      <c r="F46" s="323" t="str">
        <f t="shared" si="15"/>
        <v/>
      </c>
      <c r="G46" s="265"/>
      <c r="H46" s="500"/>
      <c r="I46" s="500"/>
      <c r="J46" s="124"/>
      <c r="K46" s="323" t="str">
        <f t="shared" si="16"/>
        <v/>
      </c>
      <c r="L46" s="323" t="str">
        <f t="shared" si="17"/>
        <v/>
      </c>
      <c r="M46" s="265"/>
      <c r="N46" s="519"/>
      <c r="O46" s="520"/>
      <c r="P46" s="123"/>
      <c r="Q46" s="323" t="str">
        <f t="shared" si="18"/>
        <v/>
      </c>
      <c r="R46" s="323" t="str">
        <f t="shared" si="19"/>
        <v/>
      </c>
      <c r="S46" s="265"/>
      <c r="T46" s="123"/>
      <c r="U46" s="121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6"/>
      <c r="AI46" s="286"/>
      <c r="AJ46" s="286"/>
      <c r="AK46" s="286"/>
      <c r="AL46" s="286"/>
      <c r="AM46" s="286"/>
      <c r="AN46" s="286"/>
      <c r="AO46" s="286"/>
      <c r="AP46" s="286"/>
      <c r="AQ46" s="286"/>
      <c r="AR46" s="286"/>
    </row>
    <row r="47" spans="1:44">
      <c r="A47" s="284"/>
      <c r="B47" s="219">
        <f t="shared" si="13"/>
        <v>6</v>
      </c>
      <c r="C47" s="287" t="s">
        <v>194</v>
      </c>
      <c r="D47" s="126" t="s">
        <v>270</v>
      </c>
      <c r="E47" s="323" t="str">
        <f t="shared" si="14"/>
        <v/>
      </c>
      <c r="F47" s="323" t="str">
        <f t="shared" si="15"/>
        <v/>
      </c>
      <c r="G47" s="265"/>
      <c r="H47" s="500"/>
      <c r="I47" s="500"/>
      <c r="J47" s="124"/>
      <c r="K47" s="323" t="str">
        <f t="shared" si="16"/>
        <v/>
      </c>
      <c r="L47" s="323" t="str">
        <f t="shared" si="17"/>
        <v/>
      </c>
      <c r="M47" s="265"/>
      <c r="N47" s="519"/>
      <c r="O47" s="520"/>
      <c r="P47" s="123"/>
      <c r="Q47" s="323" t="str">
        <f t="shared" si="18"/>
        <v/>
      </c>
      <c r="R47" s="323" t="str">
        <f t="shared" si="19"/>
        <v/>
      </c>
      <c r="S47" s="265"/>
      <c r="T47" s="123"/>
      <c r="U47" s="121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6"/>
      <c r="AI47" s="286"/>
      <c r="AJ47" s="286"/>
      <c r="AK47" s="286"/>
      <c r="AL47" s="286"/>
      <c r="AM47" s="286"/>
      <c r="AN47" s="286"/>
      <c r="AO47" s="286"/>
      <c r="AP47" s="286"/>
      <c r="AQ47" s="286"/>
      <c r="AR47" s="286"/>
    </row>
    <row r="48" spans="1:44" ht="24">
      <c r="A48" s="284"/>
      <c r="B48" s="219">
        <f t="shared" si="13"/>
        <v>7</v>
      </c>
      <c r="C48" s="287" t="s">
        <v>194</v>
      </c>
      <c r="D48" s="126" t="s">
        <v>173</v>
      </c>
      <c r="E48" s="323" t="str">
        <f t="shared" si="14"/>
        <v/>
      </c>
      <c r="F48" s="323" t="str">
        <f t="shared" si="15"/>
        <v/>
      </c>
      <c r="G48" s="265"/>
      <c r="H48" s="500"/>
      <c r="I48" s="500"/>
      <c r="J48" s="124"/>
      <c r="K48" s="323" t="str">
        <f t="shared" si="16"/>
        <v/>
      </c>
      <c r="L48" s="323" t="str">
        <f t="shared" si="17"/>
        <v/>
      </c>
      <c r="M48" s="265"/>
      <c r="N48" s="519"/>
      <c r="O48" s="520"/>
      <c r="P48" s="123"/>
      <c r="Q48" s="323" t="str">
        <f t="shared" si="18"/>
        <v/>
      </c>
      <c r="R48" s="323" t="str">
        <f t="shared" si="19"/>
        <v/>
      </c>
      <c r="S48" s="265"/>
      <c r="T48" s="123"/>
      <c r="U48" s="121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6"/>
      <c r="AI48" s="286"/>
      <c r="AJ48" s="286"/>
      <c r="AK48" s="286"/>
      <c r="AL48" s="286"/>
      <c r="AM48" s="286"/>
      <c r="AN48" s="286"/>
      <c r="AO48" s="286"/>
      <c r="AP48" s="286"/>
      <c r="AQ48" s="286"/>
      <c r="AR48" s="286"/>
    </row>
    <row r="49" spans="1:44" ht="36">
      <c r="A49" s="284"/>
      <c r="B49" s="219">
        <f t="shared" si="13"/>
        <v>8</v>
      </c>
      <c r="C49" s="287" t="s">
        <v>194</v>
      </c>
      <c r="D49" s="126" t="s">
        <v>289</v>
      </c>
      <c r="E49" s="323" t="str">
        <f t="shared" si="14"/>
        <v/>
      </c>
      <c r="F49" s="323" t="str">
        <f t="shared" si="15"/>
        <v/>
      </c>
      <c r="G49" s="265"/>
      <c r="H49" s="500"/>
      <c r="I49" s="500"/>
      <c r="J49" s="124"/>
      <c r="K49" s="323" t="str">
        <f t="shared" si="16"/>
        <v/>
      </c>
      <c r="L49" s="323" t="str">
        <f t="shared" si="17"/>
        <v/>
      </c>
      <c r="M49" s="265"/>
      <c r="N49" s="519"/>
      <c r="O49" s="520"/>
      <c r="P49" s="123"/>
      <c r="Q49" s="323" t="str">
        <f t="shared" si="18"/>
        <v/>
      </c>
      <c r="R49" s="323" t="str">
        <f t="shared" si="19"/>
        <v/>
      </c>
      <c r="S49" s="265"/>
      <c r="T49" s="123"/>
      <c r="U49" s="121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6"/>
      <c r="AI49" s="286"/>
      <c r="AJ49" s="286"/>
      <c r="AK49" s="286"/>
      <c r="AL49" s="286"/>
      <c r="AM49" s="286"/>
      <c r="AN49" s="286"/>
      <c r="AO49" s="286"/>
      <c r="AP49" s="286"/>
      <c r="AQ49" s="286"/>
      <c r="AR49" s="286"/>
    </row>
    <row r="50" spans="1:44" ht="24">
      <c r="A50" s="284"/>
      <c r="B50" s="219">
        <f t="shared" si="13"/>
        <v>9</v>
      </c>
      <c r="C50" s="287" t="s">
        <v>194</v>
      </c>
      <c r="D50" s="126" t="s">
        <v>293</v>
      </c>
      <c r="E50" s="323" t="str">
        <f t="shared" si="14"/>
        <v/>
      </c>
      <c r="F50" s="323" t="str">
        <f t="shared" si="15"/>
        <v/>
      </c>
      <c r="G50" s="265"/>
      <c r="H50" s="500"/>
      <c r="I50" s="500"/>
      <c r="J50" s="124"/>
      <c r="K50" s="323" t="str">
        <f t="shared" si="16"/>
        <v/>
      </c>
      <c r="L50" s="323" t="str">
        <f t="shared" si="17"/>
        <v/>
      </c>
      <c r="M50" s="265"/>
      <c r="N50" s="519"/>
      <c r="O50" s="520"/>
      <c r="P50" s="123"/>
      <c r="Q50" s="323" t="str">
        <f t="shared" si="18"/>
        <v/>
      </c>
      <c r="R50" s="323" t="str">
        <f t="shared" si="19"/>
        <v/>
      </c>
      <c r="S50" s="265"/>
      <c r="T50" s="123"/>
      <c r="U50" s="121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</row>
    <row r="51" spans="1:44" ht="36">
      <c r="A51" s="284"/>
      <c r="B51" s="219">
        <f t="shared" si="13"/>
        <v>10</v>
      </c>
      <c r="C51" s="287" t="s">
        <v>194</v>
      </c>
      <c r="D51" s="126" t="s">
        <v>294</v>
      </c>
      <c r="E51" s="323" t="str">
        <f t="shared" si="14"/>
        <v/>
      </c>
      <c r="F51" s="323" t="str">
        <f t="shared" si="15"/>
        <v/>
      </c>
      <c r="G51" s="265"/>
      <c r="H51" s="500"/>
      <c r="I51" s="500"/>
      <c r="J51" s="124"/>
      <c r="K51" s="323" t="str">
        <f t="shared" si="16"/>
        <v/>
      </c>
      <c r="L51" s="323" t="str">
        <f t="shared" si="17"/>
        <v/>
      </c>
      <c r="M51" s="265"/>
      <c r="N51" s="519"/>
      <c r="O51" s="520"/>
      <c r="P51" s="123"/>
      <c r="Q51" s="323" t="str">
        <f t="shared" si="18"/>
        <v/>
      </c>
      <c r="R51" s="323" t="str">
        <f t="shared" si="19"/>
        <v/>
      </c>
      <c r="S51" s="265"/>
      <c r="T51" s="123"/>
      <c r="U51" s="121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6"/>
      <c r="AI51" s="286"/>
      <c r="AJ51" s="286"/>
      <c r="AK51" s="286"/>
      <c r="AL51" s="286"/>
      <c r="AM51" s="286"/>
      <c r="AN51" s="286"/>
      <c r="AO51" s="286"/>
      <c r="AP51" s="286"/>
      <c r="AQ51" s="286"/>
      <c r="AR51" s="286"/>
    </row>
    <row r="52" spans="1:44" ht="48">
      <c r="A52" s="284"/>
      <c r="B52" s="219">
        <f t="shared" si="13"/>
        <v>11</v>
      </c>
      <c r="C52" s="287" t="s">
        <v>194</v>
      </c>
      <c r="D52" s="126" t="s">
        <v>295</v>
      </c>
      <c r="E52" s="323" t="str">
        <f t="shared" si="14"/>
        <v/>
      </c>
      <c r="F52" s="323" t="str">
        <f t="shared" si="15"/>
        <v/>
      </c>
      <c r="G52" s="265"/>
      <c r="H52" s="500"/>
      <c r="I52" s="500"/>
      <c r="J52" s="124"/>
      <c r="K52" s="323" t="str">
        <f t="shared" si="16"/>
        <v/>
      </c>
      <c r="L52" s="323" t="str">
        <f t="shared" si="17"/>
        <v/>
      </c>
      <c r="M52" s="265"/>
      <c r="N52" s="519"/>
      <c r="O52" s="520"/>
      <c r="P52" s="123"/>
      <c r="Q52" s="323" t="str">
        <f t="shared" si="18"/>
        <v/>
      </c>
      <c r="R52" s="323" t="str">
        <f t="shared" si="19"/>
        <v/>
      </c>
      <c r="S52" s="265"/>
      <c r="T52" s="123"/>
      <c r="U52" s="121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6"/>
      <c r="AI52" s="286"/>
      <c r="AJ52" s="286"/>
      <c r="AK52" s="286"/>
      <c r="AL52" s="286"/>
      <c r="AM52" s="286"/>
      <c r="AN52" s="286"/>
      <c r="AO52" s="286"/>
      <c r="AP52" s="286"/>
      <c r="AQ52" s="286"/>
      <c r="AR52" s="286"/>
    </row>
    <row r="53" spans="1:44" ht="24">
      <c r="A53" s="284"/>
      <c r="B53" s="219">
        <f t="shared" si="13"/>
        <v>12</v>
      </c>
      <c r="C53" s="287" t="s">
        <v>194</v>
      </c>
      <c r="D53" s="126" t="s">
        <v>296</v>
      </c>
      <c r="E53" s="323" t="str">
        <f t="shared" si="14"/>
        <v/>
      </c>
      <c r="F53" s="323" t="str">
        <f t="shared" si="15"/>
        <v/>
      </c>
      <c r="G53" s="265"/>
      <c r="H53" s="500"/>
      <c r="I53" s="500"/>
      <c r="J53" s="124"/>
      <c r="K53" s="323" t="str">
        <f t="shared" si="16"/>
        <v/>
      </c>
      <c r="L53" s="323" t="str">
        <f t="shared" si="17"/>
        <v/>
      </c>
      <c r="M53" s="265"/>
      <c r="N53" s="519"/>
      <c r="O53" s="520"/>
      <c r="P53" s="123"/>
      <c r="Q53" s="323" t="str">
        <f t="shared" si="18"/>
        <v/>
      </c>
      <c r="R53" s="323" t="str">
        <f t="shared" si="19"/>
        <v/>
      </c>
      <c r="S53" s="265"/>
      <c r="T53" s="123"/>
      <c r="U53" s="121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6"/>
      <c r="AI53" s="286"/>
      <c r="AJ53" s="286"/>
      <c r="AK53" s="286"/>
      <c r="AL53" s="286"/>
      <c r="AM53" s="286"/>
      <c r="AN53" s="286"/>
      <c r="AO53" s="286"/>
      <c r="AP53" s="286"/>
      <c r="AQ53" s="286"/>
      <c r="AR53" s="286"/>
    </row>
    <row r="54" spans="1:44" ht="13.5" thickBot="1">
      <c r="A54" s="290"/>
      <c r="B54" s="525" t="s">
        <v>209</v>
      </c>
      <c r="C54" s="503"/>
      <c r="D54" s="503"/>
      <c r="E54" s="347"/>
      <c r="F54" s="348"/>
      <c r="G54" s="220"/>
      <c r="H54" s="220"/>
      <c r="I54" s="220"/>
      <c r="J54" s="221"/>
      <c r="K54" s="356"/>
      <c r="L54" s="356"/>
      <c r="M54" s="220"/>
      <c r="N54" s="220"/>
      <c r="O54" s="220"/>
      <c r="P54" s="221"/>
      <c r="Q54" s="356"/>
      <c r="R54" s="356"/>
      <c r="S54" s="220"/>
      <c r="T54" s="221"/>
      <c r="U54" s="222"/>
      <c r="V54" s="291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</row>
    <row r="55" spans="1:44" ht="56.25" customHeight="1" thickBot="1">
      <c r="A55" s="292"/>
      <c r="B55" s="138"/>
      <c r="C55" s="499" t="s">
        <v>59</v>
      </c>
      <c r="D55" s="499"/>
      <c r="E55" s="499"/>
      <c r="F55" s="499"/>
      <c r="G55" s="499"/>
      <c r="H55" s="499"/>
      <c r="I55" s="499"/>
      <c r="J55" s="499"/>
      <c r="K55" s="344"/>
      <c r="L55" s="344"/>
      <c r="M55" s="140"/>
      <c r="N55" s="521"/>
      <c r="O55" s="521"/>
      <c r="P55" s="139"/>
      <c r="Q55" s="344"/>
      <c r="R55" s="344"/>
      <c r="S55" s="140"/>
      <c r="T55" s="139"/>
      <c r="U55" s="141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</row>
    <row r="56" spans="1:44" ht="24">
      <c r="A56" s="290"/>
      <c r="B56" s="143">
        <v>1</v>
      </c>
      <c r="C56" s="287" t="s">
        <v>195</v>
      </c>
      <c r="D56" s="288" t="s">
        <v>106</v>
      </c>
      <c r="E56" s="323" t="str">
        <f>IF(((C56="Auditoría de Gestión de la Configuración")*AND(G56="No")),"No","")</f>
        <v/>
      </c>
      <c r="F56" s="323" t="str">
        <f>IF(((C56="Auditoría de Gestión de la Configuración")*AND(G56="Si")),"Si","")</f>
        <v>Si</v>
      </c>
      <c r="G56" s="263" t="s">
        <v>187</v>
      </c>
      <c r="H56" s="526"/>
      <c r="I56" s="527"/>
      <c r="J56" s="136"/>
      <c r="K56" s="323" t="str">
        <f>IF(((C56="Auditoría de gestión de la configuración")*AND(M56="No")),"No","")</f>
        <v/>
      </c>
      <c r="L56" s="323" t="str">
        <f>IF(((C56="Auditoría de gestión de la configuración")*AND(M56="Si")),"Si","")</f>
        <v>Si</v>
      </c>
      <c r="M56" s="263" t="s">
        <v>187</v>
      </c>
      <c r="N56" s="526"/>
      <c r="O56" s="527"/>
      <c r="P56" s="133"/>
      <c r="Q56" s="323" t="str">
        <f>IF(((C56="Auditoría de gestión de la configuración")*AND(S56="No")),"No","")</f>
        <v/>
      </c>
      <c r="R56" s="323" t="str">
        <f>IF(((C56="Auditoría de gestión de la configuración")*AND(S56="Si")),"Si","")</f>
        <v>Si</v>
      </c>
      <c r="S56" s="263" t="s">
        <v>187</v>
      </c>
      <c r="T56" s="122"/>
      <c r="U56" s="122"/>
      <c r="V56" s="291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</row>
    <row r="57" spans="1:44" ht="24">
      <c r="A57" s="290"/>
      <c r="B57" s="142">
        <f>B56+1</f>
        <v>2</v>
      </c>
      <c r="C57" s="287" t="s">
        <v>195</v>
      </c>
      <c r="D57" s="289" t="s">
        <v>112</v>
      </c>
      <c r="E57" s="323" t="str">
        <f>IF(((C57="Auditoría de Gestión de la Configuración")*AND(G57="No")),"No","")</f>
        <v/>
      </c>
      <c r="F57" s="323" t="str">
        <f>IF(((C57="Auditoría de Gestión de la Configuración")*AND(G57="Si")),"Si","")</f>
        <v>Si</v>
      </c>
      <c r="G57" s="264" t="s">
        <v>187</v>
      </c>
      <c r="H57" s="519"/>
      <c r="I57" s="520"/>
      <c r="J57" s="129"/>
      <c r="K57" s="323" t="str">
        <f>IF(((C57="Auditoría de gestión de la configuración")*AND(M57="No")),"No","")</f>
        <v>No</v>
      </c>
      <c r="L57" s="323" t="str">
        <f>IF(((C57="Auditoría de gestión de la configuración")*AND(M57="Si")),"Si","")</f>
        <v/>
      </c>
      <c r="M57" s="264" t="s">
        <v>188</v>
      </c>
      <c r="N57" s="519"/>
      <c r="O57" s="520"/>
      <c r="P57" s="117"/>
      <c r="Q57" s="323" t="str">
        <f>IF(((C57="Auditoría de gestión de la configuración")*AND(S57="No")),"No","")</f>
        <v/>
      </c>
      <c r="R57" s="323" t="str">
        <f>IF(((C57="Auditoría de gestión de la configuración")*AND(S57="Si")),"Si","")</f>
        <v>Si</v>
      </c>
      <c r="S57" s="264" t="s">
        <v>187</v>
      </c>
      <c r="T57" s="122"/>
      <c r="U57" s="122"/>
      <c r="V57" s="291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</row>
    <row r="58" spans="1:44" ht="24">
      <c r="A58" s="290"/>
      <c r="B58" s="142">
        <f t="shared" ref="B58:B67" si="20">B57+1</f>
        <v>3</v>
      </c>
      <c r="C58" s="287" t="s">
        <v>194</v>
      </c>
      <c r="D58" s="289" t="s">
        <v>267</v>
      </c>
      <c r="E58" s="323" t="str">
        <f>IF(((C58="Auditoría de Calidad")*AND(G58="No")),"No","")</f>
        <v/>
      </c>
      <c r="F58" s="323" t="str">
        <f>IF(((C58="Auditoría de Calidad")*AND(G58="Si")),"Si","")</f>
        <v/>
      </c>
      <c r="G58" s="260"/>
      <c r="H58" s="528"/>
      <c r="I58" s="529"/>
      <c r="J58" s="130"/>
      <c r="K58" s="323" t="str">
        <f>IF(((C58="Auditoría de Calidad")*AND(M58="No")),"No","")</f>
        <v/>
      </c>
      <c r="L58" s="323" t="str">
        <f>IF(((C58="Auditoría de Calidad")*AND(M58="Si")),"Si","")</f>
        <v/>
      </c>
      <c r="M58" s="260"/>
      <c r="N58" s="528"/>
      <c r="O58" s="529"/>
      <c r="P58" s="120"/>
      <c r="Q58" s="323" t="str">
        <f>IF(((C58="Auditoría de Calidad")*AND(S58="No")),"No","")</f>
        <v/>
      </c>
      <c r="R58" s="323" t="str">
        <f>IF(((C58="Auditoría de Calidad")*AND(S58="Si")),"Si","")</f>
        <v/>
      </c>
      <c r="S58" s="260"/>
      <c r="T58" s="121"/>
      <c r="U58" s="118"/>
      <c r="V58" s="291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0"/>
    </row>
    <row r="59" spans="1:44" ht="24">
      <c r="A59" s="290"/>
      <c r="B59" s="142">
        <f t="shared" si="20"/>
        <v>4</v>
      </c>
      <c r="C59" s="287" t="s">
        <v>194</v>
      </c>
      <c r="D59" s="126" t="s">
        <v>274</v>
      </c>
      <c r="E59" s="323" t="str">
        <f t="shared" ref="E59:E67" si="21">IF(((C59="Auditoría de Calidad")*AND(G59="No")),"No","")</f>
        <v/>
      </c>
      <c r="F59" s="323" t="str">
        <f t="shared" ref="F59:F67" si="22">IF(((C59="Auditoría de Calidad")*AND(G59="Si")),"Si","")</f>
        <v/>
      </c>
      <c r="G59" s="260"/>
      <c r="H59" s="528"/>
      <c r="I59" s="529"/>
      <c r="J59" s="125"/>
      <c r="K59" s="323" t="str">
        <f t="shared" ref="K59:K67" si="23">IF(((C59="Auditoría de Calidad")*AND(M59="No")),"No","")</f>
        <v/>
      </c>
      <c r="L59" s="323" t="str">
        <f t="shared" ref="L59:L67" si="24">IF(((C59="Auditoría de Calidad")*AND(M59="Si")),"Si","")</f>
        <v/>
      </c>
      <c r="M59" s="260"/>
      <c r="N59" s="528"/>
      <c r="O59" s="529"/>
      <c r="P59" s="120"/>
      <c r="Q59" s="323" t="str">
        <f t="shared" ref="Q59:Q67" si="25">IF(((C59="Auditoría de Calidad")*AND(S59="No")),"No","")</f>
        <v/>
      </c>
      <c r="R59" s="323" t="str">
        <f t="shared" ref="R59:R67" si="26">IF(((C59="Auditoría de Calidad")*AND(S59="Si")),"Si","")</f>
        <v/>
      </c>
      <c r="S59" s="260"/>
      <c r="T59" s="121"/>
      <c r="U59" s="121"/>
      <c r="V59" s="291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</row>
    <row r="60" spans="1:44" ht="24">
      <c r="A60" s="290"/>
      <c r="B60" s="142">
        <f t="shared" si="20"/>
        <v>5</v>
      </c>
      <c r="C60" s="287" t="s">
        <v>194</v>
      </c>
      <c r="D60" s="126" t="s">
        <v>275</v>
      </c>
      <c r="E60" s="323" t="str">
        <f t="shared" si="21"/>
        <v/>
      </c>
      <c r="F60" s="323" t="str">
        <f t="shared" si="22"/>
        <v/>
      </c>
      <c r="G60" s="260"/>
      <c r="H60" s="528"/>
      <c r="I60" s="529"/>
      <c r="J60" s="125"/>
      <c r="K60" s="323" t="str">
        <f t="shared" si="23"/>
        <v/>
      </c>
      <c r="L60" s="323" t="str">
        <f t="shared" si="24"/>
        <v/>
      </c>
      <c r="M60" s="260"/>
      <c r="N60" s="528"/>
      <c r="O60" s="529"/>
      <c r="P60" s="120"/>
      <c r="Q60" s="323" t="str">
        <f t="shared" si="25"/>
        <v/>
      </c>
      <c r="R60" s="323" t="str">
        <f t="shared" si="26"/>
        <v/>
      </c>
      <c r="S60" s="260"/>
      <c r="T60" s="121"/>
      <c r="U60" s="121"/>
      <c r="V60" s="291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</row>
    <row r="61" spans="1:44" ht="24">
      <c r="A61" s="290"/>
      <c r="B61" s="142">
        <f t="shared" si="20"/>
        <v>6</v>
      </c>
      <c r="C61" s="287" t="s">
        <v>194</v>
      </c>
      <c r="D61" s="126" t="s">
        <v>276</v>
      </c>
      <c r="E61" s="323" t="str">
        <f t="shared" si="21"/>
        <v/>
      </c>
      <c r="F61" s="323" t="str">
        <f t="shared" si="22"/>
        <v/>
      </c>
      <c r="G61" s="260"/>
      <c r="H61" s="528"/>
      <c r="I61" s="529"/>
      <c r="J61" s="125"/>
      <c r="K61" s="323" t="str">
        <f t="shared" si="23"/>
        <v/>
      </c>
      <c r="L61" s="323" t="str">
        <f t="shared" si="24"/>
        <v/>
      </c>
      <c r="M61" s="260"/>
      <c r="N61" s="528"/>
      <c r="O61" s="529"/>
      <c r="P61" s="120"/>
      <c r="Q61" s="323" t="str">
        <f t="shared" si="25"/>
        <v/>
      </c>
      <c r="R61" s="323" t="str">
        <f t="shared" si="26"/>
        <v/>
      </c>
      <c r="S61" s="260"/>
      <c r="T61" s="121"/>
      <c r="U61" s="121"/>
      <c r="V61" s="291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</row>
    <row r="62" spans="1:44" ht="48">
      <c r="A62" s="290"/>
      <c r="B62" s="142">
        <f t="shared" si="20"/>
        <v>7</v>
      </c>
      <c r="C62" s="287" t="s">
        <v>194</v>
      </c>
      <c r="D62" s="126" t="s">
        <v>297</v>
      </c>
      <c r="E62" s="323" t="str">
        <f t="shared" si="21"/>
        <v/>
      </c>
      <c r="F62" s="323" t="str">
        <f t="shared" si="22"/>
        <v/>
      </c>
      <c r="G62" s="260"/>
      <c r="H62" s="119"/>
      <c r="I62" s="120"/>
      <c r="J62" s="125"/>
      <c r="K62" s="323" t="str">
        <f t="shared" si="23"/>
        <v/>
      </c>
      <c r="L62" s="323" t="str">
        <f t="shared" si="24"/>
        <v/>
      </c>
      <c r="M62" s="260"/>
      <c r="N62" s="119"/>
      <c r="O62" s="120"/>
      <c r="P62" s="120"/>
      <c r="Q62" s="323" t="str">
        <f t="shared" si="25"/>
        <v/>
      </c>
      <c r="R62" s="323" t="str">
        <f t="shared" si="26"/>
        <v/>
      </c>
      <c r="S62" s="260"/>
      <c r="T62" s="121"/>
      <c r="U62" s="121"/>
      <c r="V62" s="291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</row>
    <row r="63" spans="1:44" ht="36">
      <c r="A63" s="290"/>
      <c r="B63" s="142">
        <f t="shared" si="20"/>
        <v>8</v>
      </c>
      <c r="C63" s="287" t="s">
        <v>194</v>
      </c>
      <c r="D63" s="126" t="s">
        <v>298</v>
      </c>
      <c r="E63" s="323" t="str">
        <f t="shared" si="21"/>
        <v/>
      </c>
      <c r="F63" s="323" t="str">
        <f t="shared" si="22"/>
        <v/>
      </c>
      <c r="G63" s="260"/>
      <c r="H63" s="119"/>
      <c r="I63" s="120"/>
      <c r="J63" s="125"/>
      <c r="K63" s="323" t="str">
        <f t="shared" si="23"/>
        <v/>
      </c>
      <c r="L63" s="323" t="str">
        <f t="shared" si="24"/>
        <v/>
      </c>
      <c r="M63" s="260"/>
      <c r="N63" s="119"/>
      <c r="O63" s="120"/>
      <c r="P63" s="120"/>
      <c r="Q63" s="323" t="str">
        <f t="shared" si="25"/>
        <v/>
      </c>
      <c r="R63" s="323" t="str">
        <f t="shared" si="26"/>
        <v/>
      </c>
      <c r="S63" s="260"/>
      <c r="T63" s="121"/>
      <c r="U63" s="121"/>
      <c r="V63" s="291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</row>
    <row r="64" spans="1:44" ht="24">
      <c r="A64" s="290"/>
      <c r="B64" s="142">
        <f t="shared" si="20"/>
        <v>9</v>
      </c>
      <c r="C64" s="287" t="s">
        <v>194</v>
      </c>
      <c r="D64" s="126" t="s">
        <v>299</v>
      </c>
      <c r="E64" s="323" t="str">
        <f t="shared" si="21"/>
        <v/>
      </c>
      <c r="F64" s="323" t="str">
        <f t="shared" si="22"/>
        <v/>
      </c>
      <c r="G64" s="260"/>
      <c r="H64" s="119"/>
      <c r="I64" s="120"/>
      <c r="J64" s="125"/>
      <c r="K64" s="323" t="str">
        <f t="shared" si="23"/>
        <v/>
      </c>
      <c r="L64" s="323" t="str">
        <f t="shared" si="24"/>
        <v/>
      </c>
      <c r="M64" s="260"/>
      <c r="N64" s="119"/>
      <c r="O64" s="120"/>
      <c r="P64" s="120"/>
      <c r="Q64" s="323" t="str">
        <f t="shared" si="25"/>
        <v/>
      </c>
      <c r="R64" s="323" t="str">
        <f t="shared" si="26"/>
        <v/>
      </c>
      <c r="S64" s="260"/>
      <c r="T64" s="121"/>
      <c r="U64" s="121"/>
      <c r="V64" s="291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</row>
    <row r="65" spans="1:44" ht="48">
      <c r="B65" s="142">
        <f t="shared" si="20"/>
        <v>10</v>
      </c>
      <c r="C65" s="287" t="s">
        <v>194</v>
      </c>
      <c r="D65" s="126" t="s">
        <v>300</v>
      </c>
      <c r="E65" s="323" t="str">
        <f t="shared" si="21"/>
        <v/>
      </c>
      <c r="F65" s="323" t="str">
        <f t="shared" si="22"/>
        <v/>
      </c>
      <c r="G65" s="260"/>
      <c r="H65" s="528"/>
      <c r="I65" s="529"/>
      <c r="J65" s="125"/>
      <c r="K65" s="323" t="str">
        <f t="shared" si="23"/>
        <v/>
      </c>
      <c r="L65" s="323" t="str">
        <f t="shared" si="24"/>
        <v/>
      </c>
      <c r="M65" s="260"/>
      <c r="N65" s="528"/>
      <c r="O65" s="529"/>
      <c r="P65" s="120"/>
      <c r="Q65" s="323" t="str">
        <f t="shared" si="25"/>
        <v/>
      </c>
      <c r="R65" s="323" t="str">
        <f t="shared" si="26"/>
        <v/>
      </c>
      <c r="S65" s="260"/>
      <c r="T65" s="121"/>
      <c r="U65" s="121"/>
      <c r="X65" s="282"/>
      <c r="Y65" s="283"/>
      <c r="Z65" s="283"/>
      <c r="AA65" s="283"/>
    </row>
    <row r="66" spans="1:44" ht="48">
      <c r="A66" s="293"/>
      <c r="B66" s="142">
        <f t="shared" si="20"/>
        <v>11</v>
      </c>
      <c r="C66" s="287" t="s">
        <v>194</v>
      </c>
      <c r="D66" s="126" t="s">
        <v>301</v>
      </c>
      <c r="E66" s="323" t="str">
        <f t="shared" si="21"/>
        <v/>
      </c>
      <c r="F66" s="323" t="str">
        <f t="shared" si="22"/>
        <v/>
      </c>
      <c r="G66" s="260"/>
      <c r="H66" s="528"/>
      <c r="I66" s="529"/>
      <c r="J66" s="125"/>
      <c r="K66" s="323" t="str">
        <f t="shared" si="23"/>
        <v/>
      </c>
      <c r="L66" s="323" t="str">
        <f t="shared" si="24"/>
        <v/>
      </c>
      <c r="M66" s="260"/>
      <c r="N66" s="528"/>
      <c r="O66" s="529"/>
      <c r="P66" s="120"/>
      <c r="Q66" s="323" t="str">
        <f t="shared" si="25"/>
        <v/>
      </c>
      <c r="R66" s="323" t="str">
        <f t="shared" si="26"/>
        <v/>
      </c>
      <c r="S66" s="260"/>
      <c r="T66" s="121"/>
      <c r="U66" s="121"/>
      <c r="W66" s="15"/>
      <c r="X66" s="15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</row>
    <row r="67" spans="1:44" ht="24">
      <c r="A67" s="293"/>
      <c r="B67" s="142">
        <f t="shared" si="20"/>
        <v>12</v>
      </c>
      <c r="C67" s="287" t="s">
        <v>194</v>
      </c>
      <c r="D67" s="126" t="s">
        <v>302</v>
      </c>
      <c r="E67" s="323" t="str">
        <f t="shared" si="21"/>
        <v/>
      </c>
      <c r="F67" s="323" t="str">
        <f t="shared" si="22"/>
        <v/>
      </c>
      <c r="G67" s="260"/>
      <c r="H67" s="528"/>
      <c r="I67" s="529"/>
      <c r="J67" s="125"/>
      <c r="K67" s="323" t="str">
        <f t="shared" si="23"/>
        <v/>
      </c>
      <c r="L67" s="323" t="str">
        <f t="shared" si="24"/>
        <v/>
      </c>
      <c r="M67" s="260"/>
      <c r="N67" s="528"/>
      <c r="O67" s="529"/>
      <c r="P67" s="120"/>
      <c r="Q67" s="323" t="str">
        <f t="shared" si="25"/>
        <v/>
      </c>
      <c r="R67" s="323" t="str">
        <f t="shared" si="26"/>
        <v/>
      </c>
      <c r="S67" s="260"/>
      <c r="T67" s="121"/>
      <c r="U67" s="121"/>
      <c r="W67" s="15"/>
      <c r="X67" s="15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72"/>
  <sheetViews>
    <sheetView tabSelected="1" zoomScale="85" zoomScaleNormal="85" workbookViewId="0">
      <pane ySplit="13" topLeftCell="A26" activePane="bottomLeft" state="frozen"/>
      <selection pane="bottomLeft" activeCell="C33" sqref="C33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20.140625" style="279" customWidth="1"/>
    <col min="4" max="4" width="40.5703125" style="279" customWidth="1"/>
    <col min="5" max="5" width="6.85546875" style="279" hidden="1" customWidth="1"/>
    <col min="6" max="6" width="6.42578125" style="279" hidden="1" customWidth="1"/>
    <col min="7" max="7" width="11.42578125" style="278"/>
    <col min="8" max="8" width="8.7109375" style="278" customWidth="1"/>
    <col min="9" max="10" width="15.7109375" style="278" customWidth="1"/>
    <col min="11" max="11" width="6.28515625" style="292" hidden="1" customWidth="1"/>
    <col min="12" max="12" width="6.5703125" style="292" hidden="1" customWidth="1"/>
    <col min="13" max="13" width="8.7109375" style="296" customWidth="1"/>
    <col min="14" max="14" width="13.5703125" style="278" customWidth="1"/>
    <col min="15" max="15" width="14.5703125" style="278" customWidth="1"/>
    <col min="16" max="17" width="5.85546875" style="292" customWidth="1"/>
    <col min="18" max="18" width="12.7109375" style="296" customWidth="1"/>
    <col min="19" max="19" width="20.140625" style="278" bestFit="1" customWidth="1"/>
    <col min="20" max="20" width="13.5703125" style="278" customWidth="1"/>
    <col min="21" max="21" width="13.42578125" style="278" customWidth="1"/>
    <col min="22" max="22" width="6.7109375" style="278" customWidth="1"/>
    <col min="23" max="23" width="7.7109375" style="278" customWidth="1"/>
    <col min="24" max="24" width="5.7109375" style="278" customWidth="1"/>
    <col min="25" max="25" width="9.5703125" style="278" customWidth="1"/>
    <col min="26" max="26" width="12.7109375" style="282" customWidth="1"/>
    <col min="27" max="40" width="11.42578125" style="283"/>
    <col min="41" max="16384" width="11.42578125" style="274"/>
  </cols>
  <sheetData>
    <row r="1" spans="1:40">
      <c r="M1" s="278"/>
    </row>
    <row r="2" spans="1:40" ht="15.75">
      <c r="A2" s="272"/>
      <c r="B2" s="489" t="s">
        <v>329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273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</row>
    <row r="3" spans="1:40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351"/>
      <c r="Q3" s="351"/>
      <c r="R3" s="297"/>
      <c r="S3" s="275"/>
      <c r="T3" s="273"/>
      <c r="U3" s="273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</row>
    <row r="4" spans="1:40" ht="18">
      <c r="A4" s="272"/>
      <c r="B4" s="373"/>
      <c r="C4" s="374" t="s">
        <v>319</v>
      </c>
      <c r="D4" s="375" t="s">
        <v>330</v>
      </c>
      <c r="E4" s="376"/>
      <c r="F4" s="376"/>
      <c r="G4" s="376"/>
      <c r="H4" s="376"/>
      <c r="I4" s="376"/>
      <c r="J4" s="374" t="s">
        <v>68</v>
      </c>
      <c r="K4" s="377"/>
      <c r="L4" s="377"/>
      <c r="M4" s="376"/>
      <c r="N4" s="374" t="s">
        <v>115</v>
      </c>
      <c r="O4" s="540" t="s">
        <v>321</v>
      </c>
      <c r="P4" s="540"/>
      <c r="Q4" s="540"/>
      <c r="R4" s="540"/>
      <c r="S4" s="374" t="s">
        <v>66</v>
      </c>
      <c r="T4" s="378">
        <v>42543</v>
      </c>
      <c r="U4" s="273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</row>
    <row r="5" spans="1:40" ht="18">
      <c r="A5" s="272"/>
      <c r="B5" s="373"/>
      <c r="C5" s="541" t="s">
        <v>320</v>
      </c>
      <c r="D5" s="543" t="s">
        <v>326</v>
      </c>
      <c r="E5" s="379"/>
      <c r="F5" s="379"/>
      <c r="G5" s="379"/>
      <c r="H5" s="379"/>
      <c r="I5" s="376"/>
      <c r="J5" s="376"/>
      <c r="K5" s="380"/>
      <c r="L5" s="380"/>
      <c r="M5" s="376"/>
      <c r="N5" s="376"/>
      <c r="O5" s="376"/>
      <c r="P5" s="376"/>
      <c r="Q5" s="376"/>
      <c r="R5" s="381"/>
      <c r="S5" s="376"/>
      <c r="T5" s="382"/>
      <c r="U5" s="273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</row>
    <row r="6" spans="1:40" ht="18">
      <c r="A6" s="272"/>
      <c r="B6" s="373"/>
      <c r="C6" s="542"/>
      <c r="D6" s="544"/>
      <c r="E6" s="379"/>
      <c r="F6" s="379"/>
      <c r="G6" s="379"/>
      <c r="H6" s="379"/>
      <c r="I6" s="376"/>
      <c r="J6" s="374" t="s">
        <v>69</v>
      </c>
      <c r="K6" s="377"/>
      <c r="L6" s="377"/>
      <c r="M6" s="376"/>
      <c r="N6" s="374" t="s">
        <v>115</v>
      </c>
      <c r="O6" s="530"/>
      <c r="P6" s="530"/>
      <c r="Q6" s="530"/>
      <c r="R6" s="530"/>
      <c r="S6" s="374" t="s">
        <v>66</v>
      </c>
      <c r="T6" s="378"/>
      <c r="U6" s="273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</row>
    <row r="7" spans="1:40" ht="18">
      <c r="A7" s="272"/>
      <c r="B7" s="373"/>
      <c r="C7" s="374" t="s">
        <v>2</v>
      </c>
      <c r="D7" s="375" t="s">
        <v>331</v>
      </c>
      <c r="E7" s="379"/>
      <c r="F7" s="379"/>
      <c r="G7" s="379"/>
      <c r="H7" s="379"/>
      <c r="I7" s="376"/>
      <c r="J7" s="376"/>
      <c r="K7" s="380"/>
      <c r="L7" s="380"/>
      <c r="M7" s="376"/>
      <c r="N7" s="376"/>
      <c r="O7" s="376"/>
      <c r="P7" s="376"/>
      <c r="Q7" s="376"/>
      <c r="R7" s="381"/>
      <c r="S7" s="376"/>
      <c r="T7" s="382"/>
      <c r="U7" s="273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</row>
    <row r="8" spans="1:40" ht="18">
      <c r="A8" s="272"/>
      <c r="B8" s="373"/>
      <c r="C8" s="374" t="s">
        <v>318</v>
      </c>
      <c r="D8" s="375" t="s">
        <v>323</v>
      </c>
      <c r="E8" s="379"/>
      <c r="F8" s="379"/>
      <c r="G8" s="379"/>
      <c r="H8" s="379"/>
      <c r="I8" s="376"/>
      <c r="J8" s="374" t="s">
        <v>70</v>
      </c>
      <c r="K8" s="377"/>
      <c r="L8" s="377"/>
      <c r="M8" s="376"/>
      <c r="N8" s="374" t="s">
        <v>115</v>
      </c>
      <c r="O8" s="530"/>
      <c r="P8" s="530"/>
      <c r="Q8" s="530"/>
      <c r="R8" s="530"/>
      <c r="S8" s="374" t="s">
        <v>66</v>
      </c>
      <c r="T8" s="378"/>
      <c r="U8" s="273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</row>
    <row r="9" spans="1:40" ht="16.5">
      <c r="B9" s="383"/>
      <c r="C9" s="383"/>
      <c r="D9" s="383"/>
      <c r="E9" s="383"/>
      <c r="F9" s="383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5"/>
      <c r="S9" s="384"/>
      <c r="T9" s="384"/>
    </row>
    <row r="10" spans="1:40" ht="18">
      <c r="B10" s="383"/>
      <c r="C10" s="545"/>
      <c r="D10" s="545"/>
      <c r="E10" s="545"/>
      <c r="F10" s="383"/>
      <c r="G10" s="386">
        <f>IF((COUNTIF(F16:F44,"Si")=0)*AND(COUNTIF(E16:E44,"No")=0),0,((COUNTIF(F16:F44,"Si")))/((COUNTIF(F16:F44,"Si")+COUNTIF(E16:E44,"No"))))</f>
        <v>1</v>
      </c>
      <c r="H10" s="387"/>
      <c r="I10" s="373"/>
      <c r="J10" s="384"/>
      <c r="K10" s="384"/>
      <c r="L10" s="384"/>
      <c r="M10" s="386">
        <f>IF((COUNTIF(L16:L44,"Si")=0)*AND(COUNTIF(K16:K44,"No")=0),0,((COUNTIF(L16:L44,"Si")))/((COUNTIF(L16:L44,"Si")+COUNTIF(K16:K44,"No"))))</f>
        <v>0</v>
      </c>
      <c r="N10" s="373"/>
      <c r="O10" s="384"/>
      <c r="P10" s="384"/>
      <c r="Q10" s="384"/>
      <c r="R10" s="386">
        <f>IF((COUNTIF(Q16:Q44,"Si")=0)*AND(COUNTIF(P16:P44,"No")=0),0,((COUNTIF(Q16:Q44,"Si")))/((COUNTIF(Q16:Q44,"Si")+COUNTIF(P16:P44,"No"))))</f>
        <v>0</v>
      </c>
      <c r="S10" s="387"/>
      <c r="T10" s="373"/>
    </row>
    <row r="11" spans="1:40" ht="18.75" hidden="1" thickBot="1">
      <c r="B11" s="383"/>
      <c r="C11" s="546"/>
      <c r="D11" s="546"/>
      <c r="E11" s="547"/>
      <c r="F11" s="383"/>
      <c r="G11" s="537" t="s">
        <v>332</v>
      </c>
      <c r="H11" s="539"/>
      <c r="I11" s="538"/>
      <c r="J11" s="384"/>
      <c r="K11" s="384"/>
      <c r="L11" s="384"/>
      <c r="M11" s="537" t="s">
        <v>332</v>
      </c>
      <c r="N11" s="538"/>
      <c r="O11" s="384"/>
      <c r="P11" s="384"/>
      <c r="Q11" s="384"/>
      <c r="R11" s="537" t="s">
        <v>332</v>
      </c>
      <c r="S11" s="539"/>
      <c r="T11" s="538"/>
    </row>
    <row r="12" spans="1:40" ht="16.5">
      <c r="B12" s="531" t="s">
        <v>107</v>
      </c>
      <c r="C12" s="533" t="s">
        <v>91</v>
      </c>
      <c r="D12" s="531" t="s">
        <v>109</v>
      </c>
      <c r="E12" s="402"/>
      <c r="F12" s="402"/>
      <c r="G12" s="533" t="s">
        <v>170</v>
      </c>
      <c r="H12" s="533" t="s">
        <v>169</v>
      </c>
      <c r="I12" s="533"/>
      <c r="J12" s="533" t="s">
        <v>158</v>
      </c>
      <c r="K12" s="403"/>
      <c r="L12" s="403"/>
      <c r="M12" s="533" t="s">
        <v>171</v>
      </c>
      <c r="N12" s="533" t="s">
        <v>169</v>
      </c>
      <c r="O12" s="533" t="s">
        <v>158</v>
      </c>
      <c r="P12" s="403"/>
      <c r="Q12" s="403"/>
      <c r="R12" s="533" t="s">
        <v>172</v>
      </c>
      <c r="S12" s="533" t="s">
        <v>169</v>
      </c>
      <c r="T12" s="533" t="s">
        <v>158</v>
      </c>
    </row>
    <row r="13" spans="1:40" ht="18.75" thickBot="1">
      <c r="A13" s="284"/>
      <c r="B13" s="532"/>
      <c r="C13" s="534"/>
      <c r="D13" s="535"/>
      <c r="E13" s="404"/>
      <c r="F13" s="405"/>
      <c r="G13" s="536"/>
      <c r="H13" s="534"/>
      <c r="I13" s="534"/>
      <c r="J13" s="534"/>
      <c r="K13" s="406"/>
      <c r="L13" s="406"/>
      <c r="M13" s="534"/>
      <c r="N13" s="534"/>
      <c r="O13" s="534"/>
      <c r="P13" s="406"/>
      <c r="Q13" s="406"/>
      <c r="R13" s="534"/>
      <c r="S13" s="534"/>
      <c r="T13" s="534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6"/>
      <c r="AH13" s="286"/>
      <c r="AI13" s="286"/>
      <c r="AJ13" s="286"/>
      <c r="AK13" s="286"/>
      <c r="AL13" s="286"/>
      <c r="AM13" s="286"/>
      <c r="AN13" s="286"/>
    </row>
    <row r="14" spans="1:40" ht="15" thickBot="1">
      <c r="A14" s="284"/>
      <c r="B14" s="548" t="s">
        <v>214</v>
      </c>
      <c r="C14" s="549"/>
      <c r="D14" s="550"/>
      <c r="E14" s="363"/>
      <c r="F14" s="364"/>
      <c r="G14" s="388"/>
      <c r="H14" s="365"/>
      <c r="I14" s="365"/>
      <c r="J14" s="365"/>
      <c r="K14" s="365"/>
      <c r="L14" s="365"/>
      <c r="M14" s="365"/>
      <c r="N14" s="365"/>
      <c r="O14" s="365"/>
      <c r="P14" s="365"/>
      <c r="Q14" s="365"/>
      <c r="R14" s="365"/>
      <c r="S14" s="365"/>
      <c r="T14" s="389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6"/>
      <c r="AH14" s="286"/>
      <c r="AI14" s="286"/>
      <c r="AJ14" s="286"/>
      <c r="AK14" s="286"/>
      <c r="AL14" s="286"/>
      <c r="AM14" s="286"/>
      <c r="AN14" s="286"/>
    </row>
    <row r="15" spans="1:40" ht="52.5" customHeight="1" thickBot="1">
      <c r="A15" s="284"/>
      <c r="B15" s="407"/>
      <c r="C15" s="559" t="s">
        <v>338</v>
      </c>
      <c r="D15" s="559"/>
      <c r="E15" s="559"/>
      <c r="F15" s="559"/>
      <c r="G15" s="559"/>
      <c r="H15" s="559"/>
      <c r="I15" s="559"/>
      <c r="J15" s="559"/>
      <c r="K15" s="408"/>
      <c r="L15" s="408"/>
      <c r="M15" s="408"/>
      <c r="N15" s="408"/>
      <c r="O15" s="408"/>
      <c r="P15" s="408"/>
      <c r="Q15" s="408"/>
      <c r="R15" s="408"/>
      <c r="S15" s="408"/>
      <c r="T15" s="409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6"/>
      <c r="AH15" s="286"/>
      <c r="AI15" s="286"/>
      <c r="AJ15" s="286"/>
      <c r="AK15" s="286"/>
      <c r="AL15" s="286"/>
      <c r="AM15" s="286"/>
      <c r="AN15" s="286"/>
    </row>
    <row r="16" spans="1:40" ht="25.5">
      <c r="A16" s="284"/>
      <c r="B16" s="410">
        <v>1</v>
      </c>
      <c r="C16" s="558" t="s">
        <v>195</v>
      </c>
      <c r="D16" s="390" t="s">
        <v>309</v>
      </c>
      <c r="E16" s="367" t="str">
        <f>IF(((C16="Auditoría de gestión de la configuración")*AND(G16="No")),"No","")</f>
        <v/>
      </c>
      <c r="F16" s="367" t="str">
        <f>IF(((C16="Auditoría de gestión de la configuración")*AND(G16="Si")),"Si","")</f>
        <v>Si</v>
      </c>
      <c r="G16" s="367" t="s">
        <v>187</v>
      </c>
      <c r="H16" s="551"/>
      <c r="I16" s="552"/>
      <c r="J16" s="391">
        <v>42152</v>
      </c>
      <c r="K16" s="391">
        <v>42153</v>
      </c>
      <c r="L16" s="391">
        <v>42154</v>
      </c>
      <c r="M16" s="367"/>
      <c r="N16" s="392"/>
      <c r="O16" s="391">
        <v>42180</v>
      </c>
      <c r="P16" s="367" t="str">
        <f>IF(((C16="Auditoría de gestión de la configuración")*AND(R16="No")),"No","")</f>
        <v/>
      </c>
      <c r="Q16" s="367" t="str">
        <f>IF(((C16="Auditoría de gestión de la configuración")*AND(R16="Si")),"Si","")</f>
        <v/>
      </c>
      <c r="R16" s="367"/>
      <c r="S16" s="392"/>
      <c r="T16" s="392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6"/>
      <c r="AH16" s="286"/>
      <c r="AI16" s="286"/>
      <c r="AJ16" s="286"/>
      <c r="AK16" s="286"/>
      <c r="AL16" s="286"/>
      <c r="AM16" s="286"/>
      <c r="AN16" s="286"/>
    </row>
    <row r="17" spans="1:40" ht="39.75">
      <c r="A17" s="284"/>
      <c r="B17" s="410">
        <f>1+B16</f>
        <v>2</v>
      </c>
      <c r="C17" s="366" t="s">
        <v>194</v>
      </c>
      <c r="D17" s="390" t="s">
        <v>333</v>
      </c>
      <c r="E17" s="367" t="str">
        <f>IF(((C17="Auditoría de Calidad")*AND(G17="No")),"No","")</f>
        <v/>
      </c>
      <c r="F17" s="367" t="str">
        <f>IF(((C17="Auditoría de Calidad")*AND(G17="Si")),"Si","")</f>
        <v/>
      </c>
      <c r="G17" s="367" t="s">
        <v>322</v>
      </c>
      <c r="H17" s="551"/>
      <c r="I17" s="552"/>
      <c r="J17" s="391">
        <v>42152</v>
      </c>
      <c r="K17" s="391">
        <v>42153</v>
      </c>
      <c r="L17" s="391">
        <v>42154</v>
      </c>
      <c r="M17" s="367"/>
      <c r="N17" s="393"/>
      <c r="O17" s="391">
        <v>42180</v>
      </c>
      <c r="P17" s="367" t="str">
        <f>IF(((C17="Auditoría de Calidad")*AND(R17="No")),"No","")</f>
        <v/>
      </c>
      <c r="Q17" s="367" t="str">
        <f>IF(((C17="Auditoría de Calidad")*AND(R17="Si")),"Si","")</f>
        <v/>
      </c>
      <c r="R17" s="367"/>
      <c r="S17" s="392"/>
      <c r="T17" s="392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6"/>
      <c r="AH17" s="286"/>
      <c r="AI17" s="286"/>
      <c r="AJ17" s="286"/>
      <c r="AK17" s="286"/>
      <c r="AL17" s="286"/>
      <c r="AM17" s="286"/>
      <c r="AN17" s="286"/>
    </row>
    <row r="18" spans="1:40" ht="54">
      <c r="A18" s="284"/>
      <c r="B18" s="410">
        <f t="shared" ref="B18:B30" si="0">1+B17</f>
        <v>3</v>
      </c>
      <c r="C18" s="366" t="s">
        <v>194</v>
      </c>
      <c r="D18" s="390" t="s">
        <v>334</v>
      </c>
      <c r="E18" s="367" t="str">
        <f t="shared" ref="E18:E30" si="1">IF(((C18="Auditoría de Calidad")*AND(G18="No")),"No","")</f>
        <v/>
      </c>
      <c r="F18" s="367" t="str">
        <f t="shared" ref="F18:F30" si="2">IF(((C18="Auditoría de Calidad")*AND(G18="Si")),"Si","")</f>
        <v>Si</v>
      </c>
      <c r="G18" s="367" t="s">
        <v>187</v>
      </c>
      <c r="H18" s="551"/>
      <c r="I18" s="552"/>
      <c r="J18" s="391">
        <v>42152</v>
      </c>
      <c r="K18" s="391">
        <v>42153</v>
      </c>
      <c r="L18" s="391">
        <v>42154</v>
      </c>
      <c r="M18" s="367"/>
      <c r="N18" s="393"/>
      <c r="O18" s="391">
        <v>42180</v>
      </c>
      <c r="P18" s="367" t="str">
        <f t="shared" ref="P18:P30" si="3">IF(((C18="Auditoría de Calidad")*AND(R18="No")),"No","")</f>
        <v/>
      </c>
      <c r="Q18" s="367" t="str">
        <f t="shared" ref="Q18:Q30" si="4">IF(((C18="Auditoría de Calidad")*AND(R18="Si")),"Si","")</f>
        <v/>
      </c>
      <c r="R18" s="367"/>
      <c r="S18" s="392"/>
      <c r="T18" s="392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6"/>
      <c r="AH18" s="286"/>
      <c r="AI18" s="286"/>
      <c r="AJ18" s="286"/>
      <c r="AK18" s="286"/>
      <c r="AL18" s="286"/>
      <c r="AM18" s="286"/>
      <c r="AN18" s="286"/>
    </row>
    <row r="19" spans="1:40" ht="52.5">
      <c r="A19" s="284"/>
      <c r="B19" s="410">
        <f t="shared" si="0"/>
        <v>4</v>
      </c>
      <c r="C19" s="366" t="s">
        <v>194</v>
      </c>
      <c r="D19" s="390" t="s">
        <v>335</v>
      </c>
      <c r="E19" s="367" t="str">
        <f t="shared" si="1"/>
        <v/>
      </c>
      <c r="F19" s="367" t="str">
        <f t="shared" si="2"/>
        <v>Si</v>
      </c>
      <c r="G19" s="367" t="s">
        <v>187</v>
      </c>
      <c r="H19" s="551"/>
      <c r="I19" s="552"/>
      <c r="J19" s="391">
        <v>42152</v>
      </c>
      <c r="K19" s="391">
        <v>42153</v>
      </c>
      <c r="L19" s="391">
        <v>42154</v>
      </c>
      <c r="M19" s="367"/>
      <c r="N19" s="393"/>
      <c r="O19" s="391">
        <v>42180</v>
      </c>
      <c r="P19" s="367" t="str">
        <f t="shared" si="3"/>
        <v/>
      </c>
      <c r="Q19" s="367" t="str">
        <f t="shared" si="4"/>
        <v/>
      </c>
      <c r="R19" s="367"/>
      <c r="S19" s="392"/>
      <c r="T19" s="392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6"/>
      <c r="AH19" s="286"/>
      <c r="AI19" s="286"/>
      <c r="AJ19" s="286"/>
      <c r="AK19" s="286"/>
      <c r="AL19" s="286"/>
      <c r="AM19" s="286"/>
      <c r="AN19" s="286"/>
    </row>
    <row r="20" spans="1:40" ht="66.75">
      <c r="A20" s="284"/>
      <c r="B20" s="410">
        <f t="shared" si="0"/>
        <v>5</v>
      </c>
      <c r="C20" s="366" t="s">
        <v>194</v>
      </c>
      <c r="D20" s="390" t="s">
        <v>336</v>
      </c>
      <c r="E20" s="367" t="str">
        <f t="shared" si="1"/>
        <v/>
      </c>
      <c r="F20" s="367" t="str">
        <f t="shared" si="2"/>
        <v>Si</v>
      </c>
      <c r="G20" s="367" t="s">
        <v>187</v>
      </c>
      <c r="H20" s="551"/>
      <c r="I20" s="552"/>
      <c r="J20" s="391">
        <v>42152</v>
      </c>
      <c r="K20" s="391">
        <v>42153</v>
      </c>
      <c r="L20" s="391">
        <v>42154</v>
      </c>
      <c r="M20" s="367"/>
      <c r="N20" s="393"/>
      <c r="O20" s="391">
        <v>42180</v>
      </c>
      <c r="P20" s="367" t="str">
        <f t="shared" si="3"/>
        <v/>
      </c>
      <c r="Q20" s="367" t="str">
        <f t="shared" si="4"/>
        <v/>
      </c>
      <c r="R20" s="367"/>
      <c r="S20" s="392"/>
      <c r="T20" s="392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6"/>
      <c r="AH20" s="286"/>
      <c r="AI20" s="286"/>
      <c r="AJ20" s="286"/>
      <c r="AK20" s="286"/>
      <c r="AL20" s="286"/>
      <c r="AM20" s="286"/>
      <c r="AN20" s="286"/>
    </row>
    <row r="21" spans="1:40" ht="25.5">
      <c r="A21" s="284"/>
      <c r="B21" s="410">
        <f t="shared" si="0"/>
        <v>6</v>
      </c>
      <c r="C21" s="366" t="s">
        <v>194</v>
      </c>
      <c r="D21" s="390" t="s">
        <v>303</v>
      </c>
      <c r="E21" s="367" t="str">
        <f t="shared" si="1"/>
        <v/>
      </c>
      <c r="F21" s="367" t="str">
        <f t="shared" si="2"/>
        <v/>
      </c>
      <c r="G21" s="367" t="s">
        <v>322</v>
      </c>
      <c r="H21" s="551"/>
      <c r="I21" s="552"/>
      <c r="J21" s="391">
        <v>42152</v>
      </c>
      <c r="K21" s="391">
        <v>42153</v>
      </c>
      <c r="L21" s="391">
        <v>42154</v>
      </c>
      <c r="M21" s="367"/>
      <c r="N21" s="393"/>
      <c r="O21" s="391">
        <v>42180</v>
      </c>
      <c r="P21" s="367" t="str">
        <f t="shared" si="3"/>
        <v/>
      </c>
      <c r="Q21" s="367" t="str">
        <f t="shared" si="4"/>
        <v/>
      </c>
      <c r="R21" s="367"/>
      <c r="S21" s="392"/>
      <c r="T21" s="392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6"/>
      <c r="AH21" s="286"/>
      <c r="AI21" s="286"/>
      <c r="AJ21" s="286"/>
      <c r="AK21" s="286"/>
      <c r="AL21" s="286"/>
      <c r="AM21" s="286"/>
      <c r="AN21" s="286"/>
    </row>
    <row r="22" spans="1:40" ht="25.5">
      <c r="A22" s="284"/>
      <c r="B22" s="410">
        <f t="shared" si="0"/>
        <v>7</v>
      </c>
      <c r="C22" s="366" t="s">
        <v>194</v>
      </c>
      <c r="D22" s="390" t="s">
        <v>234</v>
      </c>
      <c r="E22" s="367" t="str">
        <f t="shared" si="1"/>
        <v/>
      </c>
      <c r="F22" s="367" t="str">
        <f t="shared" si="2"/>
        <v>Si</v>
      </c>
      <c r="G22" s="367" t="s">
        <v>187</v>
      </c>
      <c r="H22" s="551"/>
      <c r="I22" s="552"/>
      <c r="J22" s="391">
        <v>42152</v>
      </c>
      <c r="K22" s="391">
        <v>42153</v>
      </c>
      <c r="L22" s="391">
        <v>42154</v>
      </c>
      <c r="M22" s="367"/>
      <c r="N22" s="393"/>
      <c r="O22" s="391">
        <v>42180</v>
      </c>
      <c r="P22" s="367" t="str">
        <f t="shared" si="3"/>
        <v/>
      </c>
      <c r="Q22" s="367" t="str">
        <f t="shared" si="4"/>
        <v/>
      </c>
      <c r="R22" s="367"/>
      <c r="S22" s="392"/>
      <c r="T22" s="392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6"/>
      <c r="AH22" s="286"/>
      <c r="AI22" s="286"/>
      <c r="AJ22" s="286"/>
      <c r="AK22" s="286"/>
      <c r="AL22" s="286"/>
      <c r="AM22" s="286"/>
      <c r="AN22" s="286"/>
    </row>
    <row r="23" spans="1:40" ht="14.25">
      <c r="A23" s="284"/>
      <c r="B23" s="410">
        <f t="shared" si="0"/>
        <v>8</v>
      </c>
      <c r="C23" s="366" t="s">
        <v>194</v>
      </c>
      <c r="D23" s="390" t="s">
        <v>235</v>
      </c>
      <c r="E23" s="367" t="str">
        <f t="shared" si="1"/>
        <v/>
      </c>
      <c r="F23" s="367" t="str">
        <f t="shared" si="2"/>
        <v>Si</v>
      </c>
      <c r="G23" s="367" t="s">
        <v>187</v>
      </c>
      <c r="H23" s="551"/>
      <c r="I23" s="552"/>
      <c r="J23" s="391">
        <v>42152</v>
      </c>
      <c r="K23" s="391">
        <v>42153</v>
      </c>
      <c r="L23" s="391">
        <v>42154</v>
      </c>
      <c r="M23" s="367"/>
      <c r="N23" s="393"/>
      <c r="O23" s="391">
        <v>42180</v>
      </c>
      <c r="P23" s="367" t="str">
        <f t="shared" si="3"/>
        <v/>
      </c>
      <c r="Q23" s="367" t="str">
        <f t="shared" si="4"/>
        <v/>
      </c>
      <c r="R23" s="367"/>
      <c r="S23" s="392"/>
      <c r="T23" s="392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6"/>
      <c r="AH23" s="286"/>
      <c r="AI23" s="286"/>
      <c r="AJ23" s="286"/>
      <c r="AK23" s="286"/>
      <c r="AL23" s="286"/>
      <c r="AM23" s="286"/>
      <c r="AN23" s="286"/>
    </row>
    <row r="24" spans="1:40" ht="25.5">
      <c r="A24" s="284"/>
      <c r="B24" s="410">
        <f t="shared" si="0"/>
        <v>9</v>
      </c>
      <c r="C24" s="366" t="s">
        <v>194</v>
      </c>
      <c r="D24" s="390" t="s">
        <v>304</v>
      </c>
      <c r="E24" s="367" t="str">
        <f t="shared" si="1"/>
        <v/>
      </c>
      <c r="F24" s="367" t="str">
        <f t="shared" si="2"/>
        <v/>
      </c>
      <c r="G24" s="367" t="s">
        <v>322</v>
      </c>
      <c r="H24" s="551"/>
      <c r="I24" s="552"/>
      <c r="J24" s="391">
        <v>42152</v>
      </c>
      <c r="K24" s="391">
        <v>42153</v>
      </c>
      <c r="L24" s="391">
        <v>42154</v>
      </c>
      <c r="M24" s="367"/>
      <c r="N24" s="393"/>
      <c r="O24" s="391">
        <v>42180</v>
      </c>
      <c r="P24" s="367" t="str">
        <f t="shared" si="3"/>
        <v/>
      </c>
      <c r="Q24" s="367" t="str">
        <f t="shared" si="4"/>
        <v/>
      </c>
      <c r="R24" s="367"/>
      <c r="S24" s="392"/>
      <c r="T24" s="392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6"/>
      <c r="AH24" s="286"/>
      <c r="AI24" s="286"/>
      <c r="AJ24" s="286"/>
      <c r="AK24" s="286"/>
      <c r="AL24" s="286"/>
      <c r="AM24" s="286"/>
      <c r="AN24" s="286"/>
    </row>
    <row r="25" spans="1:40" ht="25.5">
      <c r="A25" s="284"/>
      <c r="B25" s="410">
        <f t="shared" si="0"/>
        <v>10</v>
      </c>
      <c r="C25" s="366" t="s">
        <v>194</v>
      </c>
      <c r="D25" s="390" t="s">
        <v>305</v>
      </c>
      <c r="E25" s="367" t="str">
        <f t="shared" si="1"/>
        <v/>
      </c>
      <c r="F25" s="367" t="str">
        <f t="shared" si="2"/>
        <v/>
      </c>
      <c r="G25" s="367" t="s">
        <v>322</v>
      </c>
      <c r="H25" s="551"/>
      <c r="I25" s="552"/>
      <c r="J25" s="391">
        <v>42152</v>
      </c>
      <c r="K25" s="391">
        <v>42153</v>
      </c>
      <c r="L25" s="391">
        <v>42154</v>
      </c>
      <c r="M25" s="367"/>
      <c r="N25" s="393"/>
      <c r="O25" s="391">
        <v>42180</v>
      </c>
      <c r="P25" s="367" t="str">
        <f t="shared" si="3"/>
        <v/>
      </c>
      <c r="Q25" s="367" t="str">
        <f t="shared" si="4"/>
        <v/>
      </c>
      <c r="R25" s="367"/>
      <c r="S25" s="392"/>
      <c r="T25" s="392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6"/>
      <c r="AH25" s="286"/>
      <c r="AI25" s="286"/>
      <c r="AJ25" s="286"/>
      <c r="AK25" s="286"/>
      <c r="AL25" s="286"/>
      <c r="AM25" s="286"/>
      <c r="AN25" s="286"/>
    </row>
    <row r="26" spans="1:40" ht="25.5">
      <c r="A26" s="284"/>
      <c r="B26" s="410">
        <f t="shared" si="0"/>
        <v>11</v>
      </c>
      <c r="C26" s="366" t="s">
        <v>194</v>
      </c>
      <c r="D26" s="390" t="s">
        <v>306</v>
      </c>
      <c r="E26" s="367" t="str">
        <f t="shared" si="1"/>
        <v/>
      </c>
      <c r="F26" s="367" t="str">
        <f t="shared" si="2"/>
        <v>Si</v>
      </c>
      <c r="G26" s="367" t="s">
        <v>187</v>
      </c>
      <c r="H26" s="551"/>
      <c r="I26" s="552"/>
      <c r="J26" s="391">
        <v>42152</v>
      </c>
      <c r="K26" s="391">
        <v>42153</v>
      </c>
      <c r="L26" s="391">
        <v>42154</v>
      </c>
      <c r="M26" s="367"/>
      <c r="N26" s="393"/>
      <c r="O26" s="391">
        <v>42180</v>
      </c>
      <c r="P26" s="367" t="str">
        <f t="shared" si="3"/>
        <v/>
      </c>
      <c r="Q26" s="367" t="str">
        <f t="shared" si="4"/>
        <v/>
      </c>
      <c r="R26" s="367"/>
      <c r="S26" s="392"/>
      <c r="T26" s="392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6"/>
      <c r="AH26" s="286"/>
      <c r="AI26" s="286"/>
      <c r="AJ26" s="286"/>
      <c r="AK26" s="286"/>
      <c r="AL26" s="286"/>
      <c r="AM26" s="286"/>
      <c r="AN26" s="286"/>
    </row>
    <row r="27" spans="1:40" ht="25.5">
      <c r="A27" s="284"/>
      <c r="B27" s="410">
        <f t="shared" si="0"/>
        <v>12</v>
      </c>
      <c r="C27" s="366" t="s">
        <v>194</v>
      </c>
      <c r="D27" s="394" t="s">
        <v>307</v>
      </c>
      <c r="E27" s="367" t="str">
        <f t="shared" si="1"/>
        <v/>
      </c>
      <c r="F27" s="367" t="str">
        <f t="shared" si="2"/>
        <v>Si</v>
      </c>
      <c r="G27" s="367" t="s">
        <v>187</v>
      </c>
      <c r="H27" s="551"/>
      <c r="I27" s="552"/>
      <c r="J27" s="391">
        <v>42152</v>
      </c>
      <c r="K27" s="391">
        <v>42153</v>
      </c>
      <c r="L27" s="391">
        <v>42154</v>
      </c>
      <c r="M27" s="367"/>
      <c r="N27" s="393"/>
      <c r="O27" s="391">
        <v>42180</v>
      </c>
      <c r="P27" s="367" t="str">
        <f t="shared" si="3"/>
        <v/>
      </c>
      <c r="Q27" s="367" t="str">
        <f t="shared" si="4"/>
        <v/>
      </c>
      <c r="R27" s="367"/>
      <c r="S27" s="392"/>
      <c r="T27" s="392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6"/>
      <c r="AH27" s="286"/>
      <c r="AI27" s="286"/>
      <c r="AJ27" s="286"/>
      <c r="AK27" s="286"/>
      <c r="AL27" s="286"/>
      <c r="AM27" s="286"/>
      <c r="AN27" s="286"/>
    </row>
    <row r="28" spans="1:40" ht="14.25">
      <c r="A28" s="284"/>
      <c r="B28" s="410">
        <f t="shared" si="0"/>
        <v>13</v>
      </c>
      <c r="C28" s="366" t="s">
        <v>194</v>
      </c>
      <c r="D28" s="390" t="s">
        <v>308</v>
      </c>
      <c r="E28" s="367" t="str">
        <f t="shared" si="1"/>
        <v/>
      </c>
      <c r="F28" s="367" t="str">
        <f t="shared" si="2"/>
        <v>Si</v>
      </c>
      <c r="G28" s="367" t="s">
        <v>187</v>
      </c>
      <c r="H28" s="551"/>
      <c r="I28" s="552"/>
      <c r="J28" s="391">
        <v>42152</v>
      </c>
      <c r="K28" s="391">
        <v>42153</v>
      </c>
      <c r="L28" s="391">
        <v>42154</v>
      </c>
      <c r="M28" s="367"/>
      <c r="N28" s="393"/>
      <c r="O28" s="391">
        <v>42180</v>
      </c>
      <c r="P28" s="367" t="str">
        <f t="shared" si="3"/>
        <v/>
      </c>
      <c r="Q28" s="367" t="str">
        <f t="shared" si="4"/>
        <v/>
      </c>
      <c r="R28" s="367"/>
      <c r="S28" s="392"/>
      <c r="T28" s="392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6"/>
      <c r="AH28" s="286"/>
      <c r="AI28" s="286"/>
      <c r="AJ28" s="286"/>
      <c r="AK28" s="286"/>
      <c r="AL28" s="286"/>
      <c r="AM28" s="286"/>
      <c r="AN28" s="286"/>
    </row>
    <row r="29" spans="1:40" ht="25.5">
      <c r="A29" s="284"/>
      <c r="B29" s="410">
        <f t="shared" si="0"/>
        <v>14</v>
      </c>
      <c r="C29" s="366" t="s">
        <v>194</v>
      </c>
      <c r="D29" s="390" t="s">
        <v>310</v>
      </c>
      <c r="E29" s="367" t="str">
        <f t="shared" si="1"/>
        <v/>
      </c>
      <c r="F29" s="367" t="str">
        <f t="shared" si="2"/>
        <v>Si</v>
      </c>
      <c r="G29" s="367" t="s">
        <v>187</v>
      </c>
      <c r="H29" s="551"/>
      <c r="I29" s="552"/>
      <c r="J29" s="391">
        <v>42152</v>
      </c>
      <c r="K29" s="391">
        <v>42153</v>
      </c>
      <c r="L29" s="391">
        <v>42154</v>
      </c>
      <c r="M29" s="367"/>
      <c r="N29" s="393"/>
      <c r="O29" s="391">
        <v>42180</v>
      </c>
      <c r="P29" s="367" t="str">
        <f t="shared" si="3"/>
        <v/>
      </c>
      <c r="Q29" s="367" t="str">
        <f t="shared" si="4"/>
        <v/>
      </c>
      <c r="R29" s="367"/>
      <c r="S29" s="392"/>
      <c r="T29" s="392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6"/>
      <c r="AH29" s="286"/>
      <c r="AI29" s="286"/>
      <c r="AJ29" s="286"/>
      <c r="AK29" s="286"/>
      <c r="AL29" s="286"/>
      <c r="AM29" s="286"/>
      <c r="AN29" s="286"/>
    </row>
    <row r="30" spans="1:40" ht="26.25" thickBot="1">
      <c r="A30" s="284"/>
      <c r="B30" s="410">
        <f t="shared" si="0"/>
        <v>15</v>
      </c>
      <c r="C30" s="366" t="s">
        <v>194</v>
      </c>
      <c r="D30" s="390" t="s">
        <v>236</v>
      </c>
      <c r="E30" s="368" t="str">
        <f t="shared" si="1"/>
        <v/>
      </c>
      <c r="F30" s="368" t="str">
        <f t="shared" si="2"/>
        <v/>
      </c>
      <c r="G30" s="367" t="s">
        <v>322</v>
      </c>
      <c r="H30" s="551"/>
      <c r="I30" s="552"/>
      <c r="J30" s="391">
        <v>42152</v>
      </c>
      <c r="K30" s="391">
        <v>42153</v>
      </c>
      <c r="L30" s="391">
        <v>42154</v>
      </c>
      <c r="M30" s="367"/>
      <c r="N30" s="395"/>
      <c r="O30" s="391">
        <v>42180</v>
      </c>
      <c r="P30" s="367" t="str">
        <f t="shared" si="3"/>
        <v/>
      </c>
      <c r="Q30" s="367" t="str">
        <f t="shared" si="4"/>
        <v/>
      </c>
      <c r="R30" s="367"/>
      <c r="S30" s="392"/>
      <c r="T30" s="392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6"/>
      <c r="AH30" s="286"/>
      <c r="AI30" s="286"/>
      <c r="AJ30" s="286"/>
      <c r="AK30" s="286"/>
      <c r="AL30" s="286"/>
      <c r="AM30" s="286"/>
      <c r="AN30" s="286"/>
    </row>
    <row r="31" spans="1:40" ht="13.5" customHeight="1" thickBot="1">
      <c r="A31" s="284"/>
      <c r="B31" s="548" t="s">
        <v>209</v>
      </c>
      <c r="C31" s="549"/>
      <c r="D31" s="549"/>
      <c r="E31" s="363"/>
      <c r="F31" s="364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89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6"/>
      <c r="AH31" s="286"/>
      <c r="AI31" s="286"/>
      <c r="AJ31" s="286"/>
      <c r="AK31" s="286"/>
      <c r="AL31" s="286"/>
      <c r="AM31" s="286"/>
      <c r="AN31" s="286"/>
    </row>
    <row r="32" spans="1:40" ht="56.25" customHeight="1" thickBot="1">
      <c r="A32" s="292"/>
      <c r="B32" s="407"/>
      <c r="C32" s="559" t="s">
        <v>339</v>
      </c>
      <c r="D32" s="557"/>
      <c r="E32" s="560"/>
      <c r="F32" s="560"/>
      <c r="G32" s="557"/>
      <c r="H32" s="557"/>
      <c r="I32" s="557"/>
      <c r="J32" s="557"/>
      <c r="K32" s="408"/>
      <c r="L32" s="408"/>
      <c r="M32" s="408"/>
      <c r="N32" s="411"/>
      <c r="O32" s="408"/>
      <c r="P32" s="408"/>
      <c r="Q32" s="408"/>
      <c r="R32" s="408"/>
      <c r="S32" s="408"/>
      <c r="T32" s="412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</row>
    <row r="33" spans="1:40" ht="25.5">
      <c r="A33" s="290"/>
      <c r="B33" s="413">
        <v>1</v>
      </c>
      <c r="C33" s="366" t="s">
        <v>195</v>
      </c>
      <c r="D33" s="390" t="s">
        <v>309</v>
      </c>
      <c r="E33" s="367" t="str">
        <f>IF(((C33="Auditoría de gestión de la configuración")*AND(G33="No")),"No","")</f>
        <v/>
      </c>
      <c r="F33" s="367" t="str">
        <f>IF(((C33="Auditoría de gestión de la configuración")*AND(G33="Si")),"Si","")</f>
        <v>Si</v>
      </c>
      <c r="G33" s="367" t="s">
        <v>187</v>
      </c>
      <c r="H33" s="553"/>
      <c r="I33" s="553"/>
      <c r="J33" s="391">
        <v>42152</v>
      </c>
      <c r="K33" s="391">
        <v>42153</v>
      </c>
      <c r="L33" s="391">
        <v>42154</v>
      </c>
      <c r="M33" s="367"/>
      <c r="N33" s="396"/>
      <c r="O33" s="391">
        <v>42180</v>
      </c>
      <c r="P33" s="367" t="str">
        <f>IF(((C33="Auditoría de gestión de la configuración")*AND(R33="No")),"No","")</f>
        <v/>
      </c>
      <c r="Q33" s="367" t="str">
        <f>IF(((C33="Auditoría de gestión de la configuración")*AND(R33="Si")),"Si","")</f>
        <v/>
      </c>
      <c r="R33" s="367"/>
      <c r="S33" s="397"/>
      <c r="T33" s="397"/>
      <c r="U33" s="291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</row>
    <row r="34" spans="1:40" ht="25.5">
      <c r="A34" s="290"/>
      <c r="B34" s="414">
        <f>B33+1</f>
        <v>2</v>
      </c>
      <c r="C34" s="366" t="s">
        <v>195</v>
      </c>
      <c r="D34" s="398" t="s">
        <v>237</v>
      </c>
      <c r="E34" s="367" t="str">
        <f>IF(((C34="Auditoría de gestión de la configuración")*AND(G34="No")),"No","")</f>
        <v/>
      </c>
      <c r="F34" s="367" t="str">
        <f>IF(((C34="Auditoría de gestión de la configuración")*AND(G34="Si")),"Si","")</f>
        <v>Si</v>
      </c>
      <c r="G34" s="367" t="s">
        <v>187</v>
      </c>
      <c r="H34" s="553"/>
      <c r="I34" s="553"/>
      <c r="J34" s="391">
        <v>42152</v>
      </c>
      <c r="K34" s="391">
        <v>42153</v>
      </c>
      <c r="L34" s="391">
        <v>42154</v>
      </c>
      <c r="M34" s="369"/>
      <c r="N34" s="396"/>
      <c r="O34" s="391">
        <v>42180</v>
      </c>
      <c r="P34" s="367" t="str">
        <f>IF(((C34="Auditoría de gestión de la configuración")*AND(R34="No")),"No","")</f>
        <v/>
      </c>
      <c r="Q34" s="367" t="str">
        <f>IF(((C34="Auditoría de gestión de la configuración")*AND(R34="Si")),"Si","")</f>
        <v/>
      </c>
      <c r="R34" s="369"/>
      <c r="S34" s="397"/>
      <c r="T34" s="397"/>
      <c r="U34" s="291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</row>
    <row r="35" spans="1:40" ht="25.5">
      <c r="A35" s="290"/>
      <c r="B35" s="414">
        <f t="shared" ref="B35:B44" si="5">B34+1</f>
        <v>3</v>
      </c>
      <c r="C35" s="366" t="s">
        <v>194</v>
      </c>
      <c r="D35" s="399" t="s">
        <v>277</v>
      </c>
      <c r="E35" s="367" t="str">
        <f>IF(((C35="Auditoría de Calidad")*AND(G35="No")),"No","")</f>
        <v/>
      </c>
      <c r="F35" s="367" t="str">
        <f>IF(((C35="Auditoría de Calidad")*AND(G35="Si")),"Si","")</f>
        <v>Si</v>
      </c>
      <c r="G35" s="367" t="s">
        <v>187</v>
      </c>
      <c r="H35" s="553"/>
      <c r="I35" s="553"/>
      <c r="J35" s="391">
        <v>42152</v>
      </c>
      <c r="K35" s="391">
        <v>42153</v>
      </c>
      <c r="L35" s="391">
        <v>42154</v>
      </c>
      <c r="M35" s="370"/>
      <c r="N35" s="371"/>
      <c r="O35" s="391">
        <v>42180</v>
      </c>
      <c r="P35" s="367" t="str">
        <f>IF(((C35="Auditoría de Calidad")*AND(R35="No")),"No","")</f>
        <v/>
      </c>
      <c r="Q35" s="367" t="str">
        <f>IF(((C35="Auditoría de Calidad")*AND(R35="Si")),"Si","")</f>
        <v/>
      </c>
      <c r="R35" s="370"/>
      <c r="S35" s="372"/>
      <c r="T35" s="372"/>
      <c r="U35" s="291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</row>
    <row r="36" spans="1:40" ht="25.5">
      <c r="A36" s="290"/>
      <c r="B36" s="414">
        <f t="shared" si="5"/>
        <v>4</v>
      </c>
      <c r="C36" s="366" t="s">
        <v>194</v>
      </c>
      <c r="D36" s="399" t="s">
        <v>278</v>
      </c>
      <c r="E36" s="367" t="str">
        <f t="shared" ref="E36:E44" si="6">IF(((C36="Auditoría de Calidad")*AND(G36="No")),"No","")</f>
        <v/>
      </c>
      <c r="F36" s="367" t="str">
        <f t="shared" ref="F36:F44" si="7">IF(((C36="Auditoría de Calidad")*AND(G36="Si")),"Si","")</f>
        <v>Si</v>
      </c>
      <c r="G36" s="367" t="s">
        <v>187</v>
      </c>
      <c r="H36" s="553"/>
      <c r="I36" s="553"/>
      <c r="J36" s="391">
        <v>42152</v>
      </c>
      <c r="K36" s="391">
        <v>42153</v>
      </c>
      <c r="L36" s="391">
        <v>42154</v>
      </c>
      <c r="M36" s="370"/>
      <c r="N36" s="371"/>
      <c r="O36" s="391">
        <v>42180</v>
      </c>
      <c r="P36" s="367" t="str">
        <f t="shared" ref="P36:P44" si="8">IF(((C36="Auditoría de Calidad")*AND(R36="No")),"No","")</f>
        <v/>
      </c>
      <c r="Q36" s="367" t="str">
        <f t="shared" ref="Q36:Q44" si="9">IF(((C36="Auditoría de Calidad")*AND(R36="Si")),"Si","")</f>
        <v/>
      </c>
      <c r="R36" s="370"/>
      <c r="S36" s="372"/>
      <c r="T36" s="372"/>
      <c r="U36" s="291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</row>
    <row r="37" spans="1:40" ht="25.5">
      <c r="A37" s="290"/>
      <c r="B37" s="414">
        <f t="shared" si="5"/>
        <v>5</v>
      </c>
      <c r="C37" s="366" t="s">
        <v>194</v>
      </c>
      <c r="D37" s="399" t="s">
        <v>280</v>
      </c>
      <c r="E37" s="367" t="str">
        <f t="shared" si="6"/>
        <v/>
      </c>
      <c r="F37" s="367" t="str">
        <f t="shared" si="7"/>
        <v>Si</v>
      </c>
      <c r="G37" s="367" t="s">
        <v>187</v>
      </c>
      <c r="H37" s="553"/>
      <c r="I37" s="553"/>
      <c r="J37" s="391">
        <v>42152</v>
      </c>
      <c r="K37" s="391">
        <v>42153</v>
      </c>
      <c r="L37" s="391">
        <v>42154</v>
      </c>
      <c r="M37" s="370"/>
      <c r="N37" s="371"/>
      <c r="O37" s="391">
        <v>42180</v>
      </c>
      <c r="P37" s="367" t="str">
        <f t="shared" si="8"/>
        <v/>
      </c>
      <c r="Q37" s="367" t="str">
        <f t="shared" si="9"/>
        <v/>
      </c>
      <c r="R37" s="370"/>
      <c r="S37" s="372"/>
      <c r="T37" s="372"/>
      <c r="U37" s="291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</row>
    <row r="38" spans="1:40" ht="14.25">
      <c r="A38" s="290"/>
      <c r="B38" s="414">
        <f t="shared" si="5"/>
        <v>6</v>
      </c>
      <c r="C38" s="366" t="s">
        <v>194</v>
      </c>
      <c r="D38" s="399" t="s">
        <v>281</v>
      </c>
      <c r="E38" s="367" t="str">
        <f t="shared" si="6"/>
        <v/>
      </c>
      <c r="F38" s="367" t="str">
        <f t="shared" si="7"/>
        <v/>
      </c>
      <c r="G38" s="367" t="s">
        <v>322</v>
      </c>
      <c r="H38" s="553"/>
      <c r="I38" s="553"/>
      <c r="J38" s="391">
        <v>42152</v>
      </c>
      <c r="K38" s="391">
        <v>42153</v>
      </c>
      <c r="L38" s="391">
        <v>42154</v>
      </c>
      <c r="M38" s="370"/>
      <c r="N38" s="371"/>
      <c r="O38" s="391">
        <v>42180</v>
      </c>
      <c r="P38" s="367" t="str">
        <f t="shared" si="8"/>
        <v/>
      </c>
      <c r="Q38" s="367" t="str">
        <f t="shared" si="9"/>
        <v/>
      </c>
      <c r="R38" s="370"/>
      <c r="S38" s="372"/>
      <c r="T38" s="372"/>
      <c r="U38" s="291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</row>
    <row r="39" spans="1:40" ht="25.5">
      <c r="A39" s="290"/>
      <c r="B39" s="414">
        <f t="shared" si="5"/>
        <v>7</v>
      </c>
      <c r="C39" s="366" t="s">
        <v>194</v>
      </c>
      <c r="D39" s="399" t="s">
        <v>282</v>
      </c>
      <c r="E39" s="367" t="str">
        <f t="shared" si="6"/>
        <v/>
      </c>
      <c r="F39" s="367" t="str">
        <f t="shared" si="7"/>
        <v/>
      </c>
      <c r="G39" s="367" t="s">
        <v>322</v>
      </c>
      <c r="H39" s="553"/>
      <c r="I39" s="553"/>
      <c r="J39" s="391">
        <v>42152</v>
      </c>
      <c r="K39" s="391">
        <v>42153</v>
      </c>
      <c r="L39" s="391">
        <v>42154</v>
      </c>
      <c r="M39" s="370"/>
      <c r="N39" s="371"/>
      <c r="O39" s="391">
        <v>42180</v>
      </c>
      <c r="P39" s="367" t="str">
        <f t="shared" si="8"/>
        <v/>
      </c>
      <c r="Q39" s="367" t="str">
        <f t="shared" si="9"/>
        <v/>
      </c>
      <c r="R39" s="370"/>
      <c r="S39" s="372"/>
      <c r="T39" s="372"/>
      <c r="U39" s="291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</row>
    <row r="40" spans="1:40" ht="41.25">
      <c r="A40" s="290"/>
      <c r="B40" s="414">
        <f t="shared" si="5"/>
        <v>8</v>
      </c>
      <c r="C40" s="366" t="s">
        <v>194</v>
      </c>
      <c r="D40" s="399" t="s">
        <v>337</v>
      </c>
      <c r="E40" s="367" t="str">
        <f t="shared" si="6"/>
        <v/>
      </c>
      <c r="F40" s="367" t="str">
        <f t="shared" si="7"/>
        <v/>
      </c>
      <c r="G40" s="367" t="s">
        <v>322</v>
      </c>
      <c r="H40" s="553"/>
      <c r="I40" s="553"/>
      <c r="J40" s="391">
        <v>42152</v>
      </c>
      <c r="K40" s="391">
        <v>42153</v>
      </c>
      <c r="L40" s="391">
        <v>42154</v>
      </c>
      <c r="M40" s="370"/>
      <c r="N40" s="371"/>
      <c r="O40" s="391">
        <v>42180</v>
      </c>
      <c r="P40" s="367" t="str">
        <f t="shared" si="8"/>
        <v/>
      </c>
      <c r="Q40" s="367" t="str">
        <f t="shared" si="9"/>
        <v/>
      </c>
      <c r="R40" s="370"/>
      <c r="S40" s="372"/>
      <c r="T40" s="372"/>
      <c r="U40" s="291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</row>
    <row r="41" spans="1:40" ht="14.25">
      <c r="A41" s="290"/>
      <c r="B41" s="414">
        <f t="shared" si="5"/>
        <v>9</v>
      </c>
      <c r="C41" s="366" t="s">
        <v>194</v>
      </c>
      <c r="D41" s="399" t="s">
        <v>283</v>
      </c>
      <c r="E41" s="367" t="str">
        <f t="shared" si="6"/>
        <v/>
      </c>
      <c r="F41" s="367" t="str">
        <f t="shared" si="7"/>
        <v/>
      </c>
      <c r="G41" s="367" t="s">
        <v>322</v>
      </c>
      <c r="H41" s="553"/>
      <c r="I41" s="553"/>
      <c r="J41" s="391">
        <v>42152</v>
      </c>
      <c r="K41" s="391">
        <v>42153</v>
      </c>
      <c r="L41" s="391">
        <v>42154</v>
      </c>
      <c r="M41" s="370"/>
      <c r="N41" s="371"/>
      <c r="O41" s="391">
        <v>42180</v>
      </c>
      <c r="P41" s="367" t="str">
        <f t="shared" si="8"/>
        <v/>
      </c>
      <c r="Q41" s="367" t="str">
        <f t="shared" si="9"/>
        <v/>
      </c>
      <c r="R41" s="370"/>
      <c r="S41" s="372"/>
      <c r="T41" s="372"/>
      <c r="U41" s="291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</row>
    <row r="42" spans="1:40" ht="25.5">
      <c r="A42" s="290"/>
      <c r="B42" s="414">
        <f t="shared" si="5"/>
        <v>10</v>
      </c>
      <c r="C42" s="366" t="s">
        <v>194</v>
      </c>
      <c r="D42" s="399" t="s">
        <v>284</v>
      </c>
      <c r="E42" s="367" t="str">
        <f t="shared" si="6"/>
        <v/>
      </c>
      <c r="F42" s="367" t="str">
        <f t="shared" si="7"/>
        <v>Si</v>
      </c>
      <c r="G42" s="367" t="s">
        <v>187</v>
      </c>
      <c r="H42" s="553"/>
      <c r="I42" s="553"/>
      <c r="J42" s="391">
        <v>42152</v>
      </c>
      <c r="K42" s="391">
        <v>42153</v>
      </c>
      <c r="L42" s="391">
        <v>42154</v>
      </c>
      <c r="M42" s="370"/>
      <c r="N42" s="371"/>
      <c r="O42" s="391">
        <v>42180</v>
      </c>
      <c r="P42" s="367" t="str">
        <f t="shared" si="8"/>
        <v/>
      </c>
      <c r="Q42" s="367" t="str">
        <f t="shared" si="9"/>
        <v/>
      </c>
      <c r="R42" s="370"/>
      <c r="S42" s="372"/>
      <c r="T42" s="372"/>
      <c r="U42" s="291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</row>
    <row r="43" spans="1:40" ht="25.5">
      <c r="A43" s="290"/>
      <c r="B43" s="414">
        <f t="shared" si="5"/>
        <v>11</v>
      </c>
      <c r="C43" s="366" t="s">
        <v>194</v>
      </c>
      <c r="D43" s="399" t="s">
        <v>285</v>
      </c>
      <c r="E43" s="367" t="str">
        <f t="shared" si="6"/>
        <v/>
      </c>
      <c r="F43" s="367" t="str">
        <f t="shared" si="7"/>
        <v>Si</v>
      </c>
      <c r="G43" s="367" t="s">
        <v>187</v>
      </c>
      <c r="H43" s="553"/>
      <c r="I43" s="553"/>
      <c r="J43" s="391">
        <v>42152</v>
      </c>
      <c r="K43" s="391">
        <v>42153</v>
      </c>
      <c r="L43" s="391">
        <v>42154</v>
      </c>
      <c r="M43" s="370"/>
      <c r="N43" s="371"/>
      <c r="O43" s="391">
        <v>42180</v>
      </c>
      <c r="P43" s="367" t="str">
        <f t="shared" si="8"/>
        <v/>
      </c>
      <c r="Q43" s="367" t="str">
        <f t="shared" si="9"/>
        <v/>
      </c>
      <c r="R43" s="370"/>
      <c r="S43" s="372"/>
      <c r="T43" s="372"/>
      <c r="U43" s="291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</row>
    <row r="44" spans="1:40" ht="14.25">
      <c r="A44" s="290"/>
      <c r="B44" s="414">
        <f t="shared" si="5"/>
        <v>12</v>
      </c>
      <c r="C44" s="366" t="s">
        <v>194</v>
      </c>
      <c r="D44" s="400" t="s">
        <v>279</v>
      </c>
      <c r="E44" s="367" t="str">
        <f t="shared" si="6"/>
        <v/>
      </c>
      <c r="F44" s="367" t="str">
        <f t="shared" si="7"/>
        <v>Si</v>
      </c>
      <c r="G44" s="367" t="s">
        <v>187</v>
      </c>
      <c r="H44" s="553"/>
      <c r="I44" s="553"/>
      <c r="J44" s="391">
        <v>42152</v>
      </c>
      <c r="K44" s="391">
        <v>42153</v>
      </c>
      <c r="L44" s="391">
        <v>42154</v>
      </c>
      <c r="M44" s="370"/>
      <c r="N44" s="371"/>
      <c r="O44" s="391">
        <v>42180</v>
      </c>
      <c r="P44" s="367" t="str">
        <f t="shared" si="8"/>
        <v/>
      </c>
      <c r="Q44" s="367" t="str">
        <f t="shared" si="9"/>
        <v/>
      </c>
      <c r="R44" s="370"/>
      <c r="S44" s="372"/>
      <c r="T44" s="372"/>
      <c r="U44" s="291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</row>
    <row r="45" spans="1:40">
      <c r="G45" s="292"/>
      <c r="H45" s="292"/>
      <c r="I45" s="292"/>
      <c r="J45" s="292"/>
      <c r="M45" s="401"/>
      <c r="N45" s="292"/>
      <c r="O45" s="292"/>
      <c r="R45" s="401"/>
      <c r="S45" s="292"/>
      <c r="T45" s="292"/>
    </row>
    <row r="46" spans="1:40">
      <c r="G46" s="292"/>
      <c r="H46" s="292"/>
      <c r="I46" s="292"/>
      <c r="J46" s="292"/>
      <c r="M46" s="401"/>
      <c r="N46" s="292"/>
      <c r="O46" s="292"/>
      <c r="R46" s="401"/>
      <c r="S46" s="292"/>
      <c r="T46" s="292"/>
    </row>
    <row r="47" spans="1:40">
      <c r="G47" s="292"/>
      <c r="H47" s="292"/>
      <c r="I47" s="292"/>
      <c r="J47" s="292"/>
      <c r="M47" s="401"/>
      <c r="N47" s="292"/>
      <c r="O47" s="292"/>
      <c r="R47" s="401"/>
      <c r="S47" s="292"/>
      <c r="T47" s="292"/>
    </row>
    <row r="48" spans="1:40">
      <c r="G48" s="292"/>
      <c r="H48" s="292"/>
      <c r="I48" s="292"/>
      <c r="J48" s="292"/>
      <c r="M48" s="401"/>
      <c r="N48" s="292"/>
      <c r="O48" s="292"/>
      <c r="R48" s="401"/>
      <c r="S48" s="292"/>
      <c r="T48" s="292"/>
    </row>
    <row r="49" spans="7:20">
      <c r="G49" s="292"/>
      <c r="H49" s="292"/>
      <c r="I49" s="292"/>
      <c r="J49" s="292"/>
      <c r="M49" s="401"/>
      <c r="N49" s="292"/>
      <c r="O49" s="292"/>
      <c r="R49" s="401"/>
      <c r="S49" s="292"/>
      <c r="T49" s="292"/>
    </row>
    <row r="50" spans="7:20">
      <c r="G50" s="292"/>
      <c r="H50" s="292"/>
      <c r="I50" s="292"/>
      <c r="J50" s="292"/>
      <c r="M50" s="401"/>
      <c r="N50" s="292"/>
      <c r="O50" s="292"/>
      <c r="R50" s="401"/>
      <c r="S50" s="292"/>
      <c r="T50" s="292"/>
    </row>
    <row r="51" spans="7:20">
      <c r="G51" s="292"/>
      <c r="H51" s="292"/>
      <c r="I51" s="292"/>
      <c r="J51" s="292"/>
      <c r="M51" s="401"/>
      <c r="N51" s="292"/>
      <c r="O51" s="292"/>
      <c r="R51" s="401"/>
      <c r="S51" s="292"/>
      <c r="T51" s="292"/>
    </row>
    <row r="52" spans="7:20">
      <c r="G52" s="292"/>
      <c r="H52" s="292"/>
      <c r="I52" s="292"/>
      <c r="J52" s="292"/>
      <c r="M52" s="401"/>
      <c r="N52" s="292"/>
      <c r="O52" s="292"/>
      <c r="R52" s="401"/>
      <c r="S52" s="292"/>
      <c r="T52" s="292"/>
    </row>
    <row r="53" spans="7:20">
      <c r="G53" s="292"/>
      <c r="H53" s="292"/>
      <c r="I53" s="292"/>
      <c r="J53" s="292"/>
      <c r="M53" s="401"/>
      <c r="N53" s="292"/>
      <c r="O53" s="292"/>
      <c r="R53" s="401"/>
      <c r="S53" s="292"/>
      <c r="T53" s="292"/>
    </row>
    <row r="54" spans="7:20">
      <c r="G54" s="292"/>
      <c r="H54" s="292"/>
      <c r="I54" s="292"/>
      <c r="J54" s="292"/>
      <c r="M54" s="401"/>
      <c r="N54" s="292"/>
      <c r="O54" s="292"/>
      <c r="R54" s="401"/>
      <c r="S54" s="292"/>
      <c r="T54" s="292"/>
    </row>
    <row r="55" spans="7:20">
      <c r="G55" s="292"/>
      <c r="H55" s="292"/>
      <c r="I55" s="292"/>
      <c r="J55" s="292"/>
      <c r="M55" s="401"/>
      <c r="N55" s="292"/>
      <c r="O55" s="292"/>
      <c r="R55" s="401"/>
      <c r="S55" s="292"/>
      <c r="T55" s="292"/>
    </row>
    <row r="56" spans="7:20">
      <c r="G56" s="292"/>
      <c r="H56" s="292"/>
      <c r="I56" s="292"/>
      <c r="J56" s="292"/>
      <c r="M56" s="401"/>
      <c r="N56" s="292"/>
      <c r="O56" s="292"/>
      <c r="R56" s="401"/>
      <c r="S56" s="292"/>
      <c r="T56" s="292"/>
    </row>
    <row r="57" spans="7:20">
      <c r="G57" s="292"/>
      <c r="H57" s="292"/>
      <c r="I57" s="292"/>
      <c r="J57" s="292"/>
      <c r="M57" s="401"/>
      <c r="N57" s="292"/>
      <c r="O57" s="292"/>
      <c r="R57" s="401"/>
      <c r="S57" s="292"/>
      <c r="T57" s="292"/>
    </row>
    <row r="58" spans="7:20">
      <c r="G58" s="292"/>
      <c r="H58" s="292"/>
      <c r="I58" s="292"/>
      <c r="J58" s="292"/>
      <c r="M58" s="401"/>
      <c r="N58" s="292"/>
      <c r="O58" s="292"/>
      <c r="R58" s="401"/>
      <c r="S58" s="292"/>
      <c r="T58" s="292"/>
    </row>
    <row r="59" spans="7:20">
      <c r="G59" s="292"/>
      <c r="H59" s="292"/>
      <c r="I59" s="292"/>
      <c r="J59" s="292"/>
      <c r="M59" s="401"/>
      <c r="N59" s="292"/>
      <c r="O59" s="292"/>
      <c r="R59" s="401"/>
      <c r="S59" s="292"/>
      <c r="T59" s="292"/>
    </row>
    <row r="60" spans="7:20">
      <c r="G60" s="292"/>
      <c r="H60" s="292"/>
      <c r="I60" s="292"/>
      <c r="J60" s="292"/>
      <c r="M60" s="401"/>
      <c r="N60" s="292"/>
      <c r="O60" s="292"/>
      <c r="R60" s="401"/>
      <c r="S60" s="292"/>
      <c r="T60" s="292"/>
    </row>
    <row r="61" spans="7:20">
      <c r="G61" s="292"/>
      <c r="H61" s="292"/>
      <c r="I61" s="292"/>
      <c r="J61" s="292"/>
      <c r="M61" s="401"/>
      <c r="N61" s="292"/>
      <c r="O61" s="292"/>
      <c r="R61" s="401"/>
      <c r="S61" s="292"/>
      <c r="T61" s="292"/>
    </row>
    <row r="62" spans="7:20">
      <c r="G62" s="292"/>
      <c r="H62" s="292"/>
      <c r="I62" s="292"/>
      <c r="J62" s="292"/>
      <c r="M62" s="401"/>
      <c r="N62" s="292"/>
      <c r="O62" s="292"/>
      <c r="R62" s="401"/>
      <c r="S62" s="292"/>
      <c r="T62" s="292"/>
    </row>
    <row r="63" spans="7:20">
      <c r="G63" s="292"/>
      <c r="H63" s="292"/>
      <c r="I63" s="292"/>
      <c r="J63" s="292"/>
      <c r="M63" s="401"/>
      <c r="N63" s="292"/>
      <c r="O63" s="292"/>
      <c r="R63" s="401"/>
      <c r="S63" s="292"/>
      <c r="T63" s="292"/>
    </row>
    <row r="64" spans="7:20">
      <c r="G64" s="292"/>
      <c r="H64" s="292"/>
      <c r="I64" s="292"/>
      <c r="J64" s="292"/>
      <c r="M64" s="401"/>
      <c r="N64" s="292"/>
      <c r="O64" s="292"/>
      <c r="R64" s="401"/>
      <c r="S64" s="292"/>
      <c r="T64" s="292"/>
    </row>
    <row r="65" spans="7:20">
      <c r="G65" s="292"/>
      <c r="H65" s="292"/>
      <c r="I65" s="292"/>
      <c r="J65" s="292"/>
      <c r="M65" s="401"/>
      <c r="N65" s="292"/>
      <c r="O65" s="292"/>
      <c r="R65" s="401"/>
      <c r="S65" s="292"/>
      <c r="T65" s="292"/>
    </row>
    <row r="66" spans="7:20">
      <c r="G66" s="292"/>
      <c r="H66" s="292"/>
      <c r="I66" s="292"/>
      <c r="J66" s="292"/>
      <c r="M66" s="401"/>
      <c r="N66" s="292"/>
      <c r="O66" s="292"/>
      <c r="R66" s="401"/>
      <c r="S66" s="292"/>
      <c r="T66" s="292"/>
    </row>
    <row r="67" spans="7:20">
      <c r="G67" s="292"/>
      <c r="H67" s="292"/>
      <c r="I67" s="292"/>
      <c r="J67" s="292"/>
      <c r="M67" s="401"/>
      <c r="N67" s="292"/>
      <c r="O67" s="292"/>
      <c r="R67" s="401"/>
      <c r="S67" s="292"/>
      <c r="T67" s="292"/>
    </row>
    <row r="68" spans="7:20">
      <c r="G68" s="292"/>
      <c r="H68" s="292"/>
      <c r="I68" s="292"/>
      <c r="J68" s="292"/>
      <c r="M68" s="401"/>
      <c r="N68" s="292"/>
      <c r="O68" s="292"/>
      <c r="R68" s="401"/>
      <c r="S68" s="292"/>
      <c r="T68" s="292"/>
    </row>
    <row r="69" spans="7:20">
      <c r="G69" s="292"/>
      <c r="H69" s="292"/>
      <c r="I69" s="292"/>
      <c r="J69" s="292"/>
      <c r="M69" s="401"/>
      <c r="N69" s="292"/>
      <c r="O69" s="292"/>
      <c r="R69" s="401"/>
      <c r="S69" s="292"/>
      <c r="T69" s="292"/>
    </row>
    <row r="70" spans="7:20">
      <c r="G70" s="292"/>
      <c r="H70" s="292"/>
      <c r="I70" s="292"/>
      <c r="J70" s="292"/>
      <c r="M70" s="401"/>
      <c r="N70" s="292"/>
      <c r="O70" s="292"/>
      <c r="R70" s="401"/>
      <c r="S70" s="292"/>
      <c r="T70" s="292"/>
    </row>
    <row r="71" spans="7:20">
      <c r="G71" s="292"/>
      <c r="H71" s="292"/>
      <c r="I71" s="292"/>
      <c r="J71" s="292"/>
      <c r="M71" s="401"/>
      <c r="N71" s="292"/>
      <c r="O71" s="292"/>
      <c r="R71" s="401"/>
      <c r="S71" s="292"/>
      <c r="T71" s="292"/>
    </row>
    <row r="72" spans="7:20">
      <c r="G72" s="292"/>
      <c r="H72" s="292"/>
      <c r="I72" s="292"/>
      <c r="J72" s="292"/>
      <c r="M72" s="401"/>
      <c r="N72" s="292"/>
      <c r="O72" s="292"/>
      <c r="R72" s="401"/>
      <c r="S72" s="292"/>
      <c r="T72" s="292"/>
    </row>
  </sheetData>
  <mergeCells count="54">
    <mergeCell ref="H43:I43"/>
    <mergeCell ref="H44:I44"/>
    <mergeCell ref="H38:I38"/>
    <mergeCell ref="H39:I39"/>
    <mergeCell ref="H40:I40"/>
    <mergeCell ref="H41:I41"/>
    <mergeCell ref="H34:I34"/>
    <mergeCell ref="H35:I35"/>
    <mergeCell ref="H36:I36"/>
    <mergeCell ref="H37:I37"/>
    <mergeCell ref="H42:I42"/>
    <mergeCell ref="H27:I27"/>
    <mergeCell ref="H28:I28"/>
    <mergeCell ref="H29:I29"/>
    <mergeCell ref="C32:J32"/>
    <mergeCell ref="H33:I33"/>
    <mergeCell ref="B31:D31"/>
    <mergeCell ref="H30:I30"/>
    <mergeCell ref="H22:I22"/>
    <mergeCell ref="H23:I23"/>
    <mergeCell ref="H24:I24"/>
    <mergeCell ref="H25:I25"/>
    <mergeCell ref="H26:I26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3:C44 C16:C30">
      <formula1>Tipos</formula1>
    </dataValidation>
    <dataValidation type="list" allowBlank="1" showInputMessage="1" showErrorMessage="1" sqref="G33:G44 G16:G30 M16:M30 R16:R30 R33:R44 M33:M44">
      <formula1>"Si,No,No Aplica"</formula1>
    </dataValidation>
  </dataValidations>
  <hyperlinks>
    <hyperlink ref="C15:J15" r:id="rId1" display="https://github.com/yoelkill/BarrioKing/tree/master/Repositorio BarrioKing/Area Proceso PP-PMC/PPBR"/>
    <hyperlink ref="C32:J32" r:id="rId2" display="https://github.com/yoelkill/BarrioKing/tree/master/Repositorio BarrioKing/Area Proceso PP-PMC/PPBR"/>
  </hyperlinks>
  <pageMargins left="0.75" right="0.75" top="1" bottom="1" header="0" footer="0"/>
  <pageSetup paperSize="0" orientation="portrait" horizontalDpi="160" verticalDpi="144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78" customWidth="1"/>
    <col min="2" max="2" width="3.7109375" style="279" customWidth="1"/>
    <col min="3" max="3" width="20.140625" style="279" customWidth="1"/>
    <col min="4" max="4" width="40.5703125" style="279" customWidth="1"/>
    <col min="5" max="5" width="6.85546875" style="279" hidden="1" customWidth="1"/>
    <col min="6" max="6" width="6.42578125" style="279" hidden="1" customWidth="1"/>
    <col min="7" max="7" width="11.42578125" style="278"/>
    <col min="8" max="8" width="8.7109375" style="278" customWidth="1"/>
    <col min="9" max="10" width="15.7109375" style="278" customWidth="1"/>
    <col min="11" max="11" width="5" style="292" hidden="1" customWidth="1"/>
    <col min="12" max="12" width="5.140625" style="292" hidden="1" customWidth="1"/>
    <col min="13" max="13" width="8.7109375" style="296" customWidth="1"/>
    <col min="14" max="14" width="13.5703125" style="278" customWidth="1"/>
    <col min="15" max="15" width="14.5703125" style="278" customWidth="1"/>
    <col min="16" max="16" width="5.28515625" style="292" hidden="1" customWidth="1"/>
    <col min="17" max="17" width="5.42578125" style="292" hidden="1" customWidth="1"/>
    <col min="18" max="18" width="12.7109375" style="296" customWidth="1"/>
    <col min="19" max="19" width="20.140625" style="278" bestFit="1" customWidth="1"/>
    <col min="20" max="20" width="13.5703125" style="278" customWidth="1"/>
    <col min="21" max="21" width="13.42578125" style="278" customWidth="1"/>
    <col min="22" max="22" width="6.7109375" style="278" customWidth="1"/>
    <col min="23" max="23" width="7.7109375" style="278" customWidth="1"/>
    <col min="24" max="24" width="5.7109375" style="278" customWidth="1"/>
    <col min="25" max="25" width="9.5703125" style="278" customWidth="1"/>
    <col min="26" max="26" width="12.7109375" style="282" customWidth="1"/>
    <col min="27" max="37" width="11.42578125" style="283"/>
    <col min="38" max="16384" width="11.42578125" style="274"/>
  </cols>
  <sheetData>
    <row r="1" spans="1:37">
      <c r="M1" s="278"/>
    </row>
    <row r="2" spans="1:37" ht="15.75">
      <c r="A2" s="272"/>
      <c r="B2" s="489" t="s">
        <v>61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273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</row>
    <row r="3" spans="1:37">
      <c r="A3" s="275"/>
      <c r="B3" s="275"/>
      <c r="C3" s="275"/>
      <c r="D3" s="275"/>
      <c r="E3" s="351"/>
      <c r="F3" s="351"/>
      <c r="G3" s="275"/>
      <c r="H3" s="275"/>
      <c r="I3" s="275"/>
      <c r="J3" s="275"/>
      <c r="K3" s="351"/>
      <c r="L3" s="351"/>
      <c r="M3" s="275"/>
      <c r="N3" s="275"/>
      <c r="O3" s="275"/>
      <c r="P3" s="351"/>
      <c r="Q3" s="351"/>
      <c r="R3" s="297"/>
      <c r="S3" s="275"/>
      <c r="T3" s="273"/>
      <c r="U3" s="273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</row>
    <row r="4" spans="1:37">
      <c r="A4" s="272"/>
      <c r="B4" s="272"/>
      <c r="C4" s="105" t="s">
        <v>291</v>
      </c>
      <c r="D4" s="276" t="str">
        <f>Inicio!D4</f>
        <v>EVOLUTIVO FRONT END</v>
      </c>
      <c r="E4" s="351"/>
      <c r="F4" s="351"/>
      <c r="G4" s="275"/>
      <c r="H4" s="275"/>
      <c r="I4" s="275"/>
      <c r="J4" s="105" t="s">
        <v>68</v>
      </c>
      <c r="K4" s="354"/>
      <c r="L4" s="354"/>
      <c r="M4" s="275"/>
      <c r="N4" s="105" t="s">
        <v>115</v>
      </c>
      <c r="O4" s="506" t="s">
        <v>73</v>
      </c>
      <c r="P4" s="506"/>
      <c r="Q4" s="506"/>
      <c r="R4" s="506"/>
      <c r="S4" s="105" t="s">
        <v>66</v>
      </c>
      <c r="T4" s="114" t="s">
        <v>67</v>
      </c>
      <c r="U4" s="273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</row>
    <row r="5" spans="1:37">
      <c r="A5" s="272"/>
      <c r="B5" s="272"/>
      <c r="C5" s="507" t="s">
        <v>203</v>
      </c>
      <c r="D5" s="515">
        <f>Inicio!D5</f>
        <v>0</v>
      </c>
      <c r="E5" s="353"/>
      <c r="F5" s="353"/>
      <c r="G5" s="277"/>
      <c r="H5" s="277"/>
      <c r="I5" s="275"/>
      <c r="J5" s="275"/>
      <c r="K5" s="355"/>
      <c r="L5" s="355"/>
      <c r="M5" s="275"/>
      <c r="N5" s="275"/>
      <c r="O5" s="275"/>
      <c r="P5" s="351"/>
      <c r="Q5" s="351"/>
      <c r="R5" s="297"/>
      <c r="S5" s="275"/>
      <c r="T5" s="273"/>
      <c r="U5" s="273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</row>
    <row r="6" spans="1:37">
      <c r="A6" s="272"/>
      <c r="B6" s="272"/>
      <c r="C6" s="508"/>
      <c r="D6" s="516"/>
      <c r="E6" s="353"/>
      <c r="F6" s="353"/>
      <c r="G6" s="277"/>
      <c r="H6" s="277"/>
      <c r="I6" s="275"/>
      <c r="J6" s="105" t="s">
        <v>69</v>
      </c>
      <c r="K6" s="354"/>
      <c r="L6" s="354"/>
      <c r="M6" s="275"/>
      <c r="N6" s="105" t="s">
        <v>115</v>
      </c>
      <c r="O6" s="506" t="s">
        <v>73</v>
      </c>
      <c r="P6" s="506"/>
      <c r="Q6" s="506"/>
      <c r="R6" s="506"/>
      <c r="S6" s="105" t="s">
        <v>66</v>
      </c>
      <c r="T6" s="114" t="s">
        <v>67</v>
      </c>
      <c r="U6" s="273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</row>
    <row r="7" spans="1:37">
      <c r="A7" s="272"/>
      <c r="B7" s="272"/>
      <c r="C7" s="105" t="s">
        <v>2</v>
      </c>
      <c r="D7" s="276">
        <f>Inicio!D7</f>
        <v>0</v>
      </c>
      <c r="E7" s="353"/>
      <c r="F7" s="353"/>
      <c r="G7" s="277"/>
      <c r="H7" s="277"/>
      <c r="I7" s="275"/>
      <c r="J7" s="275"/>
      <c r="K7" s="355"/>
      <c r="L7" s="355"/>
      <c r="M7" s="275"/>
      <c r="N7" s="275"/>
      <c r="O7" s="275"/>
      <c r="P7" s="351"/>
      <c r="Q7" s="351"/>
      <c r="R7" s="297"/>
      <c r="S7" s="275"/>
      <c r="T7" s="273"/>
      <c r="U7" s="273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</row>
    <row r="8" spans="1:37">
      <c r="A8" s="272"/>
      <c r="B8" s="272"/>
      <c r="C8" s="105" t="s">
        <v>204</v>
      </c>
      <c r="D8" s="276">
        <f>Inicio!D8</f>
        <v>0</v>
      </c>
      <c r="E8" s="353"/>
      <c r="F8" s="353"/>
      <c r="G8" s="277"/>
      <c r="H8" s="277"/>
      <c r="I8" s="275"/>
      <c r="J8" s="105" t="s">
        <v>70</v>
      </c>
      <c r="K8" s="354"/>
      <c r="L8" s="354"/>
      <c r="M8" s="275"/>
      <c r="N8" s="105" t="s">
        <v>115</v>
      </c>
      <c r="O8" s="506" t="s">
        <v>73</v>
      </c>
      <c r="P8" s="506"/>
      <c r="Q8" s="506"/>
      <c r="R8" s="506"/>
      <c r="S8" s="105" t="s">
        <v>66</v>
      </c>
      <c r="T8" s="114" t="s">
        <v>67</v>
      </c>
      <c r="U8" s="273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</row>
    <row r="9" spans="1:37">
      <c r="M9" s="278"/>
    </row>
    <row r="10" spans="1:37">
      <c r="C10" s="517"/>
      <c r="D10" s="517"/>
      <c r="E10" s="517"/>
      <c r="G10" s="280">
        <f>IF((COUNTIF(F16:F62,"Si")=0)*AND(COUNTIF(E16:E62,"No")=0),0,((COUNTIF(F16:F62,"Si")))/((COUNTIF(F16:F62,"Si")+COUNTIF(E16:E62,"No"))))</f>
        <v>1</v>
      </c>
      <c r="H10" s="281"/>
      <c r="I10" s="272"/>
      <c r="M10" s="280">
        <f>IF((COUNTIF(L16:L62,"Si")=0)*AND(COUNTIF(K16:K62,"No")=0),0,((COUNTIF(L16:L62,"Si")))/((COUNTIF(L16:L62,"Si")+COUNTIF(K16:K62,"No"))))</f>
        <v>0.75</v>
      </c>
      <c r="N10" s="272"/>
      <c r="R10" s="280">
        <f>IF((COUNTIF(Q16:Q62,"Si")=0)*AND(COUNTIF(P16:P62,"No")=0),0,((COUNTIF(Q16:Q62,"Si")))/((COUNTIF(Q16:Q62,"Si")+COUNTIF(P16:P62,"No"))))</f>
        <v>0.75</v>
      </c>
      <c r="S10" s="281"/>
      <c r="T10" s="272"/>
    </row>
    <row r="11" spans="1:37" ht="13.5" hidden="1" thickBot="1">
      <c r="C11" s="512"/>
      <c r="D11" s="512"/>
      <c r="E11" s="513"/>
      <c r="G11" s="485" t="s">
        <v>117</v>
      </c>
      <c r="H11" s="473"/>
      <c r="I11" s="468"/>
      <c r="M11" s="485" t="s">
        <v>117</v>
      </c>
      <c r="N11" s="468"/>
      <c r="R11" s="485" t="s">
        <v>117</v>
      </c>
      <c r="S11" s="473"/>
      <c r="T11" s="468"/>
    </row>
    <row r="12" spans="1:37">
      <c r="B12" s="474" t="s">
        <v>107</v>
      </c>
      <c r="C12" s="482" t="s">
        <v>91</v>
      </c>
      <c r="D12" s="474" t="s">
        <v>109</v>
      </c>
      <c r="E12" s="298"/>
      <c r="F12" s="298"/>
      <c r="G12" s="465" t="s">
        <v>170</v>
      </c>
      <c r="H12" s="465" t="s">
        <v>169</v>
      </c>
      <c r="I12" s="465"/>
      <c r="J12" s="463" t="s">
        <v>158</v>
      </c>
      <c r="K12" s="342"/>
      <c r="L12" s="342"/>
      <c r="M12" s="465" t="s">
        <v>171</v>
      </c>
      <c r="N12" s="465" t="s">
        <v>169</v>
      </c>
      <c r="O12" s="463" t="s">
        <v>158</v>
      </c>
      <c r="P12" s="342"/>
      <c r="Q12" s="342"/>
      <c r="R12" s="465" t="s">
        <v>172</v>
      </c>
      <c r="S12" s="463" t="s">
        <v>169</v>
      </c>
      <c r="T12" s="463" t="s">
        <v>158</v>
      </c>
    </row>
    <row r="13" spans="1:37" ht="13.5" thickBot="1">
      <c r="A13" s="284"/>
      <c r="B13" s="475"/>
      <c r="C13" s="483"/>
      <c r="D13" s="514"/>
      <c r="E13" s="357"/>
      <c r="F13" s="358"/>
      <c r="G13" s="498"/>
      <c r="H13" s="466"/>
      <c r="I13" s="466"/>
      <c r="J13" s="464"/>
      <c r="K13" s="301"/>
      <c r="L13" s="301"/>
      <c r="M13" s="466"/>
      <c r="N13" s="466"/>
      <c r="O13" s="464"/>
      <c r="P13" s="301"/>
      <c r="Q13" s="301"/>
      <c r="R13" s="466"/>
      <c r="S13" s="464"/>
      <c r="T13" s="464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6"/>
      <c r="AH13" s="286"/>
      <c r="AI13" s="286"/>
      <c r="AJ13" s="286"/>
      <c r="AK13" s="286"/>
    </row>
    <row r="14" spans="1:37" ht="13.5" thickBot="1">
      <c r="A14" s="284"/>
      <c r="B14" s="501" t="s">
        <v>210</v>
      </c>
      <c r="C14" s="502"/>
      <c r="D14" s="503"/>
      <c r="E14" s="347"/>
      <c r="F14" s="348"/>
      <c r="G14" s="220"/>
      <c r="H14" s="144"/>
      <c r="I14" s="144"/>
      <c r="J14" s="137"/>
      <c r="K14" s="343"/>
      <c r="L14" s="343"/>
      <c r="M14" s="144"/>
      <c r="N14" s="144"/>
      <c r="O14" s="137"/>
      <c r="P14" s="343"/>
      <c r="Q14" s="343"/>
      <c r="R14" s="144"/>
      <c r="S14" s="137"/>
      <c r="T14" s="14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6"/>
      <c r="AH14" s="286"/>
      <c r="AI14" s="286"/>
      <c r="AJ14" s="286"/>
      <c r="AK14" s="286"/>
    </row>
    <row r="15" spans="1:37" ht="53.25" customHeight="1" thickBot="1">
      <c r="A15" s="284"/>
      <c r="B15" s="138"/>
      <c r="C15" s="499" t="s">
        <v>215</v>
      </c>
      <c r="D15" s="499"/>
      <c r="E15" s="499"/>
      <c r="F15" s="499"/>
      <c r="G15" s="499"/>
      <c r="H15" s="499"/>
      <c r="I15" s="499"/>
      <c r="J15" s="499"/>
      <c r="K15" s="344"/>
      <c r="L15" s="344"/>
      <c r="M15" s="140"/>
      <c r="N15" s="140"/>
      <c r="O15" s="139"/>
      <c r="P15" s="344"/>
      <c r="Q15" s="344"/>
      <c r="R15" s="140"/>
      <c r="S15" s="139"/>
      <c r="T15" s="141"/>
      <c r="U15" s="285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6"/>
      <c r="AH15" s="286"/>
      <c r="AI15" s="286"/>
      <c r="AJ15" s="286"/>
      <c r="AK15" s="286"/>
    </row>
    <row r="16" spans="1:37" ht="36">
      <c r="A16" s="284"/>
      <c r="B16" s="218">
        <v>1</v>
      </c>
      <c r="C16" s="287" t="s">
        <v>195</v>
      </c>
      <c r="D16" s="288" t="s">
        <v>309</v>
      </c>
      <c r="E16" s="263" t="str">
        <f>IF(((C16="Auditoría de gestión de la configuración")*AND(G16="No")),"No","")</f>
        <v/>
      </c>
      <c r="F16" s="263" t="str">
        <f>IF(((C16="Auditoría de gestión de la configuración")*AND(G16="Si")),"Si","")</f>
        <v>Si</v>
      </c>
      <c r="G16" s="263" t="s">
        <v>187</v>
      </c>
      <c r="H16" s="504"/>
      <c r="I16" s="505"/>
      <c r="J16" s="136"/>
      <c r="K16" s="263" t="str">
        <f>IF(((C16="Auditoría de gestión de la configuración")*AND(M16="No")),"No","")</f>
        <v/>
      </c>
      <c r="L16" s="263" t="str">
        <f>IF(((C16="Auditoría de gestión de la configuración")*AND(M16="Si")),"Si","")</f>
        <v>Si</v>
      </c>
      <c r="M16" s="263" t="s">
        <v>187</v>
      </c>
      <c r="N16" s="228"/>
      <c r="O16" s="136"/>
      <c r="P16" s="263" t="str">
        <f>IF(((C16="Auditoría de gestión de la configuración")*AND(R16="No")),"No","")</f>
        <v/>
      </c>
      <c r="Q16" s="263" t="str">
        <f>IF(((C16="Auditoría de gestión de la configuración")*AND(R16="Si")),"Si","")</f>
        <v>Si</v>
      </c>
      <c r="R16" s="263" t="s">
        <v>187</v>
      </c>
      <c r="S16" s="136"/>
      <c r="T16" s="136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6"/>
      <c r="AH16" s="286"/>
      <c r="AI16" s="286"/>
      <c r="AJ16" s="286"/>
      <c r="AK16" s="286"/>
    </row>
    <row r="17" spans="1:37" ht="48">
      <c r="A17" s="284"/>
      <c r="B17" s="218">
        <f>1+B16</f>
        <v>2</v>
      </c>
      <c r="C17" s="287" t="s">
        <v>194</v>
      </c>
      <c r="D17" s="288" t="s">
        <v>311</v>
      </c>
      <c r="E17" s="263" t="str">
        <f>IF(((C17="Auditoría de Calidad")*AND(G17="No")),"No","")</f>
        <v/>
      </c>
      <c r="F17" s="263" t="str">
        <f>IF(((C17="Auditoría de Calidad")*AND(G17="Si")),"Si","")</f>
        <v/>
      </c>
      <c r="G17" s="263"/>
      <c r="H17" s="504"/>
      <c r="I17" s="505"/>
      <c r="J17" s="136"/>
      <c r="K17" s="263" t="str">
        <f>IF(((C17="Auditoría de Calidad")*AND(M17="No")),"No","")</f>
        <v/>
      </c>
      <c r="L17" s="263" t="str">
        <f>IF(((C17="Auditoría de Calidad")*AND(M17="Si")),"Si","")</f>
        <v/>
      </c>
      <c r="M17" s="263"/>
      <c r="N17" s="227"/>
      <c r="O17" s="136"/>
      <c r="P17" s="263" t="str">
        <f>IF(((C17="Auditoría de Calidad")*AND(R17="No")),"No","")</f>
        <v/>
      </c>
      <c r="Q17" s="263" t="str">
        <f>IF(((C17="Auditoría de Calidad")*AND(R17="Si")),"Si","")</f>
        <v/>
      </c>
      <c r="R17" s="263"/>
      <c r="S17" s="136"/>
      <c r="T17" s="136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6"/>
      <c r="AH17" s="286"/>
      <c r="AI17" s="286"/>
      <c r="AJ17" s="286"/>
      <c r="AK17" s="286"/>
    </row>
    <row r="18" spans="1:37" ht="48">
      <c r="A18" s="284"/>
      <c r="B18" s="218">
        <f t="shared" ref="B18:B30" si="0">1+B17</f>
        <v>3</v>
      </c>
      <c r="C18" s="287" t="s">
        <v>194</v>
      </c>
      <c r="D18" s="288" t="s">
        <v>312</v>
      </c>
      <c r="E18" s="263" t="str">
        <f t="shared" ref="E18:E30" si="1">IF(((C18="Auditoría de Calidad")*AND(G18="No")),"No","")</f>
        <v/>
      </c>
      <c r="F18" s="263" t="str">
        <f t="shared" ref="F18:F30" si="2">IF(((C18="Auditoría de Calidad")*AND(G18="Si")),"Si","")</f>
        <v/>
      </c>
      <c r="G18" s="263"/>
      <c r="H18" s="504"/>
      <c r="I18" s="505"/>
      <c r="J18" s="136"/>
      <c r="K18" s="263" t="str">
        <f t="shared" ref="K18:K30" si="3">IF(((C18="Auditoría de Calidad")*AND(M18="No")),"No","")</f>
        <v/>
      </c>
      <c r="L18" s="263" t="str">
        <f t="shared" ref="L18:L30" si="4">IF(((C18="Auditoría de Calidad")*AND(M18="Si")),"Si","")</f>
        <v/>
      </c>
      <c r="M18" s="263"/>
      <c r="N18" s="227"/>
      <c r="O18" s="136"/>
      <c r="P18" s="263" t="str">
        <f t="shared" ref="P18:P30" si="5">IF(((C18="Auditoría de Calidad")*AND(R18="No")),"No","")</f>
        <v/>
      </c>
      <c r="Q18" s="263" t="str">
        <f t="shared" ref="Q18:Q30" si="6">IF(((C18="Auditoría de Calidad")*AND(R18="Si")),"Si","")</f>
        <v/>
      </c>
      <c r="R18" s="263"/>
      <c r="S18" s="136"/>
      <c r="T18" s="136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6"/>
      <c r="AH18" s="286"/>
      <c r="AI18" s="286"/>
      <c r="AJ18" s="286"/>
      <c r="AK18" s="286"/>
    </row>
    <row r="19" spans="1:37" ht="48">
      <c r="A19" s="284"/>
      <c r="B19" s="218">
        <f t="shared" si="0"/>
        <v>4</v>
      </c>
      <c r="C19" s="287" t="s">
        <v>194</v>
      </c>
      <c r="D19" s="288" t="s">
        <v>0</v>
      </c>
      <c r="E19" s="263" t="str">
        <f t="shared" si="1"/>
        <v/>
      </c>
      <c r="F19" s="263" t="str">
        <f t="shared" si="2"/>
        <v/>
      </c>
      <c r="G19" s="263"/>
      <c r="H19" s="504"/>
      <c r="I19" s="505"/>
      <c r="J19" s="136"/>
      <c r="K19" s="263" t="str">
        <f t="shared" si="3"/>
        <v/>
      </c>
      <c r="L19" s="263" t="str">
        <f t="shared" si="4"/>
        <v/>
      </c>
      <c r="M19" s="263"/>
      <c r="N19" s="227"/>
      <c r="O19" s="136"/>
      <c r="P19" s="263" t="str">
        <f t="shared" si="5"/>
        <v/>
      </c>
      <c r="Q19" s="263" t="str">
        <f t="shared" si="6"/>
        <v/>
      </c>
      <c r="R19" s="263"/>
      <c r="S19" s="136"/>
      <c r="T19" s="136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6"/>
      <c r="AH19" s="286"/>
      <c r="AI19" s="286"/>
      <c r="AJ19" s="286"/>
      <c r="AK19" s="286"/>
    </row>
    <row r="20" spans="1:37" ht="60">
      <c r="A20" s="284"/>
      <c r="B20" s="218">
        <f t="shared" si="0"/>
        <v>5</v>
      </c>
      <c r="C20" s="287" t="s">
        <v>194</v>
      </c>
      <c r="D20" s="288" t="s">
        <v>1</v>
      </c>
      <c r="E20" s="263" t="str">
        <f t="shared" si="1"/>
        <v/>
      </c>
      <c r="F20" s="263" t="str">
        <f t="shared" si="2"/>
        <v/>
      </c>
      <c r="G20" s="263"/>
      <c r="H20" s="504"/>
      <c r="I20" s="505"/>
      <c r="J20" s="136"/>
      <c r="K20" s="263" t="str">
        <f t="shared" si="3"/>
        <v/>
      </c>
      <c r="L20" s="263" t="str">
        <f t="shared" si="4"/>
        <v/>
      </c>
      <c r="M20" s="263"/>
      <c r="N20" s="227"/>
      <c r="O20" s="136"/>
      <c r="P20" s="263" t="str">
        <f t="shared" si="5"/>
        <v/>
      </c>
      <c r="Q20" s="263" t="str">
        <f t="shared" si="6"/>
        <v/>
      </c>
      <c r="R20" s="263"/>
      <c r="S20" s="136"/>
      <c r="T20" s="136"/>
      <c r="U20" s="285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6"/>
      <c r="AH20" s="286"/>
      <c r="AI20" s="286"/>
      <c r="AJ20" s="286"/>
      <c r="AK20" s="286"/>
    </row>
    <row r="21" spans="1:37" ht="24">
      <c r="A21" s="284"/>
      <c r="B21" s="218">
        <f t="shared" si="0"/>
        <v>6</v>
      </c>
      <c r="C21" s="287" t="s">
        <v>194</v>
      </c>
      <c r="D21" s="288" t="s">
        <v>303</v>
      </c>
      <c r="E21" s="263" t="str">
        <f t="shared" si="1"/>
        <v/>
      </c>
      <c r="F21" s="263" t="str">
        <f t="shared" si="2"/>
        <v/>
      </c>
      <c r="G21" s="263"/>
      <c r="H21" s="504"/>
      <c r="I21" s="505"/>
      <c r="J21" s="136"/>
      <c r="K21" s="263" t="str">
        <f t="shared" si="3"/>
        <v/>
      </c>
      <c r="L21" s="263" t="str">
        <f t="shared" si="4"/>
        <v/>
      </c>
      <c r="M21" s="263"/>
      <c r="N21" s="227"/>
      <c r="O21" s="136"/>
      <c r="P21" s="263" t="str">
        <f t="shared" si="5"/>
        <v/>
      </c>
      <c r="Q21" s="263" t="str">
        <f t="shared" si="6"/>
        <v/>
      </c>
      <c r="R21" s="263"/>
      <c r="S21" s="136"/>
      <c r="T21" s="136"/>
      <c r="U21" s="285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6"/>
      <c r="AH21" s="286"/>
      <c r="AI21" s="286"/>
      <c r="AJ21" s="286"/>
      <c r="AK21" s="286"/>
    </row>
    <row r="22" spans="1:37" ht="36">
      <c r="A22" s="284"/>
      <c r="B22" s="218">
        <f t="shared" si="0"/>
        <v>7</v>
      </c>
      <c r="C22" s="287" t="s">
        <v>194</v>
      </c>
      <c r="D22" s="288" t="s">
        <v>234</v>
      </c>
      <c r="E22" s="263" t="str">
        <f t="shared" si="1"/>
        <v/>
      </c>
      <c r="F22" s="263" t="str">
        <f t="shared" si="2"/>
        <v/>
      </c>
      <c r="G22" s="263"/>
      <c r="H22" s="504"/>
      <c r="I22" s="505"/>
      <c r="J22" s="136"/>
      <c r="K22" s="263" t="str">
        <f t="shared" si="3"/>
        <v/>
      </c>
      <c r="L22" s="263" t="str">
        <f t="shared" si="4"/>
        <v/>
      </c>
      <c r="M22" s="263"/>
      <c r="N22" s="227"/>
      <c r="O22" s="136"/>
      <c r="P22" s="263" t="str">
        <f t="shared" si="5"/>
        <v/>
      </c>
      <c r="Q22" s="263" t="str">
        <f t="shared" si="6"/>
        <v/>
      </c>
      <c r="R22" s="263"/>
      <c r="S22" s="136"/>
      <c r="T22" s="136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6"/>
      <c r="AH22" s="286"/>
      <c r="AI22" s="286"/>
      <c r="AJ22" s="286"/>
      <c r="AK22" s="286"/>
    </row>
    <row r="23" spans="1:37">
      <c r="A23" s="284"/>
      <c r="B23" s="218">
        <f t="shared" si="0"/>
        <v>8</v>
      </c>
      <c r="C23" s="287" t="s">
        <v>194</v>
      </c>
      <c r="D23" s="288" t="s">
        <v>235</v>
      </c>
      <c r="E23" s="263" t="str">
        <f t="shared" si="1"/>
        <v/>
      </c>
      <c r="F23" s="263" t="str">
        <f t="shared" si="2"/>
        <v/>
      </c>
      <c r="G23" s="263"/>
      <c r="H23" s="504"/>
      <c r="I23" s="505"/>
      <c r="J23" s="136"/>
      <c r="K23" s="263" t="str">
        <f t="shared" si="3"/>
        <v/>
      </c>
      <c r="L23" s="263" t="str">
        <f t="shared" si="4"/>
        <v/>
      </c>
      <c r="M23" s="263"/>
      <c r="N23" s="227"/>
      <c r="O23" s="136"/>
      <c r="P23" s="263" t="str">
        <f t="shared" si="5"/>
        <v/>
      </c>
      <c r="Q23" s="263" t="str">
        <f t="shared" si="6"/>
        <v/>
      </c>
      <c r="R23" s="263"/>
      <c r="S23" s="136"/>
      <c r="T23" s="136"/>
      <c r="U23" s="285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6"/>
      <c r="AH23" s="286"/>
      <c r="AI23" s="286"/>
      <c r="AJ23" s="286"/>
      <c r="AK23" s="286"/>
    </row>
    <row r="24" spans="1:37" ht="24">
      <c r="A24" s="284"/>
      <c r="B24" s="218">
        <f t="shared" si="0"/>
        <v>9</v>
      </c>
      <c r="C24" s="287" t="s">
        <v>194</v>
      </c>
      <c r="D24" s="288" t="s">
        <v>304</v>
      </c>
      <c r="E24" s="263" t="str">
        <f t="shared" si="1"/>
        <v/>
      </c>
      <c r="F24" s="263" t="str">
        <f t="shared" si="2"/>
        <v/>
      </c>
      <c r="G24" s="263"/>
      <c r="H24" s="504"/>
      <c r="I24" s="505"/>
      <c r="J24" s="136"/>
      <c r="K24" s="263" t="str">
        <f t="shared" si="3"/>
        <v/>
      </c>
      <c r="L24" s="263" t="str">
        <f t="shared" si="4"/>
        <v/>
      </c>
      <c r="M24" s="263"/>
      <c r="N24" s="227"/>
      <c r="O24" s="136"/>
      <c r="P24" s="263" t="str">
        <f t="shared" si="5"/>
        <v/>
      </c>
      <c r="Q24" s="263" t="str">
        <f t="shared" si="6"/>
        <v/>
      </c>
      <c r="R24" s="263"/>
      <c r="S24" s="136"/>
      <c r="T24" s="136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6"/>
      <c r="AH24" s="286"/>
      <c r="AI24" s="286"/>
      <c r="AJ24" s="286"/>
      <c r="AK24" s="286"/>
    </row>
    <row r="25" spans="1:37" ht="24">
      <c r="A25" s="284"/>
      <c r="B25" s="218">
        <f t="shared" si="0"/>
        <v>10</v>
      </c>
      <c r="C25" s="287" t="s">
        <v>194</v>
      </c>
      <c r="D25" s="288" t="s">
        <v>305</v>
      </c>
      <c r="E25" s="263" t="str">
        <f t="shared" si="1"/>
        <v/>
      </c>
      <c r="F25" s="263" t="str">
        <f t="shared" si="2"/>
        <v/>
      </c>
      <c r="G25" s="263"/>
      <c r="H25" s="504"/>
      <c r="I25" s="505"/>
      <c r="J25" s="136"/>
      <c r="K25" s="263" t="str">
        <f t="shared" si="3"/>
        <v/>
      </c>
      <c r="L25" s="263" t="str">
        <f t="shared" si="4"/>
        <v/>
      </c>
      <c r="M25" s="263"/>
      <c r="N25" s="227"/>
      <c r="O25" s="136"/>
      <c r="P25" s="263" t="str">
        <f t="shared" si="5"/>
        <v/>
      </c>
      <c r="Q25" s="263" t="str">
        <f t="shared" si="6"/>
        <v/>
      </c>
      <c r="R25" s="263"/>
      <c r="S25" s="136"/>
      <c r="T25" s="136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6"/>
      <c r="AH25" s="286"/>
      <c r="AI25" s="286"/>
      <c r="AJ25" s="286"/>
      <c r="AK25" s="286"/>
    </row>
    <row r="26" spans="1:37" ht="24">
      <c r="A26" s="284"/>
      <c r="B26" s="218">
        <f t="shared" si="0"/>
        <v>11</v>
      </c>
      <c r="C26" s="287" t="s">
        <v>194</v>
      </c>
      <c r="D26" s="288" t="s">
        <v>306</v>
      </c>
      <c r="E26" s="263" t="str">
        <f t="shared" si="1"/>
        <v/>
      </c>
      <c r="F26" s="263" t="str">
        <f t="shared" si="2"/>
        <v/>
      </c>
      <c r="G26" s="263"/>
      <c r="H26" s="504"/>
      <c r="I26" s="505"/>
      <c r="J26" s="136"/>
      <c r="K26" s="263" t="str">
        <f t="shared" si="3"/>
        <v/>
      </c>
      <c r="L26" s="263" t="str">
        <f t="shared" si="4"/>
        <v/>
      </c>
      <c r="M26" s="263"/>
      <c r="N26" s="227"/>
      <c r="O26" s="136"/>
      <c r="P26" s="263" t="str">
        <f t="shared" si="5"/>
        <v/>
      </c>
      <c r="Q26" s="263" t="str">
        <f t="shared" si="6"/>
        <v/>
      </c>
      <c r="R26" s="263"/>
      <c r="S26" s="136"/>
      <c r="T26" s="136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6"/>
      <c r="AH26" s="286"/>
      <c r="AI26" s="286"/>
      <c r="AJ26" s="286"/>
      <c r="AK26" s="286"/>
    </row>
    <row r="27" spans="1:37" ht="24">
      <c r="A27" s="284"/>
      <c r="B27" s="218">
        <f t="shared" si="0"/>
        <v>12</v>
      </c>
      <c r="C27" s="287" t="s">
        <v>194</v>
      </c>
      <c r="D27" s="127" t="s">
        <v>307</v>
      </c>
      <c r="E27" s="263" t="str">
        <f t="shared" si="1"/>
        <v/>
      </c>
      <c r="F27" s="263" t="str">
        <f t="shared" si="2"/>
        <v/>
      </c>
      <c r="G27" s="263"/>
      <c r="H27" s="504"/>
      <c r="I27" s="505"/>
      <c r="J27" s="136"/>
      <c r="K27" s="263" t="str">
        <f t="shared" si="3"/>
        <v/>
      </c>
      <c r="L27" s="263" t="str">
        <f t="shared" si="4"/>
        <v/>
      </c>
      <c r="M27" s="263"/>
      <c r="N27" s="227"/>
      <c r="O27" s="136"/>
      <c r="P27" s="263" t="str">
        <f t="shared" si="5"/>
        <v/>
      </c>
      <c r="Q27" s="263" t="str">
        <f t="shared" si="6"/>
        <v/>
      </c>
      <c r="R27" s="263"/>
      <c r="S27" s="136"/>
      <c r="T27" s="136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6"/>
      <c r="AH27" s="286"/>
      <c r="AI27" s="286"/>
      <c r="AJ27" s="286"/>
      <c r="AK27" s="286"/>
    </row>
    <row r="28" spans="1:37">
      <c r="A28" s="284"/>
      <c r="B28" s="218">
        <f t="shared" si="0"/>
        <v>13</v>
      </c>
      <c r="C28" s="287" t="s">
        <v>194</v>
      </c>
      <c r="D28" s="288" t="s">
        <v>308</v>
      </c>
      <c r="E28" s="263" t="str">
        <f t="shared" si="1"/>
        <v/>
      </c>
      <c r="F28" s="263" t="str">
        <f t="shared" si="2"/>
        <v/>
      </c>
      <c r="G28" s="263"/>
      <c r="H28" s="504"/>
      <c r="I28" s="505"/>
      <c r="J28" s="136"/>
      <c r="K28" s="263" t="str">
        <f t="shared" si="3"/>
        <v/>
      </c>
      <c r="L28" s="263" t="str">
        <f t="shared" si="4"/>
        <v/>
      </c>
      <c r="M28" s="263"/>
      <c r="N28" s="227"/>
      <c r="O28" s="136"/>
      <c r="P28" s="263" t="str">
        <f t="shared" si="5"/>
        <v/>
      </c>
      <c r="Q28" s="263" t="str">
        <f t="shared" si="6"/>
        <v/>
      </c>
      <c r="R28" s="263"/>
      <c r="S28" s="136"/>
      <c r="T28" s="136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6"/>
      <c r="AH28" s="286"/>
      <c r="AI28" s="286"/>
      <c r="AJ28" s="286"/>
      <c r="AK28" s="286"/>
    </row>
    <row r="29" spans="1:37" ht="24">
      <c r="A29" s="284"/>
      <c r="B29" s="218">
        <f t="shared" si="0"/>
        <v>14</v>
      </c>
      <c r="C29" s="287" t="s">
        <v>194</v>
      </c>
      <c r="D29" s="288" t="s">
        <v>310</v>
      </c>
      <c r="E29" s="263" t="str">
        <f t="shared" si="1"/>
        <v/>
      </c>
      <c r="F29" s="263" t="str">
        <f t="shared" si="2"/>
        <v/>
      </c>
      <c r="G29" s="263"/>
      <c r="H29" s="504"/>
      <c r="I29" s="505"/>
      <c r="J29" s="136"/>
      <c r="K29" s="263" t="str">
        <f t="shared" si="3"/>
        <v/>
      </c>
      <c r="L29" s="263" t="str">
        <f t="shared" si="4"/>
        <v/>
      </c>
      <c r="M29" s="263"/>
      <c r="N29" s="227"/>
      <c r="O29" s="136"/>
      <c r="P29" s="263" t="str">
        <f t="shared" si="5"/>
        <v/>
      </c>
      <c r="Q29" s="263" t="str">
        <f t="shared" si="6"/>
        <v/>
      </c>
      <c r="R29" s="263"/>
      <c r="S29" s="136"/>
      <c r="T29" s="136"/>
      <c r="U29" s="285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6"/>
      <c r="AH29" s="286"/>
      <c r="AI29" s="286"/>
      <c r="AJ29" s="286"/>
      <c r="AK29" s="286"/>
    </row>
    <row r="30" spans="1:37" ht="24.75" thickBot="1">
      <c r="A30" s="284"/>
      <c r="B30" s="218">
        <f t="shared" si="0"/>
        <v>15</v>
      </c>
      <c r="C30" s="287" t="s">
        <v>194</v>
      </c>
      <c r="D30" s="288" t="s">
        <v>236</v>
      </c>
      <c r="E30" s="263" t="str">
        <f t="shared" si="1"/>
        <v/>
      </c>
      <c r="F30" s="263" t="str">
        <f t="shared" si="2"/>
        <v/>
      </c>
      <c r="G30" s="263"/>
      <c r="H30" s="504"/>
      <c r="I30" s="505"/>
      <c r="J30" s="136"/>
      <c r="K30" s="263" t="str">
        <f t="shared" si="3"/>
        <v/>
      </c>
      <c r="L30" s="263" t="str">
        <f t="shared" si="4"/>
        <v/>
      </c>
      <c r="M30" s="263"/>
      <c r="N30" s="131"/>
      <c r="O30" s="136"/>
      <c r="P30" s="263" t="str">
        <f t="shared" si="5"/>
        <v/>
      </c>
      <c r="Q30" s="263" t="str">
        <f t="shared" si="6"/>
        <v/>
      </c>
      <c r="R30" s="263"/>
      <c r="S30" s="136"/>
      <c r="T30" s="136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6"/>
      <c r="AH30" s="286"/>
      <c r="AI30" s="286"/>
      <c r="AJ30" s="286"/>
      <c r="AK30" s="286"/>
    </row>
    <row r="31" spans="1:37" ht="55.5" customHeight="1" thickBot="1">
      <c r="A31" s="284"/>
      <c r="B31" s="138"/>
      <c r="C31" s="499" t="s">
        <v>211</v>
      </c>
      <c r="D31" s="499"/>
      <c r="E31" s="499"/>
      <c r="F31" s="499"/>
      <c r="G31" s="499"/>
      <c r="H31" s="499"/>
      <c r="I31" s="499"/>
      <c r="J31" s="499"/>
      <c r="K31" s="344"/>
      <c r="L31" s="344"/>
      <c r="M31" s="140"/>
      <c r="N31" s="140"/>
      <c r="O31" s="139"/>
      <c r="P31" s="344"/>
      <c r="Q31" s="344"/>
      <c r="R31" s="140"/>
      <c r="S31" s="139"/>
      <c r="T31" s="141"/>
      <c r="U31" s="285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6"/>
      <c r="AH31" s="286"/>
      <c r="AI31" s="286"/>
      <c r="AJ31" s="286"/>
      <c r="AK31" s="286"/>
    </row>
    <row r="32" spans="1:37" ht="36">
      <c r="A32" s="284"/>
      <c r="B32" s="218">
        <v>1</v>
      </c>
      <c r="C32" s="287" t="s">
        <v>195</v>
      </c>
      <c r="D32" s="288" t="s">
        <v>309</v>
      </c>
      <c r="E32" s="263" t="str">
        <f>IF(((C32="Auditoría de gestión de la configuración")*AND(G32="No")),"No","")</f>
        <v/>
      </c>
      <c r="F32" s="263" t="str">
        <f>IF(((C32="Auditoría de gestión de la configuración")*AND(G32="Si")),"Si","")</f>
        <v>Si</v>
      </c>
      <c r="G32" s="263" t="s">
        <v>187</v>
      </c>
      <c r="H32" s="504"/>
      <c r="I32" s="505"/>
      <c r="J32" s="136"/>
      <c r="K32" s="263" t="str">
        <f>IF(((C32="Auditoría de gestión de la configuración")*AND(M32="No")),"No","")</f>
        <v/>
      </c>
      <c r="L32" s="263" t="str">
        <f>IF(((C32="Auditoría de gestión de la configuración")*AND(M32="Si")),"Si","")</f>
        <v>Si</v>
      </c>
      <c r="M32" s="263" t="s">
        <v>187</v>
      </c>
      <c r="N32" s="228"/>
      <c r="O32" s="136"/>
      <c r="P32" s="263" t="str">
        <f>IF(((C32="Auditoría de gestión de la configuración")*AND(R32="No")),"No","")</f>
        <v/>
      </c>
      <c r="Q32" s="263" t="str">
        <f>IF(((C32="Auditoría de gestión de la configuración")*AND(R32="Si")),"Si","")</f>
        <v>Si</v>
      </c>
      <c r="R32" s="263" t="s">
        <v>187</v>
      </c>
      <c r="S32" s="136"/>
      <c r="T32" s="136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6"/>
      <c r="AH32" s="286"/>
      <c r="AI32" s="286"/>
      <c r="AJ32" s="286"/>
      <c r="AK32" s="286"/>
    </row>
    <row r="33" spans="1:40" ht="48">
      <c r="A33" s="284"/>
      <c r="B33" s="218">
        <f>1+B32</f>
        <v>2</v>
      </c>
      <c r="C33" s="287" t="s">
        <v>194</v>
      </c>
      <c r="D33" s="288" t="s">
        <v>311</v>
      </c>
      <c r="E33" s="263" t="str">
        <f>IF(((C33="Auditoría de Calidad")*AND(G33="No")),"No","")</f>
        <v/>
      </c>
      <c r="F33" s="263" t="str">
        <f>IF(((C33="Auditoría de Calidad")*AND(G33="Si")),"Si","")</f>
        <v/>
      </c>
      <c r="G33" s="263"/>
      <c r="H33" s="504"/>
      <c r="I33" s="505"/>
      <c r="J33" s="136"/>
      <c r="K33" s="263" t="str">
        <f>IF(((C33="Auditoría de Calidad")*AND(M33="No")),"No","")</f>
        <v/>
      </c>
      <c r="L33" s="263" t="str">
        <f>IF(((C33="Auditoría de Calidad")*AND(M33="Si")),"Si","")</f>
        <v/>
      </c>
      <c r="M33" s="263"/>
      <c r="N33" s="227"/>
      <c r="O33" s="136"/>
      <c r="P33" s="263" t="str">
        <f>IF(((C33="Auditoría de Calidad")*AND(R33="No")),"No","")</f>
        <v/>
      </c>
      <c r="Q33" s="263" t="str">
        <f>IF(((C33="Auditoría de Calidad")*AND(R33="Si")),"Si","")</f>
        <v/>
      </c>
      <c r="R33" s="263"/>
      <c r="S33" s="136"/>
      <c r="T33" s="136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6"/>
      <c r="AH33" s="286"/>
      <c r="AI33" s="286"/>
      <c r="AJ33" s="286"/>
      <c r="AK33" s="286"/>
    </row>
    <row r="34" spans="1:40" ht="36">
      <c r="A34" s="284"/>
      <c r="B34" s="218">
        <f>1+B33</f>
        <v>3</v>
      </c>
      <c r="C34" s="287" t="s">
        <v>194</v>
      </c>
      <c r="D34" s="288" t="s">
        <v>189</v>
      </c>
      <c r="E34" s="263" t="str">
        <f t="shared" ref="E34:E46" si="7">IF(((C34="Auditoría de Calidad")*AND(G34="No")),"No","")</f>
        <v/>
      </c>
      <c r="F34" s="263" t="str">
        <f t="shared" ref="F34:F46" si="8">IF(((C34="Auditoría de Calidad")*AND(G34="Si")),"Si","")</f>
        <v/>
      </c>
      <c r="G34" s="263"/>
      <c r="H34" s="504"/>
      <c r="I34" s="505"/>
      <c r="J34" s="268"/>
      <c r="K34" s="263" t="str">
        <f t="shared" ref="K34:K46" si="9">IF(((C34="Auditoría de Calidad")*AND(M34="No")),"No","")</f>
        <v/>
      </c>
      <c r="L34" s="263" t="str">
        <f t="shared" ref="L34:L46" si="10">IF(((C34="Auditoría de Calidad")*AND(M34="Si")),"Si","")</f>
        <v/>
      </c>
      <c r="M34" s="263"/>
      <c r="N34" s="227"/>
      <c r="O34" s="136"/>
      <c r="P34" s="263" t="str">
        <f t="shared" ref="P34:P46" si="11">IF(((C34="Auditoría de Calidad")*AND(R34="No")),"No","")</f>
        <v/>
      </c>
      <c r="Q34" s="263" t="str">
        <f t="shared" ref="Q34:Q46" si="12">IF(((C34="Auditoría de Calidad")*AND(R34="Si")),"Si","")</f>
        <v/>
      </c>
      <c r="R34" s="263"/>
      <c r="S34" s="136"/>
      <c r="T34" s="136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6"/>
      <c r="AH34" s="286"/>
      <c r="AI34" s="286"/>
      <c r="AJ34" s="286"/>
      <c r="AK34" s="286"/>
    </row>
    <row r="35" spans="1:40" ht="48">
      <c r="A35" s="284"/>
      <c r="B35" s="218">
        <f>1+B34</f>
        <v>4</v>
      </c>
      <c r="C35" s="287" t="s">
        <v>194</v>
      </c>
      <c r="D35" s="288" t="s">
        <v>190</v>
      </c>
      <c r="E35" s="263" t="str">
        <f t="shared" si="7"/>
        <v/>
      </c>
      <c r="F35" s="263" t="str">
        <f t="shared" si="8"/>
        <v/>
      </c>
      <c r="G35" s="263"/>
      <c r="H35" s="504"/>
      <c r="I35" s="505"/>
      <c r="J35" s="268"/>
      <c r="K35" s="263" t="str">
        <f t="shared" si="9"/>
        <v/>
      </c>
      <c r="L35" s="263" t="str">
        <f t="shared" si="10"/>
        <v/>
      </c>
      <c r="M35" s="263"/>
      <c r="N35" s="299"/>
      <c r="O35" s="136"/>
      <c r="P35" s="263" t="str">
        <f t="shared" si="11"/>
        <v/>
      </c>
      <c r="Q35" s="263" t="str">
        <f t="shared" si="12"/>
        <v/>
      </c>
      <c r="R35" s="263"/>
      <c r="S35" s="136"/>
      <c r="T35" s="136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6"/>
      <c r="AH35" s="286"/>
      <c r="AI35" s="286"/>
      <c r="AJ35" s="286"/>
      <c r="AK35" s="286"/>
    </row>
    <row r="36" spans="1:40" ht="48">
      <c r="A36" s="284"/>
      <c r="B36" s="218">
        <f>1+B35</f>
        <v>5</v>
      </c>
      <c r="C36" s="287" t="s">
        <v>194</v>
      </c>
      <c r="D36" s="288" t="s">
        <v>0</v>
      </c>
      <c r="E36" s="263" t="str">
        <f t="shared" si="7"/>
        <v/>
      </c>
      <c r="F36" s="263" t="str">
        <f t="shared" si="8"/>
        <v/>
      </c>
      <c r="G36" s="263"/>
      <c r="H36" s="504"/>
      <c r="I36" s="505"/>
      <c r="J36" s="136"/>
      <c r="K36" s="263" t="str">
        <f t="shared" si="9"/>
        <v/>
      </c>
      <c r="L36" s="263" t="str">
        <f t="shared" si="10"/>
        <v/>
      </c>
      <c r="M36" s="263"/>
      <c r="N36" s="227"/>
      <c r="O36" s="136"/>
      <c r="P36" s="263" t="str">
        <f t="shared" si="11"/>
        <v/>
      </c>
      <c r="Q36" s="263" t="str">
        <f t="shared" si="12"/>
        <v/>
      </c>
      <c r="R36" s="263"/>
      <c r="S36" s="136"/>
      <c r="T36" s="136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6"/>
      <c r="AH36" s="286"/>
      <c r="AI36" s="286"/>
      <c r="AJ36" s="286"/>
      <c r="AK36" s="286"/>
    </row>
    <row r="37" spans="1:40" ht="60">
      <c r="A37" s="284"/>
      <c r="B37" s="218">
        <f t="shared" ref="B37:B46" si="13">1+B36</f>
        <v>6</v>
      </c>
      <c r="C37" s="287" t="s">
        <v>194</v>
      </c>
      <c r="D37" s="288" t="s">
        <v>1</v>
      </c>
      <c r="E37" s="263" t="str">
        <f t="shared" si="7"/>
        <v/>
      </c>
      <c r="F37" s="263" t="str">
        <f t="shared" si="8"/>
        <v/>
      </c>
      <c r="G37" s="263"/>
      <c r="H37" s="504"/>
      <c r="I37" s="505"/>
      <c r="J37" s="136"/>
      <c r="K37" s="263" t="str">
        <f t="shared" si="9"/>
        <v/>
      </c>
      <c r="L37" s="263" t="str">
        <f t="shared" si="10"/>
        <v/>
      </c>
      <c r="M37" s="263"/>
      <c r="N37" s="227"/>
      <c r="O37" s="136"/>
      <c r="P37" s="263" t="str">
        <f t="shared" si="11"/>
        <v/>
      </c>
      <c r="Q37" s="263" t="str">
        <f t="shared" si="12"/>
        <v/>
      </c>
      <c r="R37" s="263"/>
      <c r="S37" s="136"/>
      <c r="T37" s="136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6"/>
      <c r="AH37" s="286"/>
      <c r="AI37" s="286"/>
      <c r="AJ37" s="286"/>
      <c r="AK37" s="286"/>
    </row>
    <row r="38" spans="1:40" ht="24">
      <c r="A38" s="284"/>
      <c r="B38" s="218">
        <f t="shared" si="13"/>
        <v>7</v>
      </c>
      <c r="C38" s="287" t="s">
        <v>194</v>
      </c>
      <c r="D38" s="288" t="s">
        <v>303</v>
      </c>
      <c r="E38" s="263" t="str">
        <f t="shared" si="7"/>
        <v/>
      </c>
      <c r="F38" s="263" t="str">
        <f t="shared" si="8"/>
        <v/>
      </c>
      <c r="G38" s="263"/>
      <c r="H38" s="504"/>
      <c r="I38" s="505"/>
      <c r="J38" s="136"/>
      <c r="K38" s="263" t="str">
        <f t="shared" si="9"/>
        <v/>
      </c>
      <c r="L38" s="263" t="str">
        <f t="shared" si="10"/>
        <v/>
      </c>
      <c r="M38" s="263"/>
      <c r="N38" s="227"/>
      <c r="O38" s="136"/>
      <c r="P38" s="263" t="str">
        <f t="shared" si="11"/>
        <v/>
      </c>
      <c r="Q38" s="263" t="str">
        <f t="shared" si="12"/>
        <v/>
      </c>
      <c r="R38" s="263"/>
      <c r="S38" s="136"/>
      <c r="T38" s="136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6"/>
      <c r="AH38" s="286"/>
      <c r="AI38" s="286"/>
      <c r="AJ38" s="286"/>
      <c r="AK38" s="286"/>
    </row>
    <row r="39" spans="1:40" ht="36">
      <c r="A39" s="284"/>
      <c r="B39" s="218">
        <f t="shared" si="13"/>
        <v>8</v>
      </c>
      <c r="C39" s="287" t="s">
        <v>194</v>
      </c>
      <c r="D39" s="288" t="s">
        <v>234</v>
      </c>
      <c r="E39" s="263" t="str">
        <f t="shared" si="7"/>
        <v/>
      </c>
      <c r="F39" s="263" t="str">
        <f t="shared" si="8"/>
        <v/>
      </c>
      <c r="G39" s="263"/>
      <c r="H39" s="504"/>
      <c r="I39" s="505"/>
      <c r="J39" s="136"/>
      <c r="K39" s="263" t="str">
        <f t="shared" si="9"/>
        <v/>
      </c>
      <c r="L39" s="263" t="str">
        <f t="shared" si="10"/>
        <v/>
      </c>
      <c r="M39" s="263"/>
      <c r="N39" s="227"/>
      <c r="O39" s="136"/>
      <c r="P39" s="263" t="str">
        <f t="shared" si="11"/>
        <v/>
      </c>
      <c r="Q39" s="263" t="str">
        <f t="shared" si="12"/>
        <v/>
      </c>
      <c r="R39" s="263"/>
      <c r="S39" s="136"/>
      <c r="T39" s="136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6"/>
      <c r="AH39" s="286"/>
      <c r="AI39" s="286"/>
      <c r="AJ39" s="286"/>
      <c r="AK39" s="286"/>
    </row>
    <row r="40" spans="1:40">
      <c r="A40" s="284"/>
      <c r="B40" s="218">
        <f t="shared" si="13"/>
        <v>9</v>
      </c>
      <c r="C40" s="287" t="s">
        <v>194</v>
      </c>
      <c r="D40" s="288" t="s">
        <v>235</v>
      </c>
      <c r="E40" s="263" t="str">
        <f t="shared" si="7"/>
        <v/>
      </c>
      <c r="F40" s="263" t="str">
        <f t="shared" si="8"/>
        <v/>
      </c>
      <c r="G40" s="263"/>
      <c r="H40" s="504"/>
      <c r="I40" s="505"/>
      <c r="J40" s="136"/>
      <c r="K40" s="263" t="str">
        <f t="shared" si="9"/>
        <v/>
      </c>
      <c r="L40" s="263" t="str">
        <f t="shared" si="10"/>
        <v/>
      </c>
      <c r="M40" s="263"/>
      <c r="N40" s="227"/>
      <c r="O40" s="136"/>
      <c r="P40" s="263" t="str">
        <f t="shared" si="11"/>
        <v/>
      </c>
      <c r="Q40" s="263" t="str">
        <f t="shared" si="12"/>
        <v/>
      </c>
      <c r="R40" s="263"/>
      <c r="S40" s="136"/>
      <c r="T40" s="136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6"/>
      <c r="AH40" s="286"/>
      <c r="AI40" s="286"/>
      <c r="AJ40" s="286"/>
      <c r="AK40" s="286"/>
    </row>
    <row r="41" spans="1:40" ht="24">
      <c r="A41" s="284"/>
      <c r="B41" s="218">
        <f t="shared" si="13"/>
        <v>10</v>
      </c>
      <c r="C41" s="287" t="s">
        <v>194</v>
      </c>
      <c r="D41" s="288" t="s">
        <v>304</v>
      </c>
      <c r="E41" s="263" t="str">
        <f t="shared" si="7"/>
        <v/>
      </c>
      <c r="F41" s="263" t="str">
        <f t="shared" si="8"/>
        <v/>
      </c>
      <c r="G41" s="263"/>
      <c r="H41" s="504"/>
      <c r="I41" s="505"/>
      <c r="J41" s="136"/>
      <c r="K41" s="263" t="str">
        <f t="shared" si="9"/>
        <v/>
      </c>
      <c r="L41" s="263" t="str">
        <f t="shared" si="10"/>
        <v/>
      </c>
      <c r="M41" s="263"/>
      <c r="N41" s="227"/>
      <c r="O41" s="136"/>
      <c r="P41" s="263" t="str">
        <f t="shared" si="11"/>
        <v/>
      </c>
      <c r="Q41" s="263" t="str">
        <f t="shared" si="12"/>
        <v/>
      </c>
      <c r="R41" s="263"/>
      <c r="S41" s="136"/>
      <c r="T41" s="136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6"/>
      <c r="AH41" s="286"/>
      <c r="AI41" s="286"/>
      <c r="AJ41" s="286"/>
      <c r="AK41" s="286"/>
    </row>
    <row r="42" spans="1:40" ht="24">
      <c r="A42" s="284"/>
      <c r="B42" s="218">
        <f t="shared" si="13"/>
        <v>11</v>
      </c>
      <c r="C42" s="287" t="s">
        <v>194</v>
      </c>
      <c r="D42" s="288" t="s">
        <v>305</v>
      </c>
      <c r="E42" s="263" t="str">
        <f t="shared" si="7"/>
        <v/>
      </c>
      <c r="F42" s="263" t="str">
        <f t="shared" si="8"/>
        <v/>
      </c>
      <c r="G42" s="263"/>
      <c r="H42" s="504"/>
      <c r="I42" s="505"/>
      <c r="J42" s="136"/>
      <c r="K42" s="263" t="str">
        <f t="shared" si="9"/>
        <v/>
      </c>
      <c r="L42" s="263" t="str">
        <f t="shared" si="10"/>
        <v/>
      </c>
      <c r="M42" s="263"/>
      <c r="N42" s="227"/>
      <c r="O42" s="136"/>
      <c r="P42" s="263" t="str">
        <f t="shared" si="11"/>
        <v/>
      </c>
      <c r="Q42" s="263" t="str">
        <f t="shared" si="12"/>
        <v/>
      </c>
      <c r="R42" s="263"/>
      <c r="S42" s="136"/>
      <c r="T42" s="136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6"/>
      <c r="AH42" s="286"/>
      <c r="AI42" s="286"/>
      <c r="AJ42" s="286"/>
      <c r="AK42" s="286"/>
    </row>
    <row r="43" spans="1:40" ht="24">
      <c r="A43" s="284"/>
      <c r="B43" s="218">
        <f t="shared" si="13"/>
        <v>12</v>
      </c>
      <c r="C43" s="287" t="s">
        <v>194</v>
      </c>
      <c r="D43" s="288" t="s">
        <v>306</v>
      </c>
      <c r="E43" s="263" t="str">
        <f t="shared" si="7"/>
        <v/>
      </c>
      <c r="F43" s="263" t="str">
        <f t="shared" si="8"/>
        <v/>
      </c>
      <c r="G43" s="263"/>
      <c r="H43" s="504"/>
      <c r="I43" s="505"/>
      <c r="J43" s="136"/>
      <c r="K43" s="263" t="str">
        <f t="shared" si="9"/>
        <v/>
      </c>
      <c r="L43" s="263" t="str">
        <f t="shared" si="10"/>
        <v/>
      </c>
      <c r="M43" s="263"/>
      <c r="N43" s="227"/>
      <c r="O43" s="136"/>
      <c r="P43" s="263" t="str">
        <f t="shared" si="11"/>
        <v/>
      </c>
      <c r="Q43" s="263" t="str">
        <f t="shared" si="12"/>
        <v/>
      </c>
      <c r="R43" s="263"/>
      <c r="S43" s="136"/>
      <c r="T43" s="136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6"/>
      <c r="AH43" s="286"/>
      <c r="AI43" s="286"/>
      <c r="AJ43" s="286"/>
      <c r="AK43" s="286"/>
    </row>
    <row r="44" spans="1:40" ht="24">
      <c r="A44" s="284"/>
      <c r="B44" s="218">
        <f t="shared" si="13"/>
        <v>13</v>
      </c>
      <c r="C44" s="287" t="s">
        <v>194</v>
      </c>
      <c r="D44" s="288" t="s">
        <v>307</v>
      </c>
      <c r="E44" s="263" t="str">
        <f t="shared" si="7"/>
        <v/>
      </c>
      <c r="F44" s="263" t="str">
        <f t="shared" si="8"/>
        <v/>
      </c>
      <c r="G44" s="263"/>
      <c r="H44" s="504"/>
      <c r="I44" s="505"/>
      <c r="J44" s="136"/>
      <c r="K44" s="263" t="str">
        <f t="shared" si="9"/>
        <v/>
      </c>
      <c r="L44" s="263" t="str">
        <f t="shared" si="10"/>
        <v/>
      </c>
      <c r="M44" s="263"/>
      <c r="N44" s="227"/>
      <c r="O44" s="136"/>
      <c r="P44" s="263" t="str">
        <f t="shared" si="11"/>
        <v/>
      </c>
      <c r="Q44" s="263" t="str">
        <f t="shared" si="12"/>
        <v/>
      </c>
      <c r="R44" s="263"/>
      <c r="S44" s="136"/>
      <c r="T44" s="136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6"/>
      <c r="AH44" s="286"/>
      <c r="AI44" s="286"/>
      <c r="AJ44" s="286"/>
      <c r="AK44" s="286"/>
    </row>
    <row r="45" spans="1:40">
      <c r="A45" s="284"/>
      <c r="B45" s="218">
        <f t="shared" si="13"/>
        <v>14</v>
      </c>
      <c r="C45" s="287" t="s">
        <v>194</v>
      </c>
      <c r="D45" s="288" t="s">
        <v>308</v>
      </c>
      <c r="E45" s="263" t="str">
        <f t="shared" si="7"/>
        <v/>
      </c>
      <c r="F45" s="263" t="str">
        <f t="shared" si="8"/>
        <v/>
      </c>
      <c r="G45" s="263"/>
      <c r="H45" s="504"/>
      <c r="I45" s="505"/>
      <c r="J45" s="136"/>
      <c r="K45" s="263" t="str">
        <f t="shared" si="9"/>
        <v/>
      </c>
      <c r="L45" s="263" t="str">
        <f t="shared" si="10"/>
        <v/>
      </c>
      <c r="M45" s="263"/>
      <c r="N45" s="227"/>
      <c r="O45" s="136"/>
      <c r="P45" s="263" t="str">
        <f t="shared" si="11"/>
        <v/>
      </c>
      <c r="Q45" s="263" t="str">
        <f t="shared" si="12"/>
        <v/>
      </c>
      <c r="R45" s="263"/>
      <c r="S45" s="136"/>
      <c r="T45" s="136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6"/>
      <c r="AH45" s="286"/>
      <c r="AI45" s="286"/>
      <c r="AJ45" s="286"/>
      <c r="AK45" s="286"/>
    </row>
    <row r="46" spans="1:40" ht="24.75" thickBot="1">
      <c r="A46" s="284"/>
      <c r="B46" s="218">
        <f t="shared" si="13"/>
        <v>15</v>
      </c>
      <c r="C46" s="287" t="s">
        <v>194</v>
      </c>
      <c r="D46" s="288" t="s">
        <v>310</v>
      </c>
      <c r="E46" s="350" t="str">
        <f t="shared" si="7"/>
        <v/>
      </c>
      <c r="F46" s="350" t="str">
        <f t="shared" si="8"/>
        <v/>
      </c>
      <c r="G46" s="263"/>
      <c r="H46" s="504"/>
      <c r="I46" s="505"/>
      <c r="J46" s="136"/>
      <c r="K46" s="263" t="str">
        <f t="shared" si="9"/>
        <v/>
      </c>
      <c r="L46" s="263" t="str">
        <f t="shared" si="10"/>
        <v/>
      </c>
      <c r="M46" s="263"/>
      <c r="N46" s="229"/>
      <c r="O46" s="136"/>
      <c r="P46" s="263" t="str">
        <f t="shared" si="11"/>
        <v/>
      </c>
      <c r="Q46" s="263" t="str">
        <f t="shared" si="12"/>
        <v/>
      </c>
      <c r="R46" s="263"/>
      <c r="S46" s="136"/>
      <c r="T46" s="136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6"/>
      <c r="AH46" s="286"/>
      <c r="AI46" s="286"/>
      <c r="AJ46" s="286"/>
      <c r="AK46" s="286"/>
    </row>
    <row r="47" spans="1:40" ht="13.5" customHeight="1" thickBot="1">
      <c r="A47" s="284"/>
      <c r="B47" s="501" t="s">
        <v>209</v>
      </c>
      <c r="C47" s="502"/>
      <c r="D47" s="502"/>
      <c r="E47" s="347"/>
      <c r="F47" s="348"/>
      <c r="G47" s="144"/>
      <c r="H47" s="144"/>
      <c r="I47" s="144"/>
      <c r="J47" s="137"/>
      <c r="K47" s="343"/>
      <c r="L47" s="343"/>
      <c r="M47" s="144"/>
      <c r="N47" s="144"/>
      <c r="O47" s="137"/>
      <c r="P47" s="343"/>
      <c r="Q47" s="343"/>
      <c r="R47" s="144"/>
      <c r="S47" s="137"/>
      <c r="T47" s="14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6"/>
      <c r="AH47" s="286"/>
      <c r="AI47" s="286"/>
      <c r="AJ47" s="286"/>
      <c r="AK47" s="286"/>
      <c r="AL47" s="286"/>
      <c r="AM47" s="286"/>
      <c r="AN47" s="286"/>
    </row>
    <row r="48" spans="1:40" ht="59.25" customHeight="1" thickBot="1">
      <c r="A48" s="284"/>
      <c r="B48" s="138"/>
      <c r="C48" s="499" t="s">
        <v>60</v>
      </c>
      <c r="D48" s="499"/>
      <c r="E48" s="499"/>
      <c r="F48" s="499"/>
      <c r="G48" s="499"/>
      <c r="H48" s="499"/>
      <c r="I48" s="499"/>
      <c r="J48" s="499"/>
      <c r="K48" s="344"/>
      <c r="L48" s="344"/>
      <c r="M48" s="140"/>
      <c r="N48" s="140"/>
      <c r="O48" s="139"/>
      <c r="P48" s="344"/>
      <c r="Q48" s="344"/>
      <c r="R48" s="140"/>
      <c r="S48" s="139"/>
      <c r="T48" s="141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6"/>
      <c r="AH48" s="286"/>
      <c r="AI48" s="286"/>
      <c r="AJ48" s="286"/>
      <c r="AK48" s="286"/>
    </row>
    <row r="49" spans="1:37" ht="36">
      <c r="A49" s="284"/>
      <c r="B49" s="142">
        <v>1</v>
      </c>
      <c r="C49" s="287" t="s">
        <v>195</v>
      </c>
      <c r="D49" s="288" t="s">
        <v>131</v>
      </c>
      <c r="E49" s="263" t="str">
        <f>IF(((C49="Auditoría de gestión de la configuración")*AND(G49="No")),"No","")</f>
        <v/>
      </c>
      <c r="F49" s="263" t="str">
        <f>IF(((C49="Auditoría de gestión de la configuración")*AND(G49="Si")),"Si","")</f>
        <v>Si</v>
      </c>
      <c r="G49" s="263" t="s">
        <v>187</v>
      </c>
      <c r="H49" s="500"/>
      <c r="I49" s="500"/>
      <c r="J49" s="136"/>
      <c r="K49" s="263" t="str">
        <f>IF(((C49="Auditoría de gestión de la configuración")*AND(M49="No")),"No","")</f>
        <v/>
      </c>
      <c r="L49" s="263" t="str">
        <f>IF(((C49="Auditoría de gestión de la configuración")*AND(M49="Si")),"Si","")</f>
        <v>Si</v>
      </c>
      <c r="M49" s="263" t="s">
        <v>187</v>
      </c>
      <c r="N49" s="124"/>
      <c r="O49" s="136"/>
      <c r="P49" s="263" t="str">
        <f>IF(((C49="Auditoría de gestión de la configuración")*AND(R49="No")),"No","")</f>
        <v>No</v>
      </c>
      <c r="Q49" s="263" t="str">
        <f>IF(((C49="Auditoría de gestión de la configuración")*AND(R49="Si")),"Si","")</f>
        <v/>
      </c>
      <c r="R49" s="263" t="s">
        <v>188</v>
      </c>
      <c r="S49" s="122"/>
      <c r="T49" s="122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6"/>
      <c r="AH49" s="286"/>
      <c r="AI49" s="286"/>
      <c r="AJ49" s="286"/>
      <c r="AK49" s="286"/>
    </row>
    <row r="50" spans="1:37" ht="24">
      <c r="A50" s="284"/>
      <c r="B50" s="142">
        <f t="shared" ref="B50:B62" si="14">B49+1</f>
        <v>2</v>
      </c>
      <c r="C50" s="287" t="s">
        <v>195</v>
      </c>
      <c r="D50" s="289" t="s">
        <v>132</v>
      </c>
      <c r="E50" s="263" t="str">
        <f>IF(((C50="Auditoría de gestión de la configuración")*AND(G50="No")),"No","")</f>
        <v/>
      </c>
      <c r="F50" s="263" t="str">
        <f>IF(((C50="Auditoría de gestión de la configuración")*AND(G50="Si")),"Si","")</f>
        <v>Si</v>
      </c>
      <c r="G50" s="263" t="s">
        <v>187</v>
      </c>
      <c r="H50" s="500"/>
      <c r="I50" s="500"/>
      <c r="J50" s="136"/>
      <c r="K50" s="263" t="str">
        <f>IF(((C50="Auditoría de gestión de la configuración")*AND(M50="No")),"No","")</f>
        <v>No</v>
      </c>
      <c r="L50" s="263" t="str">
        <f>IF(((C50="Auditoría de gestión de la configuración")*AND(M50="Si")),"Si","")</f>
        <v/>
      </c>
      <c r="M50" s="263" t="s">
        <v>188</v>
      </c>
      <c r="N50" s="124"/>
      <c r="O50" s="129"/>
      <c r="P50" s="263" t="str">
        <f>IF(((C50="Auditoría de gestión de la configuración")*AND(R50="No")),"No","")</f>
        <v/>
      </c>
      <c r="Q50" s="263" t="str">
        <f>IF(((C50="Auditoría de gestión de la configuración")*AND(R50="Si")),"Si","")</f>
        <v>Si</v>
      </c>
      <c r="R50" s="263" t="s">
        <v>187</v>
      </c>
      <c r="S50" s="122"/>
      <c r="T50" s="122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6"/>
      <c r="AH50" s="286"/>
      <c r="AI50" s="286"/>
      <c r="AJ50" s="286"/>
      <c r="AK50" s="286"/>
    </row>
    <row r="51" spans="1:37" ht="24">
      <c r="A51" s="290"/>
      <c r="B51" s="142">
        <f t="shared" si="14"/>
        <v>3</v>
      </c>
      <c r="C51" s="287" t="s">
        <v>194</v>
      </c>
      <c r="D51" s="126" t="s">
        <v>277</v>
      </c>
      <c r="E51" s="263" t="str">
        <f>IF(((C51="Auditoría de Calidad")*AND(G51="No")),"No","")</f>
        <v/>
      </c>
      <c r="F51" s="263" t="str">
        <f>IF(((C51="Auditoría de Calidad")*AND(G51="Si")),"Si","")</f>
        <v/>
      </c>
      <c r="G51" s="263"/>
      <c r="H51" s="500"/>
      <c r="I51" s="500"/>
      <c r="J51" s="136"/>
      <c r="K51" s="263" t="str">
        <f>IF(((C51="Auditoría de Calidad")*AND(M51="No")),"No","")</f>
        <v/>
      </c>
      <c r="L51" s="263" t="str">
        <f>IF(((C51="Auditoría de Calidad")*AND(M51="Si")),"Si","")</f>
        <v/>
      </c>
      <c r="M51" s="263"/>
      <c r="N51" s="124"/>
      <c r="O51" s="129"/>
      <c r="P51" s="263" t="str">
        <f>IF(((C51="Auditoría de Calidad")*AND(R51="No")),"No","")</f>
        <v/>
      </c>
      <c r="Q51" s="263" t="str">
        <f>IF(((C51="Auditoría de Calidad")*AND(R51="Si")),"Si","")</f>
        <v/>
      </c>
      <c r="R51" s="263"/>
      <c r="S51" s="122"/>
      <c r="T51" s="122"/>
      <c r="U51" s="291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</row>
    <row r="52" spans="1:37" ht="24">
      <c r="A52" s="290"/>
      <c r="B52" s="142">
        <f t="shared" si="14"/>
        <v>4</v>
      </c>
      <c r="C52" s="287" t="s">
        <v>194</v>
      </c>
      <c r="D52" s="126" t="s">
        <v>278</v>
      </c>
      <c r="E52" s="263" t="str">
        <f t="shared" ref="E52:E62" si="15">IF(((C52="Auditoría de Calidad")*AND(G52="No")),"No","")</f>
        <v/>
      </c>
      <c r="F52" s="263" t="str">
        <f t="shared" ref="F52:F62" si="16">IF(((C52="Auditoría de Calidad")*AND(G52="Si")),"Si","")</f>
        <v/>
      </c>
      <c r="G52" s="263"/>
      <c r="H52" s="500"/>
      <c r="I52" s="500"/>
      <c r="J52" s="136"/>
      <c r="K52" s="263" t="str">
        <f t="shared" ref="K52:K62" si="17">IF(((C52="Auditoría de Calidad")*AND(M52="No")),"No","")</f>
        <v/>
      </c>
      <c r="L52" s="263" t="str">
        <f t="shared" ref="L52:L62" si="18">IF(((C52="Auditoría de Calidad")*AND(M52="Si")),"Si","")</f>
        <v/>
      </c>
      <c r="M52" s="263"/>
      <c r="N52" s="124"/>
      <c r="O52" s="129"/>
      <c r="P52" s="263" t="str">
        <f t="shared" ref="P52:P62" si="19">IF(((C52="Auditoría de Calidad")*AND(R52="No")),"No","")</f>
        <v/>
      </c>
      <c r="Q52" s="263" t="str">
        <f t="shared" ref="Q52:Q62" si="20">IF(((C52="Auditoría de Calidad")*AND(R52="Si")),"Si","")</f>
        <v/>
      </c>
      <c r="R52" s="263"/>
      <c r="S52" s="122"/>
      <c r="T52" s="122"/>
      <c r="U52" s="291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</row>
    <row r="53" spans="1:37" ht="36">
      <c r="A53" s="290"/>
      <c r="B53" s="142">
        <f t="shared" si="14"/>
        <v>5</v>
      </c>
      <c r="C53" s="287" t="s">
        <v>194</v>
      </c>
      <c r="D53" s="126" t="s">
        <v>133</v>
      </c>
      <c r="E53" s="263" t="str">
        <f t="shared" si="15"/>
        <v/>
      </c>
      <c r="F53" s="263" t="str">
        <f t="shared" si="16"/>
        <v/>
      </c>
      <c r="G53" s="263"/>
      <c r="H53" s="500"/>
      <c r="I53" s="500"/>
      <c r="J53" s="136"/>
      <c r="K53" s="263" t="str">
        <f t="shared" si="17"/>
        <v/>
      </c>
      <c r="L53" s="263" t="str">
        <f t="shared" si="18"/>
        <v/>
      </c>
      <c r="M53" s="263"/>
      <c r="N53" s="124"/>
      <c r="O53" s="129"/>
      <c r="P53" s="263" t="str">
        <f t="shared" si="19"/>
        <v/>
      </c>
      <c r="Q53" s="263" t="str">
        <f t="shared" si="20"/>
        <v/>
      </c>
      <c r="R53" s="263"/>
      <c r="S53" s="122"/>
      <c r="T53" s="122"/>
      <c r="U53" s="291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</row>
    <row r="54" spans="1:37" ht="24">
      <c r="A54" s="290"/>
      <c r="B54" s="142">
        <f t="shared" si="14"/>
        <v>6</v>
      </c>
      <c r="C54" s="287" t="s">
        <v>194</v>
      </c>
      <c r="D54" s="126" t="s">
        <v>134</v>
      </c>
      <c r="E54" s="263" t="str">
        <f t="shared" si="15"/>
        <v/>
      </c>
      <c r="F54" s="263" t="str">
        <f t="shared" si="16"/>
        <v/>
      </c>
      <c r="G54" s="263"/>
      <c r="H54" s="500"/>
      <c r="I54" s="500"/>
      <c r="J54" s="136"/>
      <c r="K54" s="263" t="str">
        <f t="shared" si="17"/>
        <v/>
      </c>
      <c r="L54" s="263" t="str">
        <f t="shared" si="18"/>
        <v/>
      </c>
      <c r="M54" s="263"/>
      <c r="N54" s="124"/>
      <c r="O54" s="129"/>
      <c r="P54" s="263" t="str">
        <f t="shared" si="19"/>
        <v/>
      </c>
      <c r="Q54" s="263" t="str">
        <f t="shared" si="20"/>
        <v/>
      </c>
      <c r="R54" s="263"/>
      <c r="S54" s="122"/>
      <c r="T54" s="122"/>
      <c r="U54" s="291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</row>
    <row r="55" spans="1:37" ht="48">
      <c r="A55" s="290"/>
      <c r="B55" s="142">
        <f t="shared" si="14"/>
        <v>7</v>
      </c>
      <c r="C55" s="287" t="s">
        <v>194</v>
      </c>
      <c r="D55" s="126" t="s">
        <v>135</v>
      </c>
      <c r="E55" s="263" t="str">
        <f t="shared" si="15"/>
        <v/>
      </c>
      <c r="F55" s="263" t="str">
        <f t="shared" si="16"/>
        <v/>
      </c>
      <c r="G55" s="263"/>
      <c r="H55" s="500"/>
      <c r="I55" s="500"/>
      <c r="J55" s="136"/>
      <c r="K55" s="263" t="str">
        <f t="shared" si="17"/>
        <v/>
      </c>
      <c r="L55" s="263" t="str">
        <f t="shared" si="18"/>
        <v/>
      </c>
      <c r="M55" s="263"/>
      <c r="N55" s="124"/>
      <c r="O55" s="129"/>
      <c r="P55" s="263" t="str">
        <f t="shared" si="19"/>
        <v/>
      </c>
      <c r="Q55" s="263" t="str">
        <f t="shared" si="20"/>
        <v/>
      </c>
      <c r="R55" s="263"/>
      <c r="S55" s="122"/>
      <c r="T55" s="122"/>
      <c r="U55" s="291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</row>
    <row r="56" spans="1:37" ht="36">
      <c r="A56" s="290"/>
      <c r="B56" s="142">
        <f t="shared" si="14"/>
        <v>8</v>
      </c>
      <c r="C56" s="287" t="s">
        <v>194</v>
      </c>
      <c r="D56" s="126" t="s">
        <v>136</v>
      </c>
      <c r="E56" s="263" t="str">
        <f t="shared" si="15"/>
        <v/>
      </c>
      <c r="F56" s="263" t="str">
        <f t="shared" si="16"/>
        <v/>
      </c>
      <c r="G56" s="263"/>
      <c r="H56" s="500"/>
      <c r="I56" s="500"/>
      <c r="J56" s="136"/>
      <c r="K56" s="263" t="str">
        <f t="shared" si="17"/>
        <v/>
      </c>
      <c r="L56" s="263" t="str">
        <f t="shared" si="18"/>
        <v/>
      </c>
      <c r="M56" s="263"/>
      <c r="N56" s="124"/>
      <c r="O56" s="129"/>
      <c r="P56" s="263" t="str">
        <f t="shared" si="19"/>
        <v/>
      </c>
      <c r="Q56" s="263" t="str">
        <f t="shared" si="20"/>
        <v/>
      </c>
      <c r="R56" s="263"/>
      <c r="S56" s="122"/>
      <c r="T56" s="122"/>
      <c r="U56" s="291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</row>
    <row r="57" spans="1:37" ht="36">
      <c r="A57" s="290"/>
      <c r="B57" s="142">
        <f t="shared" si="14"/>
        <v>9</v>
      </c>
      <c r="C57" s="287" t="s">
        <v>194</v>
      </c>
      <c r="D57" s="126" t="s">
        <v>137</v>
      </c>
      <c r="E57" s="263" t="str">
        <f t="shared" si="15"/>
        <v/>
      </c>
      <c r="F57" s="263" t="str">
        <f t="shared" si="16"/>
        <v/>
      </c>
      <c r="G57" s="263"/>
      <c r="H57" s="500"/>
      <c r="I57" s="500"/>
      <c r="J57" s="136"/>
      <c r="K57" s="263" t="str">
        <f t="shared" si="17"/>
        <v/>
      </c>
      <c r="L57" s="263" t="str">
        <f t="shared" si="18"/>
        <v/>
      </c>
      <c r="M57" s="263"/>
      <c r="N57" s="124"/>
      <c r="O57" s="129"/>
      <c r="P57" s="263" t="str">
        <f t="shared" si="19"/>
        <v/>
      </c>
      <c r="Q57" s="263" t="str">
        <f t="shared" si="20"/>
        <v/>
      </c>
      <c r="R57" s="263"/>
      <c r="S57" s="122"/>
      <c r="T57" s="122"/>
      <c r="U57" s="291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</row>
    <row r="58" spans="1:37" ht="60">
      <c r="A58" s="290"/>
      <c r="B58" s="142">
        <f t="shared" si="14"/>
        <v>10</v>
      </c>
      <c r="C58" s="287" t="s">
        <v>194</v>
      </c>
      <c r="D58" s="126" t="s">
        <v>138</v>
      </c>
      <c r="E58" s="263" t="str">
        <f t="shared" si="15"/>
        <v/>
      </c>
      <c r="F58" s="263" t="str">
        <f t="shared" si="16"/>
        <v/>
      </c>
      <c r="G58" s="263"/>
      <c r="H58" s="500"/>
      <c r="I58" s="500"/>
      <c r="J58" s="136"/>
      <c r="K58" s="263" t="str">
        <f t="shared" si="17"/>
        <v/>
      </c>
      <c r="L58" s="263" t="str">
        <f t="shared" si="18"/>
        <v/>
      </c>
      <c r="M58" s="263"/>
      <c r="N58" s="124"/>
      <c r="O58" s="129"/>
      <c r="P58" s="263" t="str">
        <f t="shared" si="19"/>
        <v/>
      </c>
      <c r="Q58" s="263" t="str">
        <f t="shared" si="20"/>
        <v/>
      </c>
      <c r="R58" s="263"/>
      <c r="S58" s="122"/>
      <c r="T58" s="122"/>
      <c r="U58" s="291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</row>
    <row r="59" spans="1:37">
      <c r="A59" s="290"/>
      <c r="B59" s="142">
        <f t="shared" si="14"/>
        <v>11</v>
      </c>
      <c r="C59" s="287" t="s">
        <v>194</v>
      </c>
      <c r="D59" s="126" t="s">
        <v>286</v>
      </c>
      <c r="E59" s="263" t="str">
        <f t="shared" si="15"/>
        <v/>
      </c>
      <c r="F59" s="263" t="str">
        <f t="shared" si="16"/>
        <v/>
      </c>
      <c r="G59" s="263"/>
      <c r="H59" s="500"/>
      <c r="I59" s="500"/>
      <c r="J59" s="136"/>
      <c r="K59" s="263" t="str">
        <f t="shared" si="17"/>
        <v/>
      </c>
      <c r="L59" s="263" t="str">
        <f t="shared" si="18"/>
        <v/>
      </c>
      <c r="M59" s="263"/>
      <c r="N59" s="124"/>
      <c r="O59" s="129"/>
      <c r="P59" s="263" t="str">
        <f t="shared" si="19"/>
        <v/>
      </c>
      <c r="Q59" s="263" t="str">
        <f t="shared" si="20"/>
        <v/>
      </c>
      <c r="R59" s="263"/>
      <c r="S59" s="122"/>
      <c r="T59" s="122"/>
      <c r="U59" s="291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</row>
    <row r="60" spans="1:37" ht="24">
      <c r="A60" s="290"/>
      <c r="B60" s="142">
        <f t="shared" si="14"/>
        <v>12</v>
      </c>
      <c r="C60" s="287" t="s">
        <v>194</v>
      </c>
      <c r="D60" s="126" t="s">
        <v>141</v>
      </c>
      <c r="E60" s="263" t="str">
        <f t="shared" si="15"/>
        <v/>
      </c>
      <c r="F60" s="263" t="str">
        <f t="shared" si="16"/>
        <v/>
      </c>
      <c r="G60" s="263"/>
      <c r="H60" s="500"/>
      <c r="I60" s="500"/>
      <c r="J60" s="136"/>
      <c r="K60" s="263" t="str">
        <f t="shared" si="17"/>
        <v/>
      </c>
      <c r="L60" s="263" t="str">
        <f t="shared" si="18"/>
        <v/>
      </c>
      <c r="M60" s="263"/>
      <c r="N60" s="124"/>
      <c r="O60" s="129"/>
      <c r="P60" s="263" t="str">
        <f t="shared" si="19"/>
        <v/>
      </c>
      <c r="Q60" s="263" t="str">
        <f t="shared" si="20"/>
        <v/>
      </c>
      <c r="R60" s="263"/>
      <c r="S60" s="122"/>
      <c r="T60" s="122"/>
      <c r="U60" s="291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</row>
    <row r="61" spans="1:37" ht="36">
      <c r="A61" s="290"/>
      <c r="B61" s="142">
        <f t="shared" si="14"/>
        <v>13</v>
      </c>
      <c r="C61" s="287" t="s">
        <v>194</v>
      </c>
      <c r="D61" s="126" t="s">
        <v>140</v>
      </c>
      <c r="E61" s="263" t="str">
        <f t="shared" si="15"/>
        <v/>
      </c>
      <c r="F61" s="263" t="str">
        <f t="shared" si="16"/>
        <v/>
      </c>
      <c r="G61" s="263"/>
      <c r="H61" s="500"/>
      <c r="I61" s="500"/>
      <c r="J61" s="136"/>
      <c r="K61" s="263" t="str">
        <f t="shared" si="17"/>
        <v/>
      </c>
      <c r="L61" s="263" t="str">
        <f t="shared" si="18"/>
        <v/>
      </c>
      <c r="M61" s="263"/>
      <c r="N61" s="124"/>
      <c r="O61" s="129"/>
      <c r="P61" s="263" t="str">
        <f t="shared" si="19"/>
        <v/>
      </c>
      <c r="Q61" s="263" t="str">
        <f t="shared" si="20"/>
        <v/>
      </c>
      <c r="R61" s="263"/>
      <c r="S61" s="122"/>
      <c r="T61" s="122"/>
      <c r="U61" s="291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</row>
    <row r="62" spans="1:37" ht="48.75" thickBot="1">
      <c r="A62" s="290"/>
      <c r="B62" s="142">
        <f t="shared" si="14"/>
        <v>14</v>
      </c>
      <c r="C62" s="287" t="s">
        <v>194</v>
      </c>
      <c r="D62" s="126" t="s">
        <v>139</v>
      </c>
      <c r="E62" s="263" t="str">
        <f t="shared" si="15"/>
        <v/>
      </c>
      <c r="F62" s="263" t="str">
        <f t="shared" si="16"/>
        <v/>
      </c>
      <c r="G62" s="263"/>
      <c r="H62" s="500"/>
      <c r="I62" s="500"/>
      <c r="J62" s="136"/>
      <c r="K62" s="263" t="str">
        <f t="shared" si="17"/>
        <v/>
      </c>
      <c r="L62" s="263" t="str">
        <f t="shared" si="18"/>
        <v/>
      </c>
      <c r="M62" s="263"/>
      <c r="N62" s="124"/>
      <c r="O62" s="226"/>
      <c r="P62" s="263" t="str">
        <f t="shared" si="19"/>
        <v/>
      </c>
      <c r="Q62" s="263" t="str">
        <f t="shared" si="20"/>
        <v/>
      </c>
      <c r="R62" s="263"/>
      <c r="S62" s="122"/>
      <c r="T62" s="122"/>
      <c r="U62" s="291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</row>
  </sheetData>
  <mergeCells count="72"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9:I59"/>
    <mergeCell ref="H60:I60"/>
    <mergeCell ref="H51:I51"/>
    <mergeCell ref="H52:I52"/>
    <mergeCell ref="H43:I43"/>
    <mergeCell ref="H44:I44"/>
    <mergeCell ref="C48:J48"/>
    <mergeCell ref="H49:I49"/>
    <mergeCell ref="B47:D47"/>
    <mergeCell ref="H45:I45"/>
    <mergeCell ref="H46:I46"/>
    <mergeCell ref="H33:I33"/>
    <mergeCell ref="H34:I34"/>
    <mergeCell ref="H35:I35"/>
    <mergeCell ref="H41:I41"/>
    <mergeCell ref="H42:I42"/>
    <mergeCell ref="H22:I22"/>
    <mergeCell ref="H39:I39"/>
    <mergeCell ref="H40:I40"/>
    <mergeCell ref="H23:I23"/>
    <mergeCell ref="H24:I24"/>
    <mergeCell ref="H25:I25"/>
    <mergeCell ref="H38:I38"/>
    <mergeCell ref="H26:I26"/>
    <mergeCell ref="H27:I27"/>
    <mergeCell ref="H28:I28"/>
    <mergeCell ref="H29:I29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Proyecto XX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Montana</cp:lastModifiedBy>
  <cp:lastPrinted>2008-05-07T23:44:06Z</cp:lastPrinted>
  <dcterms:created xsi:type="dcterms:W3CDTF">1999-09-29T20:05:53Z</dcterms:created>
  <dcterms:modified xsi:type="dcterms:W3CDTF">2016-06-22T19:13:06Z</dcterms:modified>
</cp:coreProperties>
</file>