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/>
  <xr:revisionPtr revIDLastSave="869" documentId="11_0B1D56BE9CDCCE836B02CE7A5FB0D4A9BBFD1C62" xr6:coauthVersionLast="47" xr6:coauthVersionMax="47" xr10:uidLastSave="{4F66B404-16FA-4B4D-9D4E-C7988B35BB68}"/>
  <bookViews>
    <workbookView xWindow="240" yWindow="105" windowWidth="14805" windowHeight="8010" firstSheet="1" activeTab="3" xr2:uid="{00000000-000D-0000-FFFF-FFFF00000000}"/>
  </bookViews>
  <sheets>
    <sheet name="Full Information" sheetId="1" r:id="rId1"/>
    <sheet name="Low Management" sheetId="2" r:id="rId2"/>
    <sheet name="Mid Management" sheetId="3" r:id="rId3"/>
    <sheet name="High Management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3" l="1"/>
  <c r="N11" i="3"/>
  <c r="P9" i="3"/>
  <c r="P7" i="3"/>
  <c r="E15" i="3"/>
  <c r="E14" i="3"/>
  <c r="E13" i="3"/>
  <c r="E12" i="3"/>
  <c r="E11" i="3"/>
  <c r="E10" i="3"/>
  <c r="E9" i="3"/>
  <c r="E8" i="3"/>
  <c r="E7" i="3"/>
  <c r="E6" i="3"/>
  <c r="E5" i="3"/>
  <c r="D17" i="3"/>
  <c r="C17" i="3"/>
  <c r="R12" i="2"/>
  <c r="R10" i="2"/>
  <c r="R8" i="2"/>
  <c r="R6" i="2"/>
  <c r="Q10" i="2"/>
  <c r="Q8" i="2"/>
  <c r="Q6" i="2"/>
  <c r="P12" i="2"/>
  <c r="Q12" i="2"/>
  <c r="D18" i="2"/>
  <c r="C18" i="2"/>
  <c r="B18" i="2"/>
  <c r="N27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I5" i="1"/>
  <c r="I18" i="1" s="1"/>
  <c r="H5" i="1"/>
  <c r="H18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5" i="1"/>
  <c r="D18" i="1"/>
  <c r="O23" i="1" s="1"/>
  <c r="E18" i="1"/>
  <c r="O25" i="1" s="1"/>
  <c r="C18" i="1"/>
  <c r="O21" i="1" s="1"/>
  <c r="O27" i="1" s="1"/>
  <c r="F10" i="4" l="1"/>
  <c r="F8" i="4"/>
  <c r="O11" i="3"/>
  <c r="P5" i="3"/>
  <c r="P11" i="3"/>
  <c r="B17" i="3"/>
  <c r="E4" i="3"/>
  <c r="E17" i="3" s="1"/>
  <c r="J5" i="1"/>
  <c r="J18" i="1" s="1"/>
  <c r="N10" i="1" s="1"/>
  <c r="G18" i="1"/>
  <c r="N12" i="1" l="1"/>
  <c r="N14" i="1"/>
</calcChain>
</file>

<file path=xl/sharedStrings.xml><?xml version="1.0" encoding="utf-8"?>
<sst xmlns="http://schemas.openxmlformats.org/spreadsheetml/2006/main" count="101" uniqueCount="40">
  <si>
    <t>DATA PERUSAHAAN X</t>
  </si>
  <si>
    <t>Bulan</t>
  </si>
  <si>
    <t>Sepatu yang Terjual</t>
  </si>
  <si>
    <t>Penghasilan Bulanan</t>
  </si>
  <si>
    <t>Total Penghasilan
Bulanan</t>
  </si>
  <si>
    <t>Bagian Keuangan Perusahaan</t>
  </si>
  <si>
    <t>Hitam</t>
  </si>
  <si>
    <t>Putih</t>
  </si>
  <si>
    <t>Biru</t>
  </si>
  <si>
    <t>Januari</t>
  </si>
  <si>
    <t>Biaya Total Produksi</t>
  </si>
  <si>
    <t>Februari</t>
  </si>
  <si>
    <t>Maret</t>
  </si>
  <si>
    <t>Harga Jual Sepatu</t>
  </si>
  <si>
    <t>April</t>
  </si>
  <si>
    <t>Mei</t>
  </si>
  <si>
    <t>Juni</t>
  </si>
  <si>
    <t>Total Penghasilan</t>
  </si>
  <si>
    <t>Juli</t>
  </si>
  <si>
    <t>Agustus</t>
  </si>
  <si>
    <t>Status Finansial</t>
  </si>
  <si>
    <t>September</t>
  </si>
  <si>
    <t>Oktober</t>
  </si>
  <si>
    <t>Selisih Laba/Rugi</t>
  </si>
  <si>
    <t>November</t>
  </si>
  <si>
    <t>Desember</t>
  </si>
  <si>
    <t xml:space="preserve">Total </t>
  </si>
  <si>
    <t>Bagian Stok &amp; Penjualan</t>
  </si>
  <si>
    <t>Varian</t>
  </si>
  <si>
    <t>Stok</t>
  </si>
  <si>
    <t>Terjual</t>
  </si>
  <si>
    <t>Sepatu Hitam</t>
  </si>
  <si>
    <t>Sepatu Putih</t>
  </si>
  <si>
    <t>Sepatu Biru</t>
  </si>
  <si>
    <t>Total</t>
  </si>
  <si>
    <t>Stok Sisa</t>
  </si>
  <si>
    <t>Total 
(Setahun)</t>
  </si>
  <si>
    <t>Total Biaya Produksi</t>
  </si>
  <si>
    <t>Pendapatan</t>
  </si>
  <si>
    <t>Total
(Setahun)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</si>
</sst>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&quot;Rp&quot;#,##0"/>
  </numFmts>
  <fonts count="1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C00000"/>
      <name val="Aptos Narrow"/>
      <family val="2"/>
      <scheme val="minor"/>
    </font>
    <font>
      <b/>
      <sz val="12"/>
      <color rgb="FFC00000"/>
      <name val="Aptos Narrow"/>
      <family val="2"/>
      <scheme val="minor"/>
    </font>
    <font>
      <b/>
      <sz val="12"/>
      <color rgb="FFFFFFFF"/>
      <name val="Aptos Narrow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left" vertical="center" indent="1"/>
    </xf>
    <xf numFmtId="0" fontId="3" fillId="2" borderId="1" xfId="0" applyFont="1" applyFill="1" applyBorder="1" applyAlignment="1">
      <alignment horizontal="left" vertical="center" indent="1"/>
    </xf>
    <xf numFmtId="165" fontId="3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3" fontId="4" fillId="4" borderId="13" xfId="0" applyNumberFormat="1" applyFont="1" applyFill="1" applyBorder="1" applyAlignment="1">
      <alignment horizontal="left" vertical="center" indent="1"/>
    </xf>
    <xf numFmtId="3" fontId="4" fillId="4" borderId="12" xfId="0" applyNumberFormat="1" applyFont="1" applyFill="1" applyBorder="1" applyAlignment="1">
      <alignment horizontal="left" vertical="center" indent="1"/>
    </xf>
    <xf numFmtId="3" fontId="1" fillId="0" borderId="9" xfId="0" applyNumberFormat="1" applyFont="1" applyBorder="1" applyAlignment="1">
      <alignment horizontal="left" vertical="center" indent="1"/>
    </xf>
    <xf numFmtId="3" fontId="1" fillId="0" borderId="7" xfId="0" applyNumberFormat="1" applyFont="1" applyBorder="1" applyAlignment="1">
      <alignment horizontal="left" vertical="center" indent="1"/>
    </xf>
    <xf numFmtId="3" fontId="2" fillId="0" borderId="4" xfId="0" applyNumberFormat="1" applyFont="1" applyBorder="1" applyAlignment="1">
      <alignment horizontal="left" vertical="center" indent="1"/>
    </xf>
    <xf numFmtId="3" fontId="2" fillId="0" borderId="7" xfId="0" applyNumberFormat="1" applyFont="1" applyBorder="1" applyAlignment="1">
      <alignment horizontal="left" vertical="center" indent="1"/>
    </xf>
    <xf numFmtId="0" fontId="4" fillId="4" borderId="11" xfId="0" applyFont="1" applyFill="1" applyBorder="1" applyAlignment="1">
      <alignment horizontal="center" vertical="center" indent="2"/>
    </xf>
    <xf numFmtId="0" fontId="4" fillId="4" borderId="12" xfId="0" applyFont="1" applyFill="1" applyBorder="1" applyAlignment="1">
      <alignment horizontal="center" vertical="center" indent="2"/>
    </xf>
    <xf numFmtId="0" fontId="2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left" vertical="center" indent="2"/>
    </xf>
    <xf numFmtId="0" fontId="1" fillId="0" borderId="2" xfId="0" applyFont="1" applyBorder="1" applyAlignment="1">
      <alignment horizontal="left" vertical="center" indent="2"/>
    </xf>
    <xf numFmtId="0" fontId="1" fillId="0" borderId="8" xfId="0" applyFont="1" applyBorder="1" applyAlignment="1">
      <alignment horizontal="left" vertical="center" indent="2"/>
    </xf>
    <xf numFmtId="0" fontId="1" fillId="0" borderId="0" xfId="0" applyFont="1" applyAlignment="1">
      <alignment horizontal="left" vertical="center" indent="2"/>
    </xf>
    <xf numFmtId="0" fontId="6" fillId="0" borderId="2" xfId="0" applyFont="1" applyBorder="1" applyAlignment="1">
      <alignment horizontal="left" vertical="center" wrapText="1" indent="1"/>
    </xf>
    <xf numFmtId="0" fontId="6" fillId="0" borderId="4" xfId="0" applyFont="1" applyBorder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6" fillId="0" borderId="9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left" vertical="center" indent="2"/>
    </xf>
    <xf numFmtId="0" fontId="1" fillId="0" borderId="6" xfId="0" applyFont="1" applyBorder="1" applyAlignment="1">
      <alignment horizontal="left" vertical="center" indent="2"/>
    </xf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 indent="1"/>
    </xf>
    <xf numFmtId="0" fontId="1" fillId="0" borderId="2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165" fontId="1" fillId="0" borderId="2" xfId="0" applyNumberFormat="1" applyFont="1" applyBorder="1" applyAlignment="1">
      <alignment horizontal="left" vertical="center" indent="1"/>
    </xf>
    <xf numFmtId="165" fontId="1" fillId="0" borderId="4" xfId="0" applyNumberFormat="1" applyFont="1" applyBorder="1" applyAlignment="1">
      <alignment horizontal="left" vertical="center" indent="1"/>
    </xf>
    <xf numFmtId="165" fontId="1" fillId="0" borderId="0" xfId="0" applyNumberFormat="1" applyFont="1" applyAlignment="1">
      <alignment horizontal="left" vertical="center" indent="1"/>
    </xf>
    <xf numFmtId="165" fontId="1" fillId="0" borderId="9" xfId="0" applyNumberFormat="1" applyFont="1" applyBorder="1" applyAlignment="1">
      <alignment horizontal="left" vertical="center" indent="1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left" vertical="center" indent="1"/>
    </xf>
    <xf numFmtId="165" fontId="1" fillId="0" borderId="6" xfId="0" applyNumberFormat="1" applyFont="1" applyBorder="1" applyAlignment="1">
      <alignment horizontal="left" vertical="center" indent="1"/>
    </xf>
    <xf numFmtId="165" fontId="1" fillId="0" borderId="7" xfId="0" applyNumberFormat="1" applyFont="1" applyBorder="1" applyAlignment="1">
      <alignment horizontal="left" vertical="center" indent="1"/>
    </xf>
    <xf numFmtId="0" fontId="4" fillId="3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65" fontId="5" fillId="0" borderId="0" xfId="0" applyNumberFormat="1" applyFont="1" applyAlignment="1">
      <alignment horizontal="left" vertical="center" indent="1"/>
    </xf>
    <xf numFmtId="0" fontId="5" fillId="0" borderId="9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3" fontId="3" fillId="2" borderId="1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 indent="2"/>
    </xf>
    <xf numFmtId="0" fontId="2" fillId="0" borderId="2" xfId="0" applyFont="1" applyBorder="1" applyAlignment="1">
      <alignment horizontal="left" vertical="center" indent="2"/>
    </xf>
    <xf numFmtId="0" fontId="2" fillId="0" borderId="5" xfId="0" applyFont="1" applyBorder="1" applyAlignment="1">
      <alignment horizontal="left" vertical="center" indent="2"/>
    </xf>
    <xf numFmtId="0" fontId="2" fillId="0" borderId="6" xfId="0" applyFont="1" applyBorder="1" applyAlignment="1">
      <alignment horizontal="left" vertical="center" indent="2"/>
    </xf>
    <xf numFmtId="3" fontId="1" fillId="0" borderId="0" xfId="0" applyNumberFormat="1" applyFont="1" applyAlignment="1">
      <alignment horizontal="left" vertical="center"/>
    </xf>
    <xf numFmtId="3" fontId="1" fillId="0" borderId="6" xfId="0" applyNumberFormat="1" applyFont="1" applyBorder="1" applyAlignment="1">
      <alignment horizontal="left" vertical="center"/>
    </xf>
    <xf numFmtId="3" fontId="2" fillId="0" borderId="2" xfId="0" applyNumberFormat="1" applyFont="1" applyBorder="1" applyAlignment="1">
      <alignment horizontal="left" vertical="center"/>
    </xf>
    <xf numFmtId="3" fontId="2" fillId="0" borderId="6" xfId="0" applyNumberFormat="1" applyFont="1" applyBorder="1" applyAlignment="1">
      <alignment horizontal="left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3" fontId="1" fillId="0" borderId="0" xfId="0" applyNumberFormat="1" applyFont="1" applyBorder="1" applyAlignment="1">
      <alignment horizontal="left" vertical="center" indent="1"/>
    </xf>
    <xf numFmtId="3" fontId="1" fillId="0" borderId="6" xfId="0" applyNumberFormat="1" applyFont="1" applyBorder="1" applyAlignment="1">
      <alignment horizontal="left" vertical="center" indent="1"/>
    </xf>
    <xf numFmtId="3" fontId="2" fillId="0" borderId="2" xfId="0" applyNumberFormat="1" applyFont="1" applyBorder="1" applyAlignment="1">
      <alignment horizontal="left" vertical="center" indent="1"/>
    </xf>
    <xf numFmtId="3" fontId="2" fillId="0" borderId="6" xfId="0" applyNumberFormat="1" applyFont="1" applyBorder="1" applyAlignment="1">
      <alignment horizontal="left" vertical="center" indent="1"/>
    </xf>
    <xf numFmtId="0" fontId="9" fillId="4" borderId="1" xfId="0" applyFont="1" applyFill="1" applyBorder="1" applyAlignment="1">
      <alignment horizontal="center" vertical="center"/>
    </xf>
    <xf numFmtId="3" fontId="10" fillId="0" borderId="14" xfId="0" applyNumberFormat="1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3" fontId="10" fillId="0" borderId="10" xfId="0" applyNumberFormat="1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indent="2"/>
    </xf>
    <xf numFmtId="3" fontId="1" fillId="0" borderId="4" xfId="0" applyNumberFormat="1" applyFont="1" applyBorder="1" applyAlignment="1">
      <alignment horizontal="left" vertical="center" inden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left" vertical="center" indent="2"/>
    </xf>
    <xf numFmtId="165" fontId="0" fillId="0" borderId="4" xfId="0" applyNumberFormat="1" applyBorder="1" applyAlignment="1">
      <alignment horizontal="left" vertical="center" indent="2"/>
    </xf>
    <xf numFmtId="165" fontId="0" fillId="0" borderId="6" xfId="0" applyNumberFormat="1" applyBorder="1" applyAlignment="1">
      <alignment horizontal="left" vertical="center" indent="2"/>
    </xf>
    <xf numFmtId="165" fontId="0" fillId="0" borderId="7" xfId="0" applyNumberFormat="1" applyBorder="1" applyAlignment="1">
      <alignment horizontal="left" vertical="center" indent="2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indent="1"/>
    </xf>
    <xf numFmtId="165" fontId="1" fillId="0" borderId="0" xfId="0" applyNumberFormat="1" applyFont="1" applyBorder="1" applyAlignment="1">
      <alignment horizontal="left" vertical="center" indent="1"/>
    </xf>
    <xf numFmtId="165" fontId="1" fillId="0" borderId="0" xfId="0" applyNumberFormat="1" applyFont="1" applyBorder="1" applyAlignment="1">
      <alignment horizontal="left" vertical="center" wrapText="1" indent="1"/>
    </xf>
    <xf numFmtId="0" fontId="6" fillId="0" borderId="0" xfId="0" applyFont="1" applyBorder="1" applyAlignment="1">
      <alignment horizontal="left" vertical="center" wrapText="1" indent="1"/>
    </xf>
    <xf numFmtId="165" fontId="0" fillId="0" borderId="5" xfId="0" applyNumberFormat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Progres Penjualan Sepatu Niki di Tahun Y</a:t>
            </a:r>
          </a:p>
        </c:rich>
      </c:tx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 Information'!C4</c:f>
              <c:strCache>
                <c:ptCount val="1"/>
                <c:pt idx="0">
                  <c:v>Hitam</c:v>
                </c:pt>
              </c:strCache>
            </c:strRef>
          </c:tx>
          <c:spPr>
            <a:solidFill>
              <a:srgbClr val="262626"/>
            </a:solidFill>
            <a:ln>
              <a:noFill/>
            </a:ln>
            <a:effectLst/>
          </c:spPr>
          <c:invertIfNegative val="0"/>
          <c:cat>
            <c:strRef>
              <c:f>'Full Information'!$B$5:$B$16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'Full Information'!$C$5:$C$16</c:f>
              <c:numCache>
                <c:formatCode>#,##0</c:formatCode>
                <c:ptCount val="12"/>
                <c:pt idx="0">
                  <c:v>900</c:v>
                </c:pt>
                <c:pt idx="1">
                  <c:v>975</c:v>
                </c:pt>
                <c:pt idx="2">
                  <c:v>1150</c:v>
                </c:pt>
                <c:pt idx="3">
                  <c:v>1325</c:v>
                </c:pt>
                <c:pt idx="4">
                  <c:v>1500</c:v>
                </c:pt>
                <c:pt idx="5">
                  <c:v>1675</c:v>
                </c:pt>
                <c:pt idx="6">
                  <c:v>1850</c:v>
                </c:pt>
                <c:pt idx="7">
                  <c:v>2025</c:v>
                </c:pt>
                <c:pt idx="8">
                  <c:v>2200</c:v>
                </c:pt>
                <c:pt idx="9">
                  <c:v>2375</c:v>
                </c:pt>
                <c:pt idx="10">
                  <c:v>2550</c:v>
                </c:pt>
                <c:pt idx="11">
                  <c:v>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A1F3550B-D19A-48E5-A284-8140BC55A632}"/>
            </c:ext>
          </c:extLst>
        </c:ser>
        <c:ser>
          <c:idx val="1"/>
          <c:order val="1"/>
          <c:tx>
            <c:strRef>
              <c:f>'Full Information'!D4</c:f>
              <c:strCache>
                <c:ptCount val="1"/>
                <c:pt idx="0">
                  <c:v>Putih</c:v>
                </c:pt>
              </c:strCache>
            </c:strRef>
          </c:tx>
          <c:spPr>
            <a:solidFill>
              <a:srgbClr val="FFFFFF"/>
            </a:solidFill>
            <a:ln>
              <a:solidFill>
                <a:srgbClr val="262626"/>
              </a:solidFill>
              <a:prstDash val="solid"/>
            </a:ln>
            <a:effectLst/>
          </c:spPr>
          <c:invertIfNegative val="0"/>
          <c:cat>
            <c:strRef>
              <c:f>'Full Information'!$B$5:$B$16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'Full Information'!$D$5:$D$16</c:f>
              <c:numCache>
                <c:formatCode>#,##0</c:formatCode>
                <c:ptCount val="12"/>
                <c:pt idx="0">
                  <c:v>1500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1450</c:v>
                </c:pt>
                <c:pt idx="6">
                  <c:v>1350</c:v>
                </c:pt>
                <c:pt idx="7">
                  <c:v>1200</c:v>
                </c:pt>
                <c:pt idx="8">
                  <c:v>1050</c:v>
                </c:pt>
                <c:pt idx="9">
                  <c:v>900</c:v>
                </c:pt>
                <c:pt idx="10">
                  <c:v>750</c:v>
                </c:pt>
                <c:pt idx="11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45615DAC-E917-4F58-83CF-2668C8028350}"/>
            </c:ext>
          </c:extLst>
        </c:ser>
        <c:ser>
          <c:idx val="2"/>
          <c:order val="2"/>
          <c:tx>
            <c:strRef>
              <c:f>'Full Information'!E4</c:f>
              <c:strCache>
                <c:ptCount val="1"/>
                <c:pt idx="0">
                  <c:v>Biru</c:v>
                </c:pt>
              </c:strCache>
            </c:strRef>
          </c:tx>
          <c:spPr>
            <a:solidFill>
              <a:srgbClr val="215C98"/>
            </a:solidFill>
            <a:ln>
              <a:noFill/>
            </a:ln>
            <a:effectLst/>
          </c:spPr>
          <c:invertIfNegative val="0"/>
          <c:cat>
            <c:strRef>
              <c:f>'Full Information'!$B$5:$B$16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'Full Information'!$E$5:$E$16</c:f>
              <c:numCache>
                <c:formatCode>#,##0</c:formatCode>
                <c:ptCount val="12"/>
                <c:pt idx="0">
                  <c:v>1000</c:v>
                </c:pt>
                <c:pt idx="1">
                  <c:v>750</c:v>
                </c:pt>
                <c:pt idx="2">
                  <c:v>725</c:v>
                </c:pt>
                <c:pt idx="3">
                  <c:v>710</c:v>
                </c:pt>
                <c:pt idx="4">
                  <c:v>700</c:v>
                </c:pt>
                <c:pt idx="5">
                  <c:v>775</c:v>
                </c:pt>
                <c:pt idx="6">
                  <c:v>720</c:v>
                </c:pt>
                <c:pt idx="7">
                  <c:v>710</c:v>
                </c:pt>
                <c:pt idx="8">
                  <c:v>760</c:v>
                </c:pt>
                <c:pt idx="9">
                  <c:v>740</c:v>
                </c:pt>
                <c:pt idx="10">
                  <c:v>730</c:v>
                </c:pt>
                <c:pt idx="11">
                  <c:v>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7499864-270D-4608-A5F5-4460DB724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1428453383"/>
        <c:axId val="32681992"/>
      </c:barChart>
      <c:catAx>
        <c:axId val="1428453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1992"/>
        <c:crosses val="autoZero"/>
        <c:auto val="1"/>
        <c:lblAlgn val="ctr"/>
        <c:lblOffset val="100"/>
        <c:noMultiLvlLbl val="0"/>
      </c:catAx>
      <c:valAx>
        <c:axId val="3268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453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 Sepatu Terlaris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25400">
              <a:noFill/>
            </a:ln>
          </c:spPr>
          <c:dPt>
            <c:idx val="0"/>
            <c:bubble3D val="0"/>
            <c:spPr>
              <a:solidFill>
                <a:srgbClr val="262626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84D-47D8-BD73-BA466303A072}"/>
              </c:ext>
            </c:extLst>
          </c:dPt>
          <c:dPt>
            <c:idx val="1"/>
            <c:bubble3D val="0"/>
            <c:spPr>
              <a:solidFill>
                <a:srgbClr val="D0D0D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84D-47D8-BD73-BA466303A072}"/>
              </c:ext>
            </c:extLst>
          </c:dPt>
          <c:dPt>
            <c:idx val="2"/>
            <c:bubble3D val="0"/>
            <c:spPr>
              <a:solidFill>
                <a:srgbClr val="215C98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84D-47D8-BD73-BA466303A0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26262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'Full Information'!$C$4:$E$4</c:f>
              <c:strCache>
                <c:ptCount val="3"/>
                <c:pt idx="0">
                  <c:v>Hitam</c:v>
                </c:pt>
                <c:pt idx="1">
                  <c:v>Putih</c:v>
                </c:pt>
                <c:pt idx="2">
                  <c:v>Biru</c:v>
                </c:pt>
              </c:strCache>
            </c:strRef>
          </c:cat>
          <c:val>
            <c:numRef>
              <c:f>'Full Information'!$C$18:$E$18</c:f>
              <c:numCache>
                <c:formatCode>#,##0</c:formatCode>
                <c:ptCount val="3"/>
                <c:pt idx="0">
                  <c:v>21250</c:v>
                </c:pt>
                <c:pt idx="1">
                  <c:v>13800</c:v>
                </c:pt>
                <c:pt idx="2">
                  <c:v>9025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D-47D8-BD73-BA466303A072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F4B-49E0-8474-91ADA2954D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F4B-49E0-8474-91ADA2954D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F4B-49E0-8474-91ADA2954DD7}"/>
              </c:ext>
            </c:extLst>
          </c:dPt>
          <c:cat>
            <c:strRef>
              <c:f>'Full Information'!$C$4:$E$4</c:f>
              <c:strCache>
                <c:ptCount val="3"/>
                <c:pt idx="0">
                  <c:v>Hitam</c:v>
                </c:pt>
                <c:pt idx="1">
                  <c:v>Putih</c:v>
                </c:pt>
                <c:pt idx="2">
                  <c:v>Biru</c:v>
                </c:pt>
              </c:strCache>
            </c:strRef>
          </c:cat>
          <c:val>
            <c:numRef>
              <c:f>'Full Information'!$C$19:$E$19</c:f>
              <c:numCache>
                <c:formatCode>#,##0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A84D-47D8-BD73-BA466303A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Progres Penjualan Sepatu Niki di Tahun Y</a:t>
            </a:r>
          </a:p>
        </c:rich>
      </c:tx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 Information'!C4</c:f>
              <c:strCache>
                <c:ptCount val="1"/>
                <c:pt idx="0">
                  <c:v>Hitam</c:v>
                </c:pt>
              </c:strCache>
            </c:strRef>
          </c:tx>
          <c:spPr>
            <a:solidFill>
              <a:srgbClr val="262626"/>
            </a:solidFill>
            <a:ln>
              <a:noFill/>
            </a:ln>
            <a:effectLst/>
          </c:spPr>
          <c:invertIfNegative val="0"/>
          <c:cat>
            <c:strRef>
              <c:f>'Full Information'!$B$5:$B$16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'Full Information'!$C$5:$C$16</c:f>
              <c:numCache>
                <c:formatCode>#,##0</c:formatCode>
                <c:ptCount val="12"/>
                <c:pt idx="0">
                  <c:v>900</c:v>
                </c:pt>
                <c:pt idx="1">
                  <c:v>975</c:v>
                </c:pt>
                <c:pt idx="2">
                  <c:v>1150</c:v>
                </c:pt>
                <c:pt idx="3">
                  <c:v>1325</c:v>
                </c:pt>
                <c:pt idx="4">
                  <c:v>1500</c:v>
                </c:pt>
                <c:pt idx="5">
                  <c:v>1675</c:v>
                </c:pt>
                <c:pt idx="6">
                  <c:v>1850</c:v>
                </c:pt>
                <c:pt idx="7">
                  <c:v>2025</c:v>
                </c:pt>
                <c:pt idx="8">
                  <c:v>2200</c:v>
                </c:pt>
                <c:pt idx="9">
                  <c:v>2375</c:v>
                </c:pt>
                <c:pt idx="10">
                  <c:v>2550</c:v>
                </c:pt>
                <c:pt idx="11">
                  <c:v>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C-4046-B2FF-8295D422ADB9}"/>
            </c:ext>
          </c:extLst>
        </c:ser>
        <c:ser>
          <c:idx val="1"/>
          <c:order val="1"/>
          <c:tx>
            <c:strRef>
              <c:f>'Full Information'!D4</c:f>
              <c:strCache>
                <c:ptCount val="1"/>
                <c:pt idx="0">
                  <c:v>Putih</c:v>
                </c:pt>
              </c:strCache>
            </c:strRef>
          </c:tx>
          <c:spPr>
            <a:solidFill>
              <a:srgbClr val="FFFFFF"/>
            </a:solidFill>
            <a:ln>
              <a:solidFill>
                <a:srgbClr val="262626"/>
              </a:solidFill>
              <a:prstDash val="solid"/>
            </a:ln>
            <a:effectLst/>
          </c:spPr>
          <c:invertIfNegative val="0"/>
          <c:cat>
            <c:strRef>
              <c:f>'Full Information'!$B$5:$B$16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'Full Information'!$D$5:$D$16</c:f>
              <c:numCache>
                <c:formatCode>#,##0</c:formatCode>
                <c:ptCount val="12"/>
                <c:pt idx="0">
                  <c:v>1500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1450</c:v>
                </c:pt>
                <c:pt idx="6">
                  <c:v>1350</c:v>
                </c:pt>
                <c:pt idx="7">
                  <c:v>1200</c:v>
                </c:pt>
                <c:pt idx="8">
                  <c:v>1050</c:v>
                </c:pt>
                <c:pt idx="9">
                  <c:v>900</c:v>
                </c:pt>
                <c:pt idx="10">
                  <c:v>750</c:v>
                </c:pt>
                <c:pt idx="11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CC-4046-B2FF-8295D422ADB9}"/>
            </c:ext>
          </c:extLst>
        </c:ser>
        <c:ser>
          <c:idx val="2"/>
          <c:order val="2"/>
          <c:tx>
            <c:strRef>
              <c:f>'Full Information'!E4</c:f>
              <c:strCache>
                <c:ptCount val="1"/>
                <c:pt idx="0">
                  <c:v>Biru</c:v>
                </c:pt>
              </c:strCache>
            </c:strRef>
          </c:tx>
          <c:spPr>
            <a:solidFill>
              <a:srgbClr val="215C98"/>
            </a:solidFill>
            <a:ln>
              <a:noFill/>
            </a:ln>
            <a:effectLst/>
          </c:spPr>
          <c:invertIfNegative val="0"/>
          <c:cat>
            <c:strRef>
              <c:f>'Full Information'!$B$5:$B$16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'Full Information'!$E$5:$E$16</c:f>
              <c:numCache>
                <c:formatCode>#,##0</c:formatCode>
                <c:ptCount val="12"/>
                <c:pt idx="0">
                  <c:v>1000</c:v>
                </c:pt>
                <c:pt idx="1">
                  <c:v>750</c:v>
                </c:pt>
                <c:pt idx="2">
                  <c:v>725</c:v>
                </c:pt>
                <c:pt idx="3">
                  <c:v>710</c:v>
                </c:pt>
                <c:pt idx="4">
                  <c:v>700</c:v>
                </c:pt>
                <c:pt idx="5">
                  <c:v>775</c:v>
                </c:pt>
                <c:pt idx="6">
                  <c:v>720</c:v>
                </c:pt>
                <c:pt idx="7">
                  <c:v>710</c:v>
                </c:pt>
                <c:pt idx="8">
                  <c:v>760</c:v>
                </c:pt>
                <c:pt idx="9">
                  <c:v>740</c:v>
                </c:pt>
                <c:pt idx="10">
                  <c:v>730</c:v>
                </c:pt>
                <c:pt idx="11">
                  <c:v>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CC-4046-B2FF-8295D422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1428453383"/>
        <c:axId val="32681992"/>
      </c:barChart>
      <c:catAx>
        <c:axId val="1428453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1992"/>
        <c:crosses val="autoZero"/>
        <c:auto val="1"/>
        <c:lblAlgn val="ctr"/>
        <c:lblOffset val="100"/>
        <c:noMultiLvlLbl val="0"/>
      </c:catAx>
      <c:valAx>
        <c:axId val="3268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453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 Sepatu Terlaris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6262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A9F0-4E93-99C1-8A1AB2CCB2BA}"/>
              </c:ext>
            </c:extLst>
          </c:dPt>
          <c:dPt>
            <c:idx val="1"/>
            <c:invertIfNegative val="0"/>
            <c:bubble3D val="0"/>
            <c:spPr>
              <a:solidFill>
                <a:srgbClr val="ADADA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9F0-4E93-99C1-8A1AB2CCB2BA}"/>
              </c:ext>
            </c:extLst>
          </c:dPt>
          <c:cat>
            <c:strRef>
              <c:f>'Low Management'!$B$4:$D$4</c:f>
              <c:strCache>
                <c:ptCount val="3"/>
                <c:pt idx="0">
                  <c:v>Hitam</c:v>
                </c:pt>
                <c:pt idx="1">
                  <c:v>Putih</c:v>
                </c:pt>
                <c:pt idx="2">
                  <c:v>Biru</c:v>
                </c:pt>
              </c:strCache>
            </c:strRef>
          </c:cat>
          <c:val>
            <c:numRef>
              <c:f>'Low Management'!$B$18:$D$18</c:f>
              <c:numCache>
                <c:formatCode>#,##0</c:formatCode>
                <c:ptCount val="3"/>
                <c:pt idx="0">
                  <c:v>21250</c:v>
                </c:pt>
                <c:pt idx="1">
                  <c:v>13800</c:v>
                </c:pt>
                <c:pt idx="2">
                  <c:v>9025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9F0-4E93-99C1-8A1AB2CCB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axId val="1427259400"/>
        <c:axId val="1427261448"/>
      </c:barChart>
      <c:catAx>
        <c:axId val="14272594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261448"/>
        <c:crosses val="autoZero"/>
        <c:auto val="1"/>
        <c:lblAlgn val="ctr"/>
        <c:lblOffset val="100"/>
        <c:noMultiLvlLbl val="0"/>
      </c:catAx>
      <c:valAx>
        <c:axId val="1427261448"/>
        <c:scaling>
          <c:orientation val="minMax"/>
        </c:scaling>
        <c:delete val="1"/>
        <c:axPos val="t"/>
        <c:numFmt formatCode="#,##0" sourceLinked="1"/>
        <c:majorTickMark val="none"/>
        <c:minorTickMark val="none"/>
        <c:tickLblPos val="nextTo"/>
        <c:crossAx val="142725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 Sepatu Terlaris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25400">
              <a:noFill/>
            </a:ln>
          </c:spPr>
          <c:dPt>
            <c:idx val="0"/>
            <c:bubble3D val="0"/>
            <c:spPr>
              <a:solidFill>
                <a:srgbClr val="262626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C9-4E55-9036-515C7D0C7F34}"/>
              </c:ext>
            </c:extLst>
          </c:dPt>
          <c:dPt>
            <c:idx val="1"/>
            <c:bubble3D val="0"/>
            <c:spPr>
              <a:solidFill>
                <a:srgbClr val="D0D0D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C9-4E55-9036-515C7D0C7F34}"/>
              </c:ext>
            </c:extLst>
          </c:dPt>
          <c:dPt>
            <c:idx val="2"/>
            <c:bubble3D val="0"/>
            <c:spPr>
              <a:solidFill>
                <a:srgbClr val="215C98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C9-4E55-9036-515C7D0C7F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26262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'Full Information'!$C$4:$E$4</c:f>
              <c:strCache>
                <c:ptCount val="3"/>
                <c:pt idx="0">
                  <c:v>Hitam</c:v>
                </c:pt>
                <c:pt idx="1">
                  <c:v>Putih</c:v>
                </c:pt>
                <c:pt idx="2">
                  <c:v>Biru</c:v>
                </c:pt>
              </c:strCache>
            </c:strRef>
          </c:cat>
          <c:val>
            <c:numRef>
              <c:f>'Full Information'!$C$18:$E$18</c:f>
              <c:numCache>
                <c:formatCode>#,##0</c:formatCode>
                <c:ptCount val="3"/>
                <c:pt idx="0">
                  <c:v>21250</c:v>
                </c:pt>
                <c:pt idx="1">
                  <c:v>13800</c:v>
                </c:pt>
                <c:pt idx="2">
                  <c:v>9025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C9-4E55-9036-515C7D0C7F34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AC9-4E55-9036-515C7D0C7F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AC9-4E55-9036-515C7D0C7F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AC9-4E55-9036-515C7D0C7F34}"/>
              </c:ext>
            </c:extLst>
          </c:dPt>
          <c:cat>
            <c:strRef>
              <c:f>'Full Information'!$C$4:$E$4</c:f>
              <c:strCache>
                <c:ptCount val="3"/>
                <c:pt idx="0">
                  <c:v>Hitam</c:v>
                </c:pt>
                <c:pt idx="1">
                  <c:v>Putih</c:v>
                </c:pt>
                <c:pt idx="2">
                  <c:v>Biru</c:v>
                </c:pt>
              </c:strCache>
            </c:strRef>
          </c:cat>
          <c:val>
            <c:numRef>
              <c:f>'Full Information'!$C$19:$E$19</c:f>
              <c:numCache>
                <c:formatCode>#,##0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D-3AC9-4E55-9036-515C7D0C7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19</xdr:row>
      <xdr:rowOff>66675</xdr:rowOff>
    </xdr:from>
    <xdr:to>
      <xdr:col>7</xdr:col>
      <xdr:colOff>647700</xdr:colOff>
      <xdr:row>32</xdr:row>
      <xdr:rowOff>209550</xdr:rowOff>
    </xdr:to>
    <xdr:graphicFrame macro="">
      <xdr:nvGraphicFramePr>
        <xdr:cNvPr id="3" name="Chart 2" descr="Chart type: Clustered Column. 'Sepatu yang Terjual Hitam', 'Sepatu yang Terjual Putih', 'Sepatu yang Terjual Biru' by 'Bulan'&#10;&#10;Description automatically generated">
          <a:extLst>
            <a:ext uri="{FF2B5EF4-FFF2-40B4-BE49-F238E27FC236}">
              <a16:creationId xmlns:a16="http://schemas.microsoft.com/office/drawing/2014/main" id="{0E3D2E7D-24FD-9463-4EFE-07AC16A7C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638175</xdr:colOff>
      <xdr:row>19</xdr:row>
      <xdr:rowOff>66675</xdr:rowOff>
    </xdr:from>
    <xdr:to>
      <xdr:col>9</xdr:col>
      <xdr:colOff>1295400</xdr:colOff>
      <xdr:row>32</xdr:row>
      <xdr:rowOff>219075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4CDB3D-09BD-E052-EE33-D8229AEBF763}"/>
            </a:ext>
            <a:ext uri="{147F2762-F138-4A5C-976F-8EAC2B608ADB}">
              <a16:predDERef xmlns:a16="http://schemas.microsoft.com/office/drawing/2014/main" pred="{0E3D2E7D-24FD-9463-4EFE-07AC16A7C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2</xdr:row>
      <xdr:rowOff>0</xdr:rowOff>
    </xdr:from>
    <xdr:to>
      <xdr:col>12</xdr:col>
      <xdr:colOff>466725</xdr:colOff>
      <xdr:row>18</xdr:row>
      <xdr:rowOff>209550</xdr:rowOff>
    </xdr:to>
    <xdr:graphicFrame macro="">
      <xdr:nvGraphicFramePr>
        <xdr:cNvPr id="2" name="Chart 1" descr="Chart type: Clustered Column. 'Sepatu yang Terjual Hitam', 'Sepatu yang Terjual Putih', 'Sepatu yang Terjual Biru' by 'Bulan'&#10;&#10;Description automatically generated">
          <a:extLst>
            <a:ext uri="{FF2B5EF4-FFF2-40B4-BE49-F238E27FC236}">
              <a16:creationId xmlns:a16="http://schemas.microsoft.com/office/drawing/2014/main" id="{318D9D80-7922-4976-9DEA-56B0645CB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600075</xdr:colOff>
      <xdr:row>13</xdr:row>
      <xdr:rowOff>114300</xdr:rowOff>
    </xdr:from>
    <xdr:to>
      <xdr:col>18</xdr:col>
      <xdr:colOff>9525</xdr:colOff>
      <xdr:row>18</xdr:row>
      <xdr:rowOff>200025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D80173-64D7-5BCC-D93F-97B05DD70687}"/>
            </a:ext>
            <a:ext uri="{147F2762-F138-4A5C-976F-8EAC2B608ADB}">
              <a16:predDERef xmlns:a16="http://schemas.microsoft.com/office/drawing/2014/main" pred="{318D9D80-7922-4976-9DEA-56B0645CB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6</xdr:row>
      <xdr:rowOff>200025</xdr:rowOff>
    </xdr:from>
    <xdr:to>
      <xdr:col>10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E3D640-3779-46C2-AD47-B9AE54C33203}"/>
            </a:ext>
            <a:ext uri="{147F2762-F138-4A5C-976F-8EAC2B608ADB}">
              <a16:predDERef xmlns:a16="http://schemas.microsoft.com/office/drawing/2014/main" pred="{0E3D2E7D-24FD-9463-4EFE-07AC16A7C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28"/>
  <sheetViews>
    <sheetView showGridLines="0" workbookViewId="0">
      <selection activeCell="S9" sqref="S9"/>
    </sheetView>
  </sheetViews>
  <sheetFormatPr defaultColWidth="10.7109375" defaultRowHeight="18" customHeight="1"/>
  <cols>
    <col min="1" max="1" width="10.7109375" style="1"/>
    <col min="2" max="2" width="14.7109375" style="1" customWidth="1"/>
    <col min="3" max="5" width="12" style="1" customWidth="1"/>
    <col min="6" max="6" width="3.5703125" style="1" customWidth="1"/>
    <col min="7" max="10" width="19.7109375" style="1" customWidth="1"/>
    <col min="11" max="11" width="1.85546875" style="1" customWidth="1"/>
    <col min="12" max="13" width="10.7109375" style="1"/>
    <col min="14" max="15" width="11.85546875" style="1" customWidth="1"/>
    <col min="16" max="16384" width="10.7109375" style="1"/>
  </cols>
  <sheetData>
    <row r="1" spans="2:15" ht="18" customHeight="1">
      <c r="B1" s="18" t="s">
        <v>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3" spans="2:15" ht="18" customHeight="1">
      <c r="B3" s="30" t="s">
        <v>1</v>
      </c>
      <c r="C3" s="29" t="s">
        <v>2</v>
      </c>
      <c r="D3" s="29"/>
      <c r="E3" s="29"/>
      <c r="G3" s="29" t="s">
        <v>3</v>
      </c>
      <c r="H3" s="29"/>
      <c r="I3" s="29"/>
      <c r="J3" s="48" t="s">
        <v>4</v>
      </c>
      <c r="L3" s="34" t="s">
        <v>5</v>
      </c>
      <c r="M3" s="34"/>
      <c r="N3" s="34"/>
      <c r="O3" s="34"/>
    </row>
    <row r="4" spans="2:15" ht="18" customHeight="1">
      <c r="B4" s="30"/>
      <c r="C4" s="3" t="s">
        <v>6</v>
      </c>
      <c r="D4" s="3" t="s">
        <v>7</v>
      </c>
      <c r="E4" s="3" t="s">
        <v>8</v>
      </c>
      <c r="G4" s="3" t="s">
        <v>6</v>
      </c>
      <c r="H4" s="3" t="s">
        <v>7</v>
      </c>
      <c r="I4" s="3" t="s">
        <v>8</v>
      </c>
      <c r="J4" s="30"/>
      <c r="L4" s="35"/>
      <c r="M4" s="35"/>
      <c r="N4" s="35"/>
      <c r="O4" s="35"/>
    </row>
    <row r="5" spans="2:15" ht="18" customHeight="1">
      <c r="B5" s="6" t="s">
        <v>9</v>
      </c>
      <c r="C5" s="4">
        <v>900</v>
      </c>
      <c r="D5" s="4">
        <v>1500</v>
      </c>
      <c r="E5" s="4">
        <v>1000</v>
      </c>
      <c r="G5" s="5">
        <f>C5 * $N$7</f>
        <v>90000000</v>
      </c>
      <c r="H5" s="5">
        <f>D5 * $N$7</f>
        <v>150000000</v>
      </c>
      <c r="I5" s="5">
        <f>E5 * $N$7</f>
        <v>100000000</v>
      </c>
      <c r="J5" s="8">
        <f>SUM(G5:I5)</f>
        <v>340000000</v>
      </c>
      <c r="L5" s="36" t="s">
        <v>10</v>
      </c>
      <c r="M5" s="37"/>
      <c r="N5" s="40">
        <v>5000000000</v>
      </c>
      <c r="O5" s="41"/>
    </row>
    <row r="6" spans="2:15" ht="18" customHeight="1">
      <c r="B6" s="6" t="s">
        <v>11</v>
      </c>
      <c r="C6" s="4">
        <v>975</v>
      </c>
      <c r="D6" s="4">
        <v>1100</v>
      </c>
      <c r="E6" s="4">
        <v>750</v>
      </c>
      <c r="G6" s="5">
        <f>C6 * $N$7</f>
        <v>97500000</v>
      </c>
      <c r="H6" s="5">
        <f>D6 * $N$7</f>
        <v>110000000</v>
      </c>
      <c r="I6" s="5">
        <f>E6 * $N$7</f>
        <v>75000000</v>
      </c>
      <c r="J6" s="8">
        <f t="shared" ref="J6:J16" si="0">SUM(G6:I6)</f>
        <v>282500000</v>
      </c>
      <c r="L6" s="38"/>
      <c r="M6" s="39"/>
      <c r="N6" s="42"/>
      <c r="O6" s="43"/>
    </row>
    <row r="7" spans="2:15" ht="18" customHeight="1">
      <c r="B7" s="6" t="s">
        <v>12</v>
      </c>
      <c r="C7" s="4">
        <v>1150</v>
      </c>
      <c r="D7" s="4">
        <v>1200</v>
      </c>
      <c r="E7" s="4">
        <v>725</v>
      </c>
      <c r="G7" s="5">
        <f>C7 * $N$7</f>
        <v>115000000</v>
      </c>
      <c r="H7" s="5">
        <f>D7 * $N$7</f>
        <v>120000000</v>
      </c>
      <c r="I7" s="5">
        <f>E7 * $N$7</f>
        <v>72500000</v>
      </c>
      <c r="J7" s="8">
        <f t="shared" si="0"/>
        <v>307500000</v>
      </c>
      <c r="L7" s="38" t="s">
        <v>13</v>
      </c>
      <c r="M7" s="39"/>
      <c r="N7" s="42">
        <v>100000</v>
      </c>
      <c r="O7" s="43"/>
    </row>
    <row r="8" spans="2:15" ht="18" customHeight="1">
      <c r="B8" s="7" t="s">
        <v>14</v>
      </c>
      <c r="C8" s="4">
        <v>1325</v>
      </c>
      <c r="D8" s="4">
        <v>1300</v>
      </c>
      <c r="E8" s="4">
        <v>710</v>
      </c>
      <c r="G8" s="5">
        <f>C8 * $N$7</f>
        <v>132500000</v>
      </c>
      <c r="H8" s="5">
        <f>D8 * $N$7</f>
        <v>130000000</v>
      </c>
      <c r="I8" s="5">
        <f>E8 * $N$7</f>
        <v>71000000</v>
      </c>
      <c r="J8" s="8">
        <f t="shared" si="0"/>
        <v>333500000</v>
      </c>
      <c r="L8" s="44"/>
      <c r="M8" s="45"/>
      <c r="N8" s="46"/>
      <c r="O8" s="47"/>
    </row>
    <row r="9" spans="2:15" ht="18" customHeight="1">
      <c r="B9" s="7" t="s">
        <v>15</v>
      </c>
      <c r="C9" s="4">
        <v>1500</v>
      </c>
      <c r="D9" s="4">
        <v>1400</v>
      </c>
      <c r="E9" s="4">
        <v>700</v>
      </c>
      <c r="G9" s="5">
        <f>C9 * $N$7</f>
        <v>150000000</v>
      </c>
      <c r="H9" s="5">
        <f>D9 * $N$7</f>
        <v>140000000</v>
      </c>
      <c r="I9" s="5">
        <f>E9 * $N$7</f>
        <v>70000000</v>
      </c>
      <c r="J9" s="8">
        <f t="shared" si="0"/>
        <v>360000000</v>
      </c>
    </row>
    <row r="10" spans="2:15" ht="18" customHeight="1">
      <c r="B10" s="7" t="s">
        <v>16</v>
      </c>
      <c r="C10" s="4">
        <v>1675</v>
      </c>
      <c r="D10" s="4">
        <v>1450</v>
      </c>
      <c r="E10" s="4">
        <v>775</v>
      </c>
      <c r="G10" s="5">
        <f>C10 * $N$7</f>
        <v>167500000</v>
      </c>
      <c r="H10" s="5">
        <f>D10 * $N$7</f>
        <v>145000000</v>
      </c>
      <c r="I10" s="5">
        <f>E10 * $N$7</f>
        <v>77500000</v>
      </c>
      <c r="J10" s="8">
        <f t="shared" si="0"/>
        <v>390000000</v>
      </c>
      <c r="L10" s="19" t="s">
        <v>17</v>
      </c>
      <c r="M10" s="20"/>
      <c r="N10" s="40">
        <f>$J$18</f>
        <v>4407500000</v>
      </c>
      <c r="O10" s="41"/>
    </row>
    <row r="11" spans="2:15" ht="18" customHeight="1">
      <c r="B11" s="7" t="s">
        <v>18</v>
      </c>
      <c r="C11" s="4">
        <v>1850</v>
      </c>
      <c r="D11" s="4">
        <v>1350</v>
      </c>
      <c r="E11" s="4">
        <v>720</v>
      </c>
      <c r="G11" s="5">
        <f>C11 * $N$7</f>
        <v>185000000</v>
      </c>
      <c r="H11" s="5">
        <f>D11 * $N$7</f>
        <v>135000000</v>
      </c>
      <c r="I11" s="5">
        <f>E11 * $N$7</f>
        <v>72000000</v>
      </c>
      <c r="J11" s="8">
        <f t="shared" si="0"/>
        <v>392000000</v>
      </c>
      <c r="L11" s="21"/>
      <c r="M11" s="22"/>
      <c r="N11" s="42"/>
      <c r="O11" s="43"/>
    </row>
    <row r="12" spans="2:15" ht="18" customHeight="1">
      <c r="B12" s="7" t="s">
        <v>19</v>
      </c>
      <c r="C12" s="4">
        <v>2025</v>
      </c>
      <c r="D12" s="4">
        <v>1200</v>
      </c>
      <c r="E12" s="4">
        <v>710</v>
      </c>
      <c r="G12" s="5">
        <f>C12 * $N$7</f>
        <v>202500000</v>
      </c>
      <c r="H12" s="5">
        <f>D12 * $N$7</f>
        <v>120000000</v>
      </c>
      <c r="I12" s="5">
        <f>E12 * $N$7</f>
        <v>71000000</v>
      </c>
      <c r="J12" s="8">
        <f t="shared" si="0"/>
        <v>393500000</v>
      </c>
      <c r="L12" s="19" t="s">
        <v>20</v>
      </c>
      <c r="M12" s="20"/>
      <c r="N12" s="23" t="str">
        <f>IF(N10 = N5, "Imbang (0%)", IF(N10 &gt; N5, "Untung (" &amp; VALUE(TEXT(ABS((N10 - N5) / N5 * 100), "0")) &amp; "%)", "Rugi (" &amp; VALUE(TEXT(ABS((N10 - N5) / N5 * 100), "0")) &amp; "%)"))</f>
        <v>Rugi (12%)</v>
      </c>
      <c r="O12" s="24"/>
    </row>
    <row r="13" spans="2:15" ht="18" customHeight="1">
      <c r="B13" s="7" t="s">
        <v>21</v>
      </c>
      <c r="C13" s="4">
        <v>2200</v>
      </c>
      <c r="D13" s="4">
        <v>1050</v>
      </c>
      <c r="E13" s="4">
        <v>760</v>
      </c>
      <c r="G13" s="5">
        <f>C13 * $N$7</f>
        <v>220000000</v>
      </c>
      <c r="H13" s="5">
        <f>D13 * $N$7</f>
        <v>105000000</v>
      </c>
      <c r="I13" s="5">
        <f>E13 * $N$7</f>
        <v>76000000</v>
      </c>
      <c r="J13" s="8">
        <f t="shared" si="0"/>
        <v>401000000</v>
      </c>
      <c r="L13" s="21"/>
      <c r="M13" s="22"/>
      <c r="N13" s="25"/>
      <c r="O13" s="26"/>
    </row>
    <row r="14" spans="2:15" ht="18" customHeight="1">
      <c r="B14" s="7" t="s">
        <v>22</v>
      </c>
      <c r="C14" s="4">
        <v>2375</v>
      </c>
      <c r="D14" s="4">
        <v>900</v>
      </c>
      <c r="E14" s="4">
        <v>740</v>
      </c>
      <c r="G14" s="5">
        <f>C14 * $N$7</f>
        <v>237500000</v>
      </c>
      <c r="H14" s="5">
        <f>D14 * $N$7</f>
        <v>90000000</v>
      </c>
      <c r="I14" s="5">
        <f>E14 * $N$7</f>
        <v>74000000</v>
      </c>
      <c r="J14" s="8">
        <f t="shared" si="0"/>
        <v>401500000</v>
      </c>
      <c r="L14" s="21" t="s">
        <v>23</v>
      </c>
      <c r="M14" s="22"/>
      <c r="N14" s="55">
        <f>N10-N5</f>
        <v>-592500000</v>
      </c>
      <c r="O14" s="56"/>
    </row>
    <row r="15" spans="2:15" ht="18" customHeight="1">
      <c r="B15" s="7" t="s">
        <v>24</v>
      </c>
      <c r="C15" s="4">
        <v>2550</v>
      </c>
      <c r="D15" s="4">
        <v>750</v>
      </c>
      <c r="E15" s="4">
        <v>730</v>
      </c>
      <c r="G15" s="5">
        <f>C15 * $N$7</f>
        <v>255000000</v>
      </c>
      <c r="H15" s="5">
        <f>D15 * $N$7</f>
        <v>75000000</v>
      </c>
      <c r="I15" s="5">
        <f>E15 * $N$7</f>
        <v>73000000</v>
      </c>
      <c r="J15" s="8">
        <f t="shared" si="0"/>
        <v>403000000</v>
      </c>
      <c r="L15" s="27"/>
      <c r="M15" s="28"/>
      <c r="N15" s="57"/>
      <c r="O15" s="58"/>
    </row>
    <row r="16" spans="2:15" ht="18" customHeight="1">
      <c r="B16" s="7" t="s">
        <v>25</v>
      </c>
      <c r="C16" s="4">
        <v>2725</v>
      </c>
      <c r="D16" s="4">
        <v>600</v>
      </c>
      <c r="E16" s="4">
        <v>705</v>
      </c>
      <c r="G16" s="5">
        <f>C16 * $N$7</f>
        <v>272500000</v>
      </c>
      <c r="H16" s="5">
        <f>D16 * $N$7</f>
        <v>60000000</v>
      </c>
      <c r="I16" s="5">
        <f>E16 * $N$7</f>
        <v>70500000</v>
      </c>
      <c r="J16" s="8">
        <f t="shared" si="0"/>
        <v>403000000</v>
      </c>
      <c r="L16" s="9"/>
      <c r="M16" s="9"/>
      <c r="N16" s="9"/>
      <c r="O16" s="9"/>
    </row>
    <row r="17" spans="2:15" ht="9" customHeight="1"/>
    <row r="18" spans="2:15" ht="18" customHeight="1">
      <c r="B18" s="48" t="s">
        <v>26</v>
      </c>
      <c r="C18" s="59">
        <f>SUM(C5:C16)</f>
        <v>21250</v>
      </c>
      <c r="D18" s="59">
        <f>SUM(D5:D16)</f>
        <v>13800</v>
      </c>
      <c r="E18" s="59">
        <f>SUM(E5:E16)</f>
        <v>9025</v>
      </c>
      <c r="G18" s="31">
        <f>SUM(G5:G16)</f>
        <v>2125000000</v>
      </c>
      <c r="H18" s="31">
        <f t="shared" ref="H18:J18" si="1">SUM(H5:H16)</f>
        <v>1380000000</v>
      </c>
      <c r="I18" s="31">
        <f t="shared" si="1"/>
        <v>902500000</v>
      </c>
      <c r="J18" s="33">
        <f t="shared" si="1"/>
        <v>4407500000</v>
      </c>
      <c r="L18" s="49" t="s">
        <v>27</v>
      </c>
      <c r="M18" s="50"/>
      <c r="N18" s="50"/>
      <c r="O18" s="51"/>
    </row>
    <row r="19" spans="2:15" ht="18" customHeight="1">
      <c r="B19" s="48"/>
      <c r="C19" s="59"/>
      <c r="D19" s="59"/>
      <c r="E19" s="59"/>
      <c r="G19" s="32"/>
      <c r="H19" s="32"/>
      <c r="I19" s="32"/>
      <c r="J19" s="34"/>
      <c r="L19" s="52"/>
      <c r="M19" s="53"/>
      <c r="N19" s="53"/>
      <c r="O19" s="54"/>
    </row>
    <row r="20" spans="2:15" ht="18" customHeight="1">
      <c r="B20" s="2"/>
      <c r="C20" s="2"/>
      <c r="D20" s="2"/>
      <c r="E20" s="2"/>
      <c r="L20" s="16" t="s">
        <v>28</v>
      </c>
      <c r="M20" s="17"/>
      <c r="N20" s="11" t="s">
        <v>29</v>
      </c>
      <c r="O20" s="10" t="s">
        <v>30</v>
      </c>
    </row>
    <row r="21" spans="2:15" ht="18" customHeight="1">
      <c r="B21" s="2"/>
      <c r="C21" s="2"/>
      <c r="D21" s="2"/>
      <c r="E21" s="2"/>
      <c r="L21" s="21" t="s">
        <v>31</v>
      </c>
      <c r="M21" s="22"/>
      <c r="N21" s="64">
        <v>21500</v>
      </c>
      <c r="O21" s="12">
        <f>C18</f>
        <v>21250</v>
      </c>
    </row>
    <row r="22" spans="2:15" ht="18" customHeight="1">
      <c r="B22" s="2"/>
      <c r="C22" s="2"/>
      <c r="D22" s="2"/>
      <c r="E22" s="2"/>
      <c r="L22" s="21"/>
      <c r="M22" s="22"/>
      <c r="N22" s="64"/>
      <c r="O22" s="12"/>
    </row>
    <row r="23" spans="2:15" ht="18" customHeight="1">
      <c r="L23" s="21" t="s">
        <v>32</v>
      </c>
      <c r="M23" s="22"/>
      <c r="N23" s="64">
        <v>15000</v>
      </c>
      <c r="O23" s="12">
        <f>D18</f>
        <v>13800</v>
      </c>
    </row>
    <row r="24" spans="2:15" ht="18" customHeight="1">
      <c r="L24" s="21"/>
      <c r="M24" s="22"/>
      <c r="N24" s="64"/>
      <c r="O24" s="12"/>
    </row>
    <row r="25" spans="2:15" ht="18" customHeight="1">
      <c r="L25" s="21" t="s">
        <v>33</v>
      </c>
      <c r="M25" s="22"/>
      <c r="N25" s="64">
        <v>13500</v>
      </c>
      <c r="O25" s="12">
        <f>E18</f>
        <v>9025</v>
      </c>
    </row>
    <row r="26" spans="2:15" ht="18" customHeight="1">
      <c r="L26" s="21"/>
      <c r="M26" s="22"/>
      <c r="N26" s="65"/>
      <c r="O26" s="13"/>
    </row>
    <row r="27" spans="2:15" ht="18" customHeight="1">
      <c r="L27" s="60" t="s">
        <v>34</v>
      </c>
      <c r="M27" s="61"/>
      <c r="N27" s="66">
        <f>SUM(N20:N26)</f>
        <v>50000</v>
      </c>
      <c r="O27" s="14">
        <f>SUM(O21:O26)</f>
        <v>44075</v>
      </c>
    </row>
    <row r="28" spans="2:15" ht="18" customHeight="1">
      <c r="L28" s="62"/>
      <c r="M28" s="63"/>
      <c r="N28" s="67"/>
      <c r="O28" s="15"/>
    </row>
  </sheetData>
  <mergeCells count="38">
    <mergeCell ref="B18:B19"/>
    <mergeCell ref="C18:C19"/>
    <mergeCell ref="D18:D19"/>
    <mergeCell ref="E18:E19"/>
    <mergeCell ref="G18:G19"/>
    <mergeCell ref="H18:H19"/>
    <mergeCell ref="I18:I19"/>
    <mergeCell ref="J18:J19"/>
    <mergeCell ref="L3:O4"/>
    <mergeCell ref="L5:M6"/>
    <mergeCell ref="N5:O6"/>
    <mergeCell ref="L7:M8"/>
    <mergeCell ref="N7:O8"/>
    <mergeCell ref="G3:I3"/>
    <mergeCell ref="J3:J4"/>
    <mergeCell ref="L18:O19"/>
    <mergeCell ref="N14:O15"/>
    <mergeCell ref="L10:M11"/>
    <mergeCell ref="N10:O11"/>
    <mergeCell ref="B1:O1"/>
    <mergeCell ref="L12:M13"/>
    <mergeCell ref="N12:O13"/>
    <mergeCell ref="L14:M15"/>
    <mergeCell ref="C3:E3"/>
    <mergeCell ref="B3:B4"/>
    <mergeCell ref="O21:O22"/>
    <mergeCell ref="O23:O24"/>
    <mergeCell ref="O25:O26"/>
    <mergeCell ref="O27:O28"/>
    <mergeCell ref="L20:M20"/>
    <mergeCell ref="L27:M28"/>
    <mergeCell ref="L23:M24"/>
    <mergeCell ref="L25:M26"/>
    <mergeCell ref="N23:N24"/>
    <mergeCell ref="N25:N26"/>
    <mergeCell ref="N27:N28"/>
    <mergeCell ref="L21:M22"/>
    <mergeCell ref="N21:N22"/>
  </mergeCells>
  <pageMargins left="0.25" right="0.25" top="0.75" bottom="0.75" header="0.3" footer="0.3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1C934-B7AC-422D-8136-E5BA3B9A92E7}">
  <sheetPr>
    <pageSetUpPr fitToPage="1"/>
  </sheetPr>
  <dimension ref="A3:R19"/>
  <sheetViews>
    <sheetView showGridLines="0" workbookViewId="0">
      <selection activeCell="S6" sqref="S6"/>
    </sheetView>
  </sheetViews>
  <sheetFormatPr defaultRowHeight="18" customHeight="1"/>
  <cols>
    <col min="1" max="1" width="14.5703125" customWidth="1"/>
    <col min="2" max="4" width="10" customWidth="1"/>
    <col min="16" max="16" width="9.42578125" customWidth="1"/>
    <col min="17" max="17" width="10.42578125" customWidth="1"/>
    <col min="18" max="18" width="12.28515625" customWidth="1"/>
  </cols>
  <sheetData>
    <row r="3" spans="1:18" ht="18" customHeight="1">
      <c r="A3" s="30" t="s">
        <v>1</v>
      </c>
      <c r="B3" s="29" t="s">
        <v>2</v>
      </c>
      <c r="C3" s="29"/>
      <c r="D3" s="29"/>
      <c r="N3" s="68" t="s">
        <v>27</v>
      </c>
      <c r="O3" s="69"/>
      <c r="P3" s="69"/>
      <c r="Q3" s="69"/>
      <c r="R3" s="69"/>
    </row>
    <row r="4" spans="1:18" ht="18" customHeight="1">
      <c r="A4" s="30"/>
      <c r="B4" s="3" t="s">
        <v>6</v>
      </c>
      <c r="C4" s="3" t="s">
        <v>7</v>
      </c>
      <c r="D4" s="3" t="s">
        <v>8</v>
      </c>
      <c r="N4" s="68"/>
      <c r="O4" s="69"/>
      <c r="P4" s="69"/>
      <c r="Q4" s="69"/>
      <c r="R4" s="69"/>
    </row>
    <row r="5" spans="1:18" ht="18" customHeight="1">
      <c r="A5" s="6" t="s">
        <v>9</v>
      </c>
      <c r="B5" s="4">
        <v>900</v>
      </c>
      <c r="C5" s="4">
        <v>1500</v>
      </c>
      <c r="D5" s="4">
        <v>1000</v>
      </c>
      <c r="N5" s="16" t="s">
        <v>28</v>
      </c>
      <c r="O5" s="17"/>
      <c r="P5" s="11" t="s">
        <v>29</v>
      </c>
      <c r="Q5" s="11" t="s">
        <v>30</v>
      </c>
      <c r="R5" s="74" t="s">
        <v>35</v>
      </c>
    </row>
    <row r="6" spans="1:18" ht="18" customHeight="1">
      <c r="A6" s="6" t="s">
        <v>11</v>
      </c>
      <c r="B6" s="4">
        <v>975</v>
      </c>
      <c r="C6" s="4">
        <v>1100</v>
      </c>
      <c r="D6" s="4">
        <v>750</v>
      </c>
      <c r="N6" s="21" t="s">
        <v>31</v>
      </c>
      <c r="O6" s="22"/>
      <c r="P6" s="64">
        <v>21500</v>
      </c>
      <c r="Q6" s="70">
        <f>B18</f>
        <v>21250</v>
      </c>
      <c r="R6" s="75">
        <f>P6-Q6</f>
        <v>250</v>
      </c>
    </row>
    <row r="7" spans="1:18" ht="18" customHeight="1">
      <c r="A7" s="6" t="s">
        <v>12</v>
      </c>
      <c r="B7" s="4">
        <v>1150</v>
      </c>
      <c r="C7" s="4">
        <v>1200</v>
      </c>
      <c r="D7" s="4">
        <v>725</v>
      </c>
      <c r="N7" s="21"/>
      <c r="O7" s="22"/>
      <c r="P7" s="64"/>
      <c r="Q7" s="70"/>
      <c r="R7" s="76"/>
    </row>
    <row r="8" spans="1:18" ht="18" customHeight="1">
      <c r="A8" s="7" t="s">
        <v>14</v>
      </c>
      <c r="B8" s="4">
        <v>1325</v>
      </c>
      <c r="C8" s="4">
        <v>1300</v>
      </c>
      <c r="D8" s="4">
        <v>710</v>
      </c>
      <c r="N8" s="21" t="s">
        <v>32</v>
      </c>
      <c r="O8" s="22"/>
      <c r="P8" s="64">
        <v>15000</v>
      </c>
      <c r="Q8" s="70">
        <f>C18</f>
        <v>13800</v>
      </c>
      <c r="R8" s="75">
        <f>P8-Q8</f>
        <v>1200</v>
      </c>
    </row>
    <row r="9" spans="1:18" ht="18" customHeight="1">
      <c r="A9" s="7" t="s">
        <v>15</v>
      </c>
      <c r="B9" s="4">
        <v>1500</v>
      </c>
      <c r="C9" s="4">
        <v>1400</v>
      </c>
      <c r="D9" s="4">
        <v>700</v>
      </c>
      <c r="N9" s="21"/>
      <c r="O9" s="22"/>
      <c r="P9" s="64"/>
      <c r="Q9" s="70"/>
      <c r="R9" s="76"/>
    </row>
    <row r="10" spans="1:18" ht="18" customHeight="1">
      <c r="A10" s="7" t="s">
        <v>16</v>
      </c>
      <c r="B10" s="4">
        <v>1675</v>
      </c>
      <c r="C10" s="4">
        <v>1450</v>
      </c>
      <c r="D10" s="4">
        <v>775</v>
      </c>
      <c r="N10" s="21" t="s">
        <v>33</v>
      </c>
      <c r="O10" s="22"/>
      <c r="P10" s="64">
        <v>13500</v>
      </c>
      <c r="Q10" s="70">
        <f>D18</f>
        <v>9025</v>
      </c>
      <c r="R10" s="75">
        <f>P10-Q10</f>
        <v>4475</v>
      </c>
    </row>
    <row r="11" spans="1:18" ht="18" customHeight="1">
      <c r="A11" s="7" t="s">
        <v>18</v>
      </c>
      <c r="B11" s="4">
        <v>1850</v>
      </c>
      <c r="C11" s="4">
        <v>1350</v>
      </c>
      <c r="D11" s="4">
        <v>720</v>
      </c>
      <c r="N11" s="21"/>
      <c r="O11" s="22"/>
      <c r="P11" s="65"/>
      <c r="Q11" s="71"/>
      <c r="R11" s="76"/>
    </row>
    <row r="12" spans="1:18" ht="18" customHeight="1">
      <c r="A12" s="7" t="s">
        <v>19</v>
      </c>
      <c r="B12" s="4">
        <v>2025</v>
      </c>
      <c r="C12" s="4">
        <v>1200</v>
      </c>
      <c r="D12" s="4">
        <v>710</v>
      </c>
      <c r="N12" s="60" t="s">
        <v>34</v>
      </c>
      <c r="O12" s="61"/>
      <c r="P12" s="66">
        <f>SUM(P5:P11)</f>
        <v>50000</v>
      </c>
      <c r="Q12" s="72">
        <f>SUM(Q6:Q11)</f>
        <v>44075</v>
      </c>
      <c r="R12" s="77">
        <f>P12-Q12</f>
        <v>5925</v>
      </c>
    </row>
    <row r="13" spans="1:18" ht="18" customHeight="1">
      <c r="A13" s="7" t="s">
        <v>21</v>
      </c>
      <c r="B13" s="4">
        <v>2200</v>
      </c>
      <c r="C13" s="4">
        <v>1050</v>
      </c>
      <c r="D13" s="4">
        <v>760</v>
      </c>
      <c r="N13" s="62"/>
      <c r="O13" s="63"/>
      <c r="P13" s="67"/>
      <c r="Q13" s="73"/>
      <c r="R13" s="78"/>
    </row>
    <row r="14" spans="1:18" ht="18" customHeight="1">
      <c r="A14" s="7" t="s">
        <v>22</v>
      </c>
      <c r="B14" s="4">
        <v>2375</v>
      </c>
      <c r="C14" s="4">
        <v>900</v>
      </c>
      <c r="D14" s="4">
        <v>740</v>
      </c>
    </row>
    <row r="15" spans="1:18" ht="18" customHeight="1">
      <c r="A15" s="7" t="s">
        <v>24</v>
      </c>
      <c r="B15" s="4">
        <v>2550</v>
      </c>
      <c r="C15" s="4">
        <v>750</v>
      </c>
      <c r="D15" s="4">
        <v>730</v>
      </c>
    </row>
    <row r="16" spans="1:18" ht="18" customHeight="1">
      <c r="A16" s="7" t="s">
        <v>25</v>
      </c>
      <c r="B16" s="4">
        <v>2725</v>
      </c>
      <c r="C16" s="4">
        <v>600</v>
      </c>
      <c r="D16" s="4">
        <v>705</v>
      </c>
    </row>
    <row r="17" spans="1:4" ht="6.75" customHeight="1"/>
    <row r="18" spans="1:4" ht="18" customHeight="1">
      <c r="A18" s="48" t="s">
        <v>36</v>
      </c>
      <c r="B18" s="59">
        <f>SUM(B5:B16)</f>
        <v>21250</v>
      </c>
      <c r="C18" s="59">
        <f>SUM(C5:C16)</f>
        <v>13800</v>
      </c>
      <c r="D18" s="59">
        <f>SUM(D5:D16)</f>
        <v>9025</v>
      </c>
    </row>
    <row r="19" spans="1:4" ht="18" customHeight="1">
      <c r="A19" s="48"/>
      <c r="B19" s="59"/>
      <c r="C19" s="59"/>
      <c r="D19" s="59"/>
    </row>
  </sheetData>
  <mergeCells count="24">
    <mergeCell ref="R8:R9"/>
    <mergeCell ref="R6:R7"/>
    <mergeCell ref="N3:R4"/>
    <mergeCell ref="N12:O13"/>
    <mergeCell ref="P12:P13"/>
    <mergeCell ref="Q12:Q13"/>
    <mergeCell ref="R12:R13"/>
    <mergeCell ref="R10:R11"/>
    <mergeCell ref="N8:O9"/>
    <mergeCell ref="P8:P9"/>
    <mergeCell ref="Q8:Q9"/>
    <mergeCell ref="N10:O11"/>
    <mergeCell ref="P10:P11"/>
    <mergeCell ref="Q10:Q11"/>
    <mergeCell ref="N5:O5"/>
    <mergeCell ref="N6:O7"/>
    <mergeCell ref="P6:P7"/>
    <mergeCell ref="Q6:Q7"/>
    <mergeCell ref="A3:A4"/>
    <mergeCell ref="B3:D3"/>
    <mergeCell ref="A18:A19"/>
    <mergeCell ref="B18:B19"/>
    <mergeCell ref="C18:C19"/>
    <mergeCell ref="D18:D19"/>
  </mergeCells>
  <pageMargins left="0.25" right="0.25" top="0.75" bottom="0.75" header="0.3" footer="0.3"/>
  <pageSetup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B6439-3EA8-4FF6-B41D-E933343B785A}">
  <sheetPr>
    <pageSetUpPr fitToPage="1"/>
  </sheetPr>
  <dimension ref="A2:P18"/>
  <sheetViews>
    <sheetView showGridLines="0" workbookViewId="0">
      <selection activeCell="M14" sqref="M14"/>
    </sheetView>
  </sheetViews>
  <sheetFormatPr defaultRowHeight="18" customHeight="1"/>
  <cols>
    <col min="1" max="1" width="12.7109375" style="79" customWidth="1"/>
    <col min="2" max="4" width="18.85546875" style="79" customWidth="1"/>
    <col min="5" max="5" width="18.7109375" style="79" customWidth="1"/>
    <col min="6" max="6" width="1.7109375" style="79" customWidth="1"/>
    <col min="7" max="10" width="9.140625" style="79"/>
    <col min="11" max="11" width="1.7109375" style="79" customWidth="1"/>
    <col min="12" max="14" width="9.140625" style="79"/>
    <col min="15" max="15" width="10.28515625" style="79" customWidth="1"/>
    <col min="16" max="16" width="11.140625" style="79" customWidth="1"/>
    <col min="17" max="16384" width="9.140625" style="79"/>
  </cols>
  <sheetData>
    <row r="2" spans="1:16" ht="18" customHeight="1">
      <c r="A2" s="82" t="s">
        <v>1</v>
      </c>
      <c r="B2" s="29" t="s">
        <v>3</v>
      </c>
      <c r="C2" s="29"/>
      <c r="D2" s="29"/>
      <c r="E2" s="48" t="s">
        <v>4</v>
      </c>
      <c r="G2" s="96" t="s">
        <v>13</v>
      </c>
      <c r="H2" s="97"/>
      <c r="I2" s="92">
        <v>100000</v>
      </c>
      <c r="J2" s="93"/>
      <c r="L2" s="68" t="s">
        <v>27</v>
      </c>
      <c r="M2" s="69"/>
      <c r="N2" s="69"/>
      <c r="O2" s="69"/>
      <c r="P2" s="69"/>
    </row>
    <row r="3" spans="1:16" ht="18" customHeight="1">
      <c r="A3" s="82"/>
      <c r="B3" s="3" t="s">
        <v>6</v>
      </c>
      <c r="C3" s="3" t="s">
        <v>7</v>
      </c>
      <c r="D3" s="3" t="s">
        <v>8</v>
      </c>
      <c r="E3" s="30"/>
      <c r="G3" s="98"/>
      <c r="H3" s="99"/>
      <c r="I3" s="94"/>
      <c r="J3" s="95"/>
      <c r="L3" s="68"/>
      <c r="M3" s="69"/>
      <c r="N3" s="69"/>
      <c r="O3" s="69"/>
      <c r="P3" s="69"/>
    </row>
    <row r="4" spans="1:16" ht="18" customHeight="1">
      <c r="A4" s="83" t="s">
        <v>9</v>
      </c>
      <c r="B4" s="5">
        <v>90000000</v>
      </c>
      <c r="C4" s="5">
        <v>150000000</v>
      </c>
      <c r="D4" s="5">
        <v>100000000</v>
      </c>
      <c r="E4" s="8">
        <f>SUM(B4:D4)</f>
        <v>340000000</v>
      </c>
      <c r="G4" s="105"/>
      <c r="H4" s="105"/>
      <c r="I4" s="105"/>
      <c r="J4" s="105"/>
      <c r="L4" s="16" t="s">
        <v>28</v>
      </c>
      <c r="M4" s="17"/>
      <c r="N4" s="11" t="s">
        <v>29</v>
      </c>
      <c r="O4" s="11" t="s">
        <v>30</v>
      </c>
      <c r="P4" s="74" t="s">
        <v>35</v>
      </c>
    </row>
    <row r="5" spans="1:16" ht="18" customHeight="1">
      <c r="A5" s="83" t="s">
        <v>11</v>
      </c>
      <c r="B5" s="5">
        <v>97500000</v>
      </c>
      <c r="C5" s="5">
        <v>110000000</v>
      </c>
      <c r="D5" s="5">
        <v>75000000</v>
      </c>
      <c r="E5" s="8">
        <f t="shared" ref="E5:E15" si="0">SUM(B5:D5)</f>
        <v>282500000</v>
      </c>
      <c r="G5" s="87" t="s">
        <v>37</v>
      </c>
      <c r="H5" s="88"/>
      <c r="I5" s="87" t="s">
        <v>38</v>
      </c>
      <c r="J5" s="89"/>
      <c r="L5" s="21" t="s">
        <v>31</v>
      </c>
      <c r="M5" s="22"/>
      <c r="N5" s="64">
        <v>21500</v>
      </c>
      <c r="O5" s="86">
        <v>21250</v>
      </c>
      <c r="P5" s="75">
        <f>N5-O5</f>
        <v>250</v>
      </c>
    </row>
    <row r="6" spans="1:16" ht="18" customHeight="1">
      <c r="A6" s="83" t="s">
        <v>12</v>
      </c>
      <c r="B6" s="5">
        <v>115000000</v>
      </c>
      <c r="C6" s="5">
        <v>120000000</v>
      </c>
      <c r="D6" s="5">
        <v>72500000</v>
      </c>
      <c r="E6" s="8">
        <f t="shared" si="0"/>
        <v>307500000</v>
      </c>
      <c r="G6" s="104">
        <v>5000000000</v>
      </c>
      <c r="H6" s="91"/>
      <c r="I6" s="104">
        <f>E17</f>
        <v>4407500000</v>
      </c>
      <c r="J6" s="90"/>
      <c r="L6" s="21"/>
      <c r="M6" s="22"/>
      <c r="N6" s="64"/>
      <c r="O6" s="12"/>
      <c r="P6" s="76"/>
    </row>
    <row r="7" spans="1:16" ht="18" customHeight="1">
      <c r="A7" s="83" t="s">
        <v>14</v>
      </c>
      <c r="B7" s="5">
        <v>132500000</v>
      </c>
      <c r="C7" s="5">
        <v>130000000</v>
      </c>
      <c r="D7" s="5">
        <v>71000000</v>
      </c>
      <c r="E7" s="8">
        <f t="shared" si="0"/>
        <v>333500000</v>
      </c>
      <c r="G7" s="106"/>
      <c r="H7" s="106"/>
      <c r="I7" s="106"/>
      <c r="J7" s="106"/>
      <c r="L7" s="21" t="s">
        <v>32</v>
      </c>
      <c r="M7" s="22"/>
      <c r="N7" s="64">
        <v>15000</v>
      </c>
      <c r="O7" s="12">
        <v>13800</v>
      </c>
      <c r="P7" s="75">
        <f>N7-O7</f>
        <v>1200</v>
      </c>
    </row>
    <row r="8" spans="1:16" ht="18" customHeight="1">
      <c r="A8" s="83" t="s">
        <v>15</v>
      </c>
      <c r="B8" s="5">
        <v>150000000</v>
      </c>
      <c r="C8" s="5">
        <v>140000000</v>
      </c>
      <c r="D8" s="5">
        <v>70000000</v>
      </c>
      <c r="E8" s="8">
        <f t="shared" si="0"/>
        <v>360000000</v>
      </c>
      <c r="L8" s="21"/>
      <c r="M8" s="22"/>
      <c r="N8" s="64"/>
      <c r="O8" s="12"/>
      <c r="P8" s="76"/>
    </row>
    <row r="9" spans="1:16" ht="18" customHeight="1">
      <c r="A9" s="83" t="s">
        <v>16</v>
      </c>
      <c r="B9" s="5">
        <v>167500000</v>
      </c>
      <c r="C9" s="5">
        <v>145000000</v>
      </c>
      <c r="D9" s="5">
        <v>77500000</v>
      </c>
      <c r="E9" s="8">
        <f t="shared" si="0"/>
        <v>390000000</v>
      </c>
      <c r="L9" s="21" t="s">
        <v>33</v>
      </c>
      <c r="M9" s="22"/>
      <c r="N9" s="64">
        <v>13500</v>
      </c>
      <c r="O9" s="12">
        <v>9025</v>
      </c>
      <c r="P9" s="75">
        <f>N9-O9</f>
        <v>4475</v>
      </c>
    </row>
    <row r="10" spans="1:16" ht="18" customHeight="1">
      <c r="A10" s="83" t="s">
        <v>18</v>
      </c>
      <c r="B10" s="5">
        <v>185000000</v>
      </c>
      <c r="C10" s="5">
        <v>135000000</v>
      </c>
      <c r="D10" s="5">
        <v>72000000</v>
      </c>
      <c r="E10" s="8">
        <f t="shared" si="0"/>
        <v>392000000</v>
      </c>
      <c r="L10" s="21"/>
      <c r="M10" s="22"/>
      <c r="N10" s="65"/>
      <c r="O10" s="13"/>
      <c r="P10" s="76"/>
    </row>
    <row r="11" spans="1:16" ht="18" customHeight="1">
      <c r="A11" s="83" t="s">
        <v>19</v>
      </c>
      <c r="B11" s="5">
        <v>202500000</v>
      </c>
      <c r="C11" s="5">
        <v>120000000</v>
      </c>
      <c r="D11" s="5">
        <v>71000000</v>
      </c>
      <c r="E11" s="8">
        <f t="shared" si="0"/>
        <v>393500000</v>
      </c>
      <c r="L11" s="60" t="s">
        <v>34</v>
      </c>
      <c r="M11" s="61"/>
      <c r="N11" s="66">
        <f>SUM(N4:N10)</f>
        <v>50000</v>
      </c>
      <c r="O11" s="72">
        <f>SUM(O5:O10)</f>
        <v>44075</v>
      </c>
      <c r="P11" s="77">
        <f>N11-O11</f>
        <v>5925</v>
      </c>
    </row>
    <row r="12" spans="1:16" ht="18" customHeight="1">
      <c r="A12" s="83" t="s">
        <v>21</v>
      </c>
      <c r="B12" s="5">
        <v>220000000</v>
      </c>
      <c r="C12" s="5">
        <v>105000000</v>
      </c>
      <c r="D12" s="5">
        <v>76000000</v>
      </c>
      <c r="E12" s="8">
        <f t="shared" si="0"/>
        <v>401000000</v>
      </c>
      <c r="L12" s="62"/>
      <c r="M12" s="63"/>
      <c r="N12" s="67"/>
      <c r="O12" s="73"/>
      <c r="P12" s="78"/>
    </row>
    <row r="13" spans="1:16" ht="18" customHeight="1">
      <c r="A13" s="83" t="s">
        <v>22</v>
      </c>
      <c r="B13" s="5">
        <v>237500000</v>
      </c>
      <c r="C13" s="5">
        <v>90000000</v>
      </c>
      <c r="D13" s="5">
        <v>74000000</v>
      </c>
      <c r="E13" s="8">
        <f t="shared" si="0"/>
        <v>401500000</v>
      </c>
    </row>
    <row r="14" spans="1:16" ht="18" customHeight="1">
      <c r="A14" s="83" t="s">
        <v>24</v>
      </c>
      <c r="B14" s="5">
        <v>255000000</v>
      </c>
      <c r="C14" s="5">
        <v>75000000</v>
      </c>
      <c r="D14" s="5">
        <v>73000000</v>
      </c>
      <c r="E14" s="8">
        <f t="shared" si="0"/>
        <v>403000000</v>
      </c>
    </row>
    <row r="15" spans="1:16" ht="18" customHeight="1">
      <c r="A15" s="83" t="s">
        <v>25</v>
      </c>
      <c r="B15" s="5">
        <v>272500000</v>
      </c>
      <c r="C15" s="5">
        <v>60000000</v>
      </c>
      <c r="D15" s="5">
        <v>70500000</v>
      </c>
      <c r="E15" s="8">
        <f t="shared" si="0"/>
        <v>403000000</v>
      </c>
    </row>
    <row r="16" spans="1:16" ht="6.75" customHeight="1">
      <c r="B16" s="1"/>
      <c r="C16" s="1"/>
      <c r="D16" s="1"/>
      <c r="E16" s="1"/>
    </row>
    <row r="17" spans="1:5" ht="18" customHeight="1">
      <c r="A17" s="84" t="s">
        <v>39</v>
      </c>
      <c r="B17" s="31">
        <f>SUM(B4:B15)</f>
        <v>2125000000</v>
      </c>
      <c r="C17" s="31">
        <f t="shared" ref="C17:E17" si="1">SUM(C4:C15)</f>
        <v>1380000000</v>
      </c>
      <c r="D17" s="31">
        <f t="shared" si="1"/>
        <v>902500000</v>
      </c>
      <c r="E17" s="33">
        <f t="shared" si="1"/>
        <v>4407500000</v>
      </c>
    </row>
    <row r="18" spans="1:5" ht="18" customHeight="1">
      <c r="A18" s="81"/>
      <c r="B18" s="32"/>
      <c r="C18" s="32"/>
      <c r="D18" s="32"/>
      <c r="E18" s="34"/>
    </row>
  </sheetData>
  <mergeCells count="32">
    <mergeCell ref="I6:J6"/>
    <mergeCell ref="L11:M12"/>
    <mergeCell ref="N11:N12"/>
    <mergeCell ref="O11:O12"/>
    <mergeCell ref="P11:P12"/>
    <mergeCell ref="G2:H3"/>
    <mergeCell ref="I2:J3"/>
    <mergeCell ref="G5:H5"/>
    <mergeCell ref="I5:J5"/>
    <mergeCell ref="N7:N8"/>
    <mergeCell ref="O7:O8"/>
    <mergeCell ref="P7:P8"/>
    <mergeCell ref="L9:M10"/>
    <mergeCell ref="N9:N10"/>
    <mergeCell ref="O9:O10"/>
    <mergeCell ref="P9:P10"/>
    <mergeCell ref="E2:E3"/>
    <mergeCell ref="E17:E18"/>
    <mergeCell ref="A2:A3"/>
    <mergeCell ref="L2:P3"/>
    <mergeCell ref="L4:M4"/>
    <mergeCell ref="L5:M6"/>
    <mergeCell ref="N5:N6"/>
    <mergeCell ref="O5:O6"/>
    <mergeCell ref="P5:P6"/>
    <mergeCell ref="L7:M8"/>
    <mergeCell ref="A17:A18"/>
    <mergeCell ref="B17:B18"/>
    <mergeCell ref="C17:C18"/>
    <mergeCell ref="D17:D18"/>
    <mergeCell ref="B2:D2"/>
    <mergeCell ref="G6:H6"/>
  </mergeCells>
  <pageMargins left="0.25" right="0.25" top="0.75" bottom="0.75" header="0.3" footer="0.3"/>
  <pageSetup fitToHeight="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6ECF3-A2E1-4F32-86B9-96012DFECE29}">
  <dimension ref="D2:G11"/>
  <sheetViews>
    <sheetView tabSelected="1" topLeftCell="C1" workbookViewId="0">
      <selection activeCell="K11" sqref="K11"/>
    </sheetView>
  </sheetViews>
  <sheetFormatPr defaultRowHeight="18" customHeight="1"/>
  <cols>
    <col min="1" max="3" width="9.140625" style="80"/>
    <col min="4" max="7" width="11.140625" style="80" customWidth="1"/>
    <col min="8" max="16384" width="9.140625" style="80"/>
  </cols>
  <sheetData>
    <row r="2" spans="4:7" ht="18" customHeight="1">
      <c r="D2" s="34" t="s">
        <v>5</v>
      </c>
      <c r="E2" s="34"/>
      <c r="F2" s="34"/>
      <c r="G2" s="34"/>
    </row>
    <row r="3" spans="4:7" ht="18" customHeight="1">
      <c r="D3" s="35"/>
      <c r="E3" s="35"/>
      <c r="F3" s="35"/>
      <c r="G3" s="35"/>
    </row>
    <row r="4" spans="4:7" ht="18" customHeight="1">
      <c r="D4" s="36" t="s">
        <v>10</v>
      </c>
      <c r="E4" s="37"/>
      <c r="F4" s="40">
        <v>5000000000</v>
      </c>
      <c r="G4" s="41"/>
    </row>
    <row r="5" spans="4:7" ht="18" customHeight="1">
      <c r="D5" s="38"/>
      <c r="E5" s="100"/>
      <c r="F5" s="101"/>
      <c r="G5" s="43"/>
    </row>
    <row r="6" spans="4:7" ht="18" customHeight="1">
      <c r="D6" s="21" t="s">
        <v>17</v>
      </c>
      <c r="E6" s="85"/>
      <c r="F6" s="102">
        <v>4407500000</v>
      </c>
      <c r="G6" s="43"/>
    </row>
    <row r="7" spans="4:7" ht="18" customHeight="1">
      <c r="D7" s="27"/>
      <c r="E7" s="28"/>
      <c r="F7" s="46"/>
      <c r="G7" s="47"/>
    </row>
    <row r="8" spans="4:7" ht="18" customHeight="1">
      <c r="D8" s="21" t="s">
        <v>20</v>
      </c>
      <c r="E8" s="85"/>
      <c r="F8" s="103" t="str">
        <f>IF(F6 = F4, "Imbang (0%)", IF(F6 &gt; F4, "Untung (" &amp; VALUE(TEXT(ABS((F6 - F4) / F4 * 100), "0")) &amp; "%)", "Rugi (" &amp; VALUE(TEXT(ABS((F6 - F4) / F4 * 100), "0")) &amp; "%)"))</f>
        <v>Rugi (12%)</v>
      </c>
      <c r="G8" s="26"/>
    </row>
    <row r="9" spans="4:7" ht="18" customHeight="1">
      <c r="D9" s="21"/>
      <c r="E9" s="22"/>
      <c r="F9" s="25"/>
      <c r="G9" s="26"/>
    </row>
    <row r="10" spans="4:7" ht="18" customHeight="1">
      <c r="D10" s="21" t="s">
        <v>23</v>
      </c>
      <c r="E10" s="22"/>
      <c r="F10" s="55">
        <f>F6-F4</f>
        <v>-592500000</v>
      </c>
      <c r="G10" s="56"/>
    </row>
    <row r="11" spans="4:7" ht="18" customHeight="1">
      <c r="D11" s="27"/>
      <c r="E11" s="28"/>
      <c r="F11" s="57"/>
      <c r="G11" s="58"/>
    </row>
  </sheetData>
  <mergeCells count="9">
    <mergeCell ref="D8:E9"/>
    <mergeCell ref="F8:G9"/>
    <mergeCell ref="D10:E11"/>
    <mergeCell ref="F10:G11"/>
    <mergeCell ref="D2:G3"/>
    <mergeCell ref="D4:E5"/>
    <mergeCell ref="F4:G5"/>
    <mergeCell ref="D6:E7"/>
    <mergeCell ref="F6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YOEL WIYADI EKA PUTRA</cp:lastModifiedBy>
  <cp:revision/>
  <dcterms:created xsi:type="dcterms:W3CDTF">2006-09-16T00:00:00Z</dcterms:created>
  <dcterms:modified xsi:type="dcterms:W3CDTF">2024-11-10T06:52:14Z</dcterms:modified>
  <cp:category/>
  <cp:contentStatus/>
</cp:coreProperties>
</file>