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fandi Riki Winata\Documents\yofandi\rekap data - uang galon, parkir, bumbu asrama\uangasrama\"/>
    </mc:Choice>
  </mc:AlternateContent>
  <xr:revisionPtr revIDLastSave="0" documentId="13_ncr:1_{7BFAFCE6-C13F-400F-9C84-D327CFE576D2}" xr6:coauthVersionLast="47" xr6:coauthVersionMax="47" xr10:uidLastSave="{00000000-0000-0000-0000-000000000000}"/>
  <bookViews>
    <workbookView xWindow="-120" yWindow="-120" windowWidth="20730" windowHeight="11760" activeTab="4" xr2:uid="{C456B771-9DF8-4725-AC5F-E2624C050843}"/>
  </bookViews>
  <sheets>
    <sheet name="Oktober_2021" sheetId="1" r:id="rId1"/>
    <sheet name="November_2021" sheetId="2" r:id="rId2"/>
    <sheet name="Desember_2021" sheetId="3" r:id="rId3"/>
    <sheet name="Januari_2022" sheetId="5" r:id="rId4"/>
    <sheet name="Febuari_2022" sheetId="6" r:id="rId5"/>
  </sheets>
  <definedNames>
    <definedName name="_xlnm._FilterDatabase" localSheetId="0" hidden="1">Oktober_2021!$A$8:$G$8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6" l="1"/>
  <c r="E30" i="6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28" i="6"/>
  <c r="E15" i="5"/>
  <c r="E9" i="6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9" i="5"/>
  <c r="E10" i="5"/>
  <c r="E11" i="5" s="1"/>
  <c r="E12" i="5" s="1"/>
  <c r="E13" i="5" s="1"/>
  <c r="E14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D76" i="5"/>
  <c r="C76" i="5"/>
  <c r="C83" i="3"/>
  <c r="J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D83" i="3"/>
  <c r="C60" i="1"/>
  <c r="E9" i="3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9" i="3"/>
  <c r="A9" i="2"/>
  <c r="I12" i="3"/>
  <c r="I11" i="3"/>
  <c r="G70" i="2"/>
  <c r="I59" i="2"/>
  <c r="E9" i="2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70" i="2"/>
  <c r="C70" i="2"/>
  <c r="K48" i="2"/>
  <c r="K39" i="2"/>
  <c r="K70" i="2"/>
  <c r="K21" i="2"/>
  <c r="K9" i="2"/>
  <c r="D68" i="2"/>
  <c r="E72" i="2"/>
  <c r="F72" i="2" s="1"/>
  <c r="I60" i="2"/>
  <c r="A60" i="2"/>
  <c r="A61" i="2"/>
  <c r="A62" i="2"/>
  <c r="A63" i="2"/>
  <c r="A64" i="2"/>
  <c r="A65" i="2"/>
  <c r="A55" i="2"/>
  <c r="A56" i="2"/>
  <c r="A57" i="2"/>
  <c r="A58" i="2"/>
  <c r="A59" i="2"/>
  <c r="A54" i="2"/>
  <c r="A50" i="2"/>
  <c r="A51" i="2"/>
  <c r="A52" i="2"/>
  <c r="A53" i="2"/>
  <c r="A49" i="2"/>
  <c r="A47" i="2"/>
  <c r="A48" i="2"/>
  <c r="J9" i="2"/>
  <c r="J8" i="2"/>
  <c r="A36" i="2"/>
  <c r="A31" i="2"/>
  <c r="A32" i="2"/>
  <c r="A33" i="2"/>
  <c r="A34" i="2"/>
  <c r="A35" i="2"/>
  <c r="A37" i="2"/>
  <c r="A38" i="2"/>
  <c r="A39" i="2"/>
  <c r="A40" i="2"/>
  <c r="A41" i="2"/>
  <c r="A42" i="2"/>
  <c r="A43" i="2"/>
  <c r="A44" i="2"/>
  <c r="A45" i="2"/>
  <c r="A46" i="2"/>
  <c r="A26" i="2"/>
  <c r="A27" i="2"/>
  <c r="A28" i="2"/>
  <c r="A29" i="2"/>
  <c r="A30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E10" i="1"/>
  <c r="E9" i="1"/>
  <c r="D60" i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J10" i="2" l="1"/>
</calcChain>
</file>

<file path=xl/sharedStrings.xml><?xml version="1.0" encoding="utf-8"?>
<sst xmlns="http://schemas.openxmlformats.org/spreadsheetml/2006/main" count="642" uniqueCount="223">
  <si>
    <t>Kas Kecil - Asrama STTHF</t>
  </si>
  <si>
    <t>Oktober 2021</t>
  </si>
  <si>
    <t xml:space="preserve">Tanggal </t>
  </si>
  <si>
    <t xml:space="preserve">Masuk </t>
  </si>
  <si>
    <t>keluar</t>
  </si>
  <si>
    <t>total</t>
  </si>
  <si>
    <t>keterangan</t>
  </si>
  <si>
    <t>penanggung jawab</t>
  </si>
  <si>
    <t>uang masuk dari Ce Nanda,  uang kas kecil asrama</t>
  </si>
  <si>
    <t>Yofandi</t>
  </si>
  <si>
    <t>*dimulai tanggal 04 oktober 2021</t>
  </si>
  <si>
    <t>uang galon aqua (9 galon)</t>
  </si>
  <si>
    <t>petrus</t>
  </si>
  <si>
    <t>uang beli garam</t>
  </si>
  <si>
    <t xml:space="preserve">peter </t>
  </si>
  <si>
    <t>uang beli minyak 2L</t>
  </si>
  <si>
    <t>uang beli nasi padang 11</t>
  </si>
  <si>
    <t>valen</t>
  </si>
  <si>
    <t>uang beli susu</t>
  </si>
  <si>
    <t>tondo</t>
  </si>
  <si>
    <t>uang karcis juanda</t>
  </si>
  <si>
    <t>Tondo</t>
  </si>
  <si>
    <t>uang beli bensin pertalite</t>
  </si>
  <si>
    <t>yofandi</t>
  </si>
  <si>
    <t>uang beli ladaku, minyak, sabun colek, gula</t>
  </si>
  <si>
    <t>uang beli galon (5 galon)</t>
  </si>
  <si>
    <t>uang beli sirup cocopandan 2 botol &amp; nata de coco 2 bungkus di super indo</t>
  </si>
  <si>
    <t>uang beli es batu 3 bungkus</t>
  </si>
  <si>
    <t>uang parkir &amp; beli blewah 2 buah</t>
  </si>
  <si>
    <t>uang masuk roku rungkut megah raya (paket indogrosir atas nama ce nanda)</t>
  </si>
  <si>
    <t>uang beli galon (9 galon)</t>
  </si>
  <si>
    <t>no</t>
  </si>
  <si>
    <t>uang beli tespan, voltmeter sama lem G</t>
  </si>
  <si>
    <t>Saferius sama Hosea</t>
  </si>
  <si>
    <t>uang beli tabung gas 3 kg (2 tabung)</t>
  </si>
  <si>
    <t>jhonan sama peter</t>
  </si>
  <si>
    <t>uang beli DHS machine head (puteran gitar)</t>
  </si>
  <si>
    <t>Saferius sama tondo</t>
  </si>
  <si>
    <t>uang parkir</t>
  </si>
  <si>
    <t>uang beli kran tandon</t>
  </si>
  <si>
    <t>peter sama valen</t>
  </si>
  <si>
    <t>uang galon aqua (10)</t>
  </si>
  <si>
    <t>valen sama hosea</t>
  </si>
  <si>
    <t>uang beli nata de coco</t>
  </si>
  <si>
    <t>yofandi sama valen</t>
  </si>
  <si>
    <t>uang beli semangka, melon, isi ban motor, parkir</t>
  </si>
  <si>
    <t>uang beli bensin pertamax avanza</t>
  </si>
  <si>
    <t>uang beli sate ayam 100 tusuk</t>
  </si>
  <si>
    <t>uang beli pongstan 500mg</t>
  </si>
  <si>
    <t>hosea</t>
  </si>
  <si>
    <t>uamg masuk dari Ce Nanda, uang kas kecil asrama</t>
  </si>
  <si>
    <t>uang bensin pertamax motor</t>
  </si>
  <si>
    <t>uang beli es batu 2 bungkus</t>
  </si>
  <si>
    <t>uang beli sirup cocopandan 2 botol &amp; nata de coco 2 bungkus &amp; gula 2 bungkus di super indo</t>
  </si>
  <si>
    <t>uang bensin perlite motot</t>
  </si>
  <si>
    <t>saferius</t>
  </si>
  <si>
    <t>uang beli t.bombong</t>
  </si>
  <si>
    <t>uang beli gas elpiji 3kg (3buah)</t>
  </si>
  <si>
    <t>uang bensin avanza untuk njemput dosen</t>
  </si>
  <si>
    <t>uang beli galon aqua (10galon)</t>
  </si>
  <si>
    <t>uang beli es batu (2kantong)</t>
  </si>
  <si>
    <t>uang masuk ruko rich palace</t>
  </si>
  <si>
    <t>uang masuk ruko rungkut megah raya (grab cece nanda)</t>
  </si>
  <si>
    <t>uang beli pertalite motor</t>
  </si>
  <si>
    <t>saferius sama peter</t>
  </si>
  <si>
    <t>uang parkir depan gedung HFS</t>
  </si>
  <si>
    <t>uang parkir mobil</t>
  </si>
  <si>
    <t>TOTAL</t>
  </si>
  <si>
    <t>*dimulai tanggal 03 november 2021</t>
  </si>
  <si>
    <t>*November 2021</t>
  </si>
  <si>
    <t xml:space="preserve">sisa saldo nota dari bulan oktober </t>
  </si>
  <si>
    <t>uang masuk dari ce nanda (uang kas kecil asrama)</t>
  </si>
  <si>
    <t>uang beli galon aqua (10 galon)</t>
  </si>
  <si>
    <t>uang beli helm motor model kepala capung</t>
  </si>
  <si>
    <t>uang beli bensin motor pertalite</t>
  </si>
  <si>
    <t>hosea sama peter</t>
  </si>
  <si>
    <t xml:space="preserve">uang beli setrika maspion </t>
  </si>
  <si>
    <t>uang grab cewek vaksin (berangkat - pulang)</t>
  </si>
  <si>
    <t>fatma sama mega tobigo</t>
  </si>
  <si>
    <t>uang parkir juanda (vaksin kedua)</t>
  </si>
  <si>
    <t>uang beli beras 25 kg (Raja lele)</t>
  </si>
  <si>
    <t xml:space="preserve">uang beli bensin mobil avanza </t>
  </si>
  <si>
    <t>uang beli bakso untuk 8 orang yang ke sawo</t>
  </si>
  <si>
    <t>uang masuk ruko rich palace nyusul Pak Handoko</t>
  </si>
  <si>
    <t>uang beli paper cup sama minyak 2 L (2 buah)</t>
  </si>
  <si>
    <t>*uang yofan</t>
  </si>
  <si>
    <t>uang parkir di jalan</t>
  </si>
  <si>
    <t>uanng masuk total</t>
  </si>
  <si>
    <t>uang beli garam minyak sama masako</t>
  </si>
  <si>
    <t>uang kak irene</t>
  </si>
  <si>
    <t>uaang beli es batu</t>
  </si>
  <si>
    <t>uang beli gula buat es the</t>
  </si>
  <si>
    <t>uang masuk kas kecil asrama dari ce nanda</t>
  </si>
  <si>
    <t>uang beli kertas 4 1 RIM, kertas origami ukuran sedang 1 dan besar 1 sama kotak pencil 2b</t>
  </si>
  <si>
    <t>uang tambal ban</t>
  </si>
  <si>
    <t>uang beli isi strapes</t>
  </si>
  <si>
    <t>lunas</t>
  </si>
  <si>
    <t>uang beli barang keperluan asrama di indogrosir</t>
  </si>
  <si>
    <t>yofandi sama valen sama jhonan</t>
  </si>
  <si>
    <t>uang parkir dijalan</t>
  </si>
  <si>
    <t>belum lunas</t>
  </si>
  <si>
    <t xml:space="preserve">uang beli gas elpiji 1 tabung gas </t>
  </si>
  <si>
    <t>uang masuk ruko rich palace nganter yohana noril hosea valen pelayanan</t>
  </si>
  <si>
    <t xml:space="preserve">valen </t>
  </si>
  <si>
    <t xml:space="preserve">uang keluar total </t>
  </si>
  <si>
    <t>uang kepake 100000 (100000)</t>
  </si>
  <si>
    <t>uang kepake 77000 (100000)</t>
  </si>
  <si>
    <t>uang beli beras 25 kg (Bless)</t>
  </si>
  <si>
    <t>uang beli beras 25 kg (cap murah mertah)</t>
  </si>
  <si>
    <t>uang masuk kas kecil asrama dari ce nanda (lewat ovo)</t>
  </si>
  <si>
    <t>biaya tranfrer tarik tunai ovo ke bank</t>
  </si>
  <si>
    <t>uangbeli minyak 2 L (1)</t>
  </si>
  <si>
    <t>uang beli gula buat es buah</t>
  </si>
  <si>
    <t>uang beli es batu</t>
  </si>
  <si>
    <t>uang beli galon aqua (7 galon)</t>
  </si>
  <si>
    <t>**</t>
  </si>
  <si>
    <t>uangbeli bensin avanza</t>
  </si>
  <si>
    <t>uang masuk kas kecil asrama dari ce nanda lewat dana</t>
  </si>
  <si>
    <t>uang beli steker kran sealt tape</t>
  </si>
  <si>
    <t xml:space="preserve">uang beli jas ujan plastik </t>
  </si>
  <si>
    <t>uang bensin motor pertalite</t>
  </si>
  <si>
    <t>uang beli galon aqua 10 galon</t>
  </si>
  <si>
    <t xml:space="preserve">uang safe </t>
  </si>
  <si>
    <t>uang yofandi</t>
  </si>
  <si>
    <t>*dimulai tanggal 01 Desmber 2021</t>
  </si>
  <si>
    <t>*Desember 2021</t>
  </si>
  <si>
    <t>sisa saldo nota dari bulan November</t>
  </si>
  <si>
    <t>uang masuk kas asrama tapi langsung dipakai</t>
  </si>
  <si>
    <t>uang beli bensin avanza</t>
  </si>
  <si>
    <t>uang beli santan kara</t>
  </si>
  <si>
    <t>uang masuk kas asrama tapi langsung dipakai untuk beli bahan asrama di lotte mart</t>
  </si>
  <si>
    <t>petrus sama yofandi</t>
  </si>
  <si>
    <t>uang masuk ke bandara juanda</t>
  </si>
  <si>
    <t>uang masuk ke ruko rich palace</t>
  </si>
  <si>
    <t>uang masuk ke kas kecil asrama, uang diambil valen</t>
  </si>
  <si>
    <t>valen sama yofandi</t>
  </si>
  <si>
    <t>uang beli minyak masako ladaku</t>
  </si>
  <si>
    <t>hosea sama saferius</t>
  </si>
  <si>
    <t>uang ngambil cucian kak Yehuda (tapi inisialnya ditulis yudas)</t>
  </si>
  <si>
    <t>uang beli bensin buat motor mio punya hfc kota</t>
  </si>
  <si>
    <t>uang beli garam dapur</t>
  </si>
  <si>
    <t>hosea sama yofandi</t>
  </si>
  <si>
    <t>uang beli obat pak handoko</t>
  </si>
  <si>
    <t>yofandi sama saferius</t>
  </si>
  <si>
    <t>uang beli makan pak handoko</t>
  </si>
  <si>
    <t>uang karcis masuk ruko rungkut megah raya</t>
  </si>
  <si>
    <t>jhonan</t>
  </si>
  <si>
    <t>uang beli bahan-bahan asrama di lotte grosir</t>
  </si>
  <si>
    <t>uang beli minyak goreng 2 L</t>
  </si>
  <si>
    <t>uang beli gas elpiji 3 kilo 1</t>
  </si>
  <si>
    <t>buat beli bensin avanza</t>
  </si>
  <si>
    <t>uang dari cece buat beli super pell minyak air soflent pentol</t>
  </si>
  <si>
    <t>uang masuk ke kas kecil asrama</t>
  </si>
  <si>
    <t>uang beli indomie goreng (25bungkus)</t>
  </si>
  <si>
    <t>eliyakim sama hosea</t>
  </si>
  <si>
    <t>yofandi sama peter</t>
  </si>
  <si>
    <t>uang beli beras 25 kg (2) sama telur (5 kg)</t>
  </si>
  <si>
    <t>uang masuk kas kecil asrama</t>
  </si>
  <si>
    <t>ganti oli dan kasih lem didaerah sekitar penampung oli</t>
  </si>
  <si>
    <t>uang masuk ruko rungkut megah raya</t>
  </si>
  <si>
    <t xml:space="preserve">uang beli spon </t>
  </si>
  <si>
    <t>uang beli obat</t>
  </si>
  <si>
    <t>pizza pesenan ce nanda</t>
  </si>
  <si>
    <t>uang bensin avanza</t>
  </si>
  <si>
    <t>uang masuk ke kas asrama</t>
  </si>
  <si>
    <t>uang masuk ruko ke radio prima</t>
  </si>
  <si>
    <t>beli gas elpiji 3 kilo (2)</t>
  </si>
  <si>
    <t>uang beli telur 5 kilo</t>
  </si>
  <si>
    <t>uang beli bensin motor</t>
  </si>
  <si>
    <t>uang beli sabun pel</t>
  </si>
  <si>
    <t>valen sama quiny</t>
  </si>
  <si>
    <t>uang beli obat-obat buat stok asrama</t>
  </si>
  <si>
    <t>yofandi sama abraham</t>
  </si>
  <si>
    <t>uang masuk ruko di prima radio</t>
  </si>
  <si>
    <t>uang tambal ban motor</t>
  </si>
  <si>
    <t>uang beli pel-pel'an</t>
  </si>
  <si>
    <t>uang parkir motor</t>
  </si>
  <si>
    <t xml:space="preserve">minus bulan november </t>
  </si>
  <si>
    <t>*Januari 2022</t>
  </si>
  <si>
    <t>*dimulai tanggal 01 Januari 2022</t>
  </si>
  <si>
    <t>sisa saldo nota dari bulan Desember 2021</t>
  </si>
  <si>
    <t>ganti ban motor</t>
  </si>
  <si>
    <t>hosea sama patrick</t>
  </si>
  <si>
    <t>uang beli kecap sama saus tiram</t>
  </si>
  <si>
    <t>uang beli tabung gas elpiji 2 tabung</t>
  </si>
  <si>
    <t>uang beli minyak sama vixal</t>
  </si>
  <si>
    <t xml:space="preserve">uang beli sampo anak </t>
  </si>
  <si>
    <t xml:space="preserve">uang beli bensin motor </t>
  </si>
  <si>
    <t>uang beli beras karung 25 kg x 2</t>
  </si>
  <si>
    <t>uang beli minyak</t>
  </si>
  <si>
    <t>uang beli minyak kunci mas sama sovia</t>
  </si>
  <si>
    <t>uang beli telur 4.5 kg</t>
  </si>
  <si>
    <t>uang bensin motor</t>
  </si>
  <si>
    <t>uang beli gembong</t>
  </si>
  <si>
    <t xml:space="preserve">uang beli es batu </t>
  </si>
  <si>
    <t>uang beli kertas minyak sama karet</t>
  </si>
  <si>
    <t>uang beli foam mangkok sama tempat makan</t>
  </si>
  <si>
    <t>jhonan sama saferius</t>
  </si>
  <si>
    <t>uang beli galon aqua 6 galon</t>
  </si>
  <si>
    <t>uang beli royco</t>
  </si>
  <si>
    <t>uang beli roti goreng (ganti makan siang temen2 isolasi)</t>
  </si>
  <si>
    <t xml:space="preserve">uang beli minyak goreng 2 L </t>
  </si>
  <si>
    <t>uang isi ban motor</t>
  </si>
  <si>
    <t>uang beli kecap sama royco</t>
  </si>
  <si>
    <t>uang beli gas elpiji 3 kg 2 tabung</t>
  </si>
  <si>
    <t>uang beli mie sedap 30 bungkus ecer</t>
  </si>
  <si>
    <t>*Febuari 2022</t>
  </si>
  <si>
    <t>uang sisa saldo Januari 2022</t>
  </si>
  <si>
    <t>uang beli matras 2 lembar</t>
  </si>
  <si>
    <t>uang parkir mobil + motor</t>
  </si>
  <si>
    <t>*dimulai tanggal 03 Febuari 2022</t>
  </si>
  <si>
    <t>uang beli telur 6 kg</t>
  </si>
  <si>
    <t>uang ganti kampas rem + nambah minyak rem</t>
  </si>
  <si>
    <t xml:space="preserve">uang beli bensin avanza </t>
  </si>
  <si>
    <t>uang masuk ke kas asrama lewat valen</t>
  </si>
  <si>
    <t xml:space="preserve">uang beli fom kotak makan dan plastik makanan </t>
  </si>
  <si>
    <t xml:space="preserve">beli obat demakolin dan calniplex </t>
  </si>
  <si>
    <t>beli obat kakatua</t>
  </si>
  <si>
    <t>uang beli gas elpiji 1 tabung</t>
  </si>
  <si>
    <t>uang beli gas elpiji 2 tabung</t>
  </si>
  <si>
    <t>uang beli plastik fuma</t>
  </si>
  <si>
    <t>uang antar makanan via grab ke karantina angkatan 5 + uang masuk ruko</t>
  </si>
  <si>
    <t>yofandi sama irene sama patrick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</si>
</sst>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-F800]dddd\,\ mmmm\ dd\,\ yyyy"/>
    <numFmt numFmtId="165" formatCode="_([$Rp-421]* #,##0.00_);_([$Rp-421]* \(#,##0.00\);_([$Rp-421]* &quot;-&quot;??_);_(@_)"/>
    <numFmt numFmtId="166" formatCode="yyyy\-mm\-dd;@"/>
  </numFmts>
  <fonts count="7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8"/>
      <color theme="0"/>
      <name val="Calibri Light"/>
      <family val="2"/>
      <scheme val="major"/>
    </font>
    <font>
      <sz val="20"/>
      <color theme="0"/>
      <name val="Calibri"/>
      <family val="2"/>
      <scheme val="minor"/>
    </font>
    <font>
      <sz val="2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0" fontId="4" fillId="2" borderId="0" xfId="1" applyFont="1" applyFill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64" fontId="4" fillId="2" borderId="0" xfId="1" applyNumberFormat="1" applyFont="1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3" borderId="1" xfId="0" applyFill="1" applyBorder="1"/>
    <xf numFmtId="14" fontId="0" fillId="3" borderId="1" xfId="0" applyNumberFormat="1" applyFill="1" applyBorder="1"/>
    <xf numFmtId="165" fontId="0" fillId="3" borderId="1" xfId="0" applyNumberFormat="1" applyFill="1" applyBorder="1"/>
    <xf numFmtId="0" fontId="0" fillId="4" borderId="1" xfId="0" applyFill="1" applyBorder="1"/>
    <xf numFmtId="14" fontId="0" fillId="4" borderId="1" xfId="0" applyNumberFormat="1" applyFill="1" applyBorder="1"/>
    <xf numFmtId="165" fontId="0" fillId="4" borderId="1" xfId="0" applyNumberFormat="1" applyFill="1" applyBorder="1"/>
    <xf numFmtId="0" fontId="0" fillId="5" borderId="1" xfId="0" applyFill="1" applyBorder="1"/>
    <xf numFmtId="14" fontId="0" fillId="5" borderId="1" xfId="0" applyNumberFormat="1" applyFill="1" applyBorder="1"/>
    <xf numFmtId="165" fontId="0" fillId="5" borderId="1" xfId="0" applyNumberFormat="1" applyFill="1" applyBorder="1"/>
    <xf numFmtId="0" fontId="0" fillId="0" borderId="1" xfId="0" applyBorder="1"/>
    <xf numFmtId="14" fontId="0" fillId="0" borderId="1" xfId="0" applyNumberFormat="1" applyBorder="1"/>
    <xf numFmtId="165" fontId="0" fillId="0" borderId="1" xfId="0" applyNumberFormat="1" applyBorder="1"/>
    <xf numFmtId="0" fontId="0" fillId="6" borderId="1" xfId="0" applyFill="1" applyBorder="1"/>
    <xf numFmtId="14" fontId="0" fillId="6" borderId="1" xfId="0" applyNumberFormat="1" applyFill="1" applyBorder="1"/>
    <xf numFmtId="165" fontId="0" fillId="6" borderId="1" xfId="0" applyNumberFormat="1" applyFill="1" applyBorder="1"/>
    <xf numFmtId="165" fontId="0" fillId="7" borderId="1" xfId="0" applyNumberFormat="1" applyFill="1" applyBorder="1"/>
    <xf numFmtId="44" fontId="0" fillId="0" borderId="0" xfId="0" applyNumberFormat="1"/>
    <xf numFmtId="165" fontId="0" fillId="3" borderId="0" xfId="0" applyNumberFormat="1" applyFill="1"/>
    <xf numFmtId="0" fontId="0" fillId="3" borderId="0" xfId="0" applyFill="1"/>
    <xf numFmtId="165" fontId="0" fillId="4" borderId="0" xfId="0" applyNumberFormat="1" applyFill="1"/>
    <xf numFmtId="0" fontId="0" fillId="4" borderId="0" xfId="0" applyFill="1"/>
    <xf numFmtId="165" fontId="0" fillId="5" borderId="0" xfId="0" applyNumberFormat="1" applyFill="1"/>
    <xf numFmtId="0" fontId="0" fillId="5" borderId="0" xfId="0" applyFill="1"/>
    <xf numFmtId="165" fontId="0" fillId="8" borderId="0" xfId="0" applyNumberFormat="1" applyFill="1"/>
    <xf numFmtId="0" fontId="0" fillId="8" borderId="0" xfId="0" applyFill="1"/>
    <xf numFmtId="14" fontId="0" fillId="0" borderId="0" xfId="0" applyNumberFormat="1"/>
    <xf numFmtId="14" fontId="0" fillId="3" borderId="0" xfId="0" applyNumberFormat="1" applyFill="1"/>
    <xf numFmtId="14" fontId="0" fillId="4" borderId="0" xfId="0" applyNumberFormat="1" applyFill="1"/>
    <xf numFmtId="14" fontId="0" fillId="5" borderId="0" xfId="0" applyNumberFormat="1" applyFill="1"/>
    <xf numFmtId="14" fontId="0" fillId="8" borderId="0" xfId="0" applyNumberFormat="1" applyFill="1"/>
    <xf numFmtId="0" fontId="0" fillId="9" borderId="0" xfId="0" applyFill="1"/>
    <xf numFmtId="14" fontId="0" fillId="9" borderId="0" xfId="0" applyNumberFormat="1" applyFill="1"/>
    <xf numFmtId="165" fontId="0" fillId="9" borderId="0" xfId="0" applyNumberFormat="1" applyFill="1"/>
    <xf numFmtId="0" fontId="0" fillId="10" borderId="0" xfId="0" applyFill="1"/>
    <xf numFmtId="14" fontId="0" fillId="10" borderId="0" xfId="0" applyNumberFormat="1" applyFill="1"/>
    <xf numFmtId="165" fontId="0" fillId="10" borderId="0" xfId="0" applyNumberFormat="1" applyFill="1"/>
    <xf numFmtId="0" fontId="0" fillId="11" borderId="0" xfId="0" applyFill="1"/>
    <xf numFmtId="14" fontId="0" fillId="11" borderId="0" xfId="0" applyNumberFormat="1" applyFill="1"/>
    <xf numFmtId="165" fontId="0" fillId="11" borderId="0" xfId="0" applyNumberFormat="1" applyFill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37C53-0063-4FE4-9637-7E05AFF16C56}">
  <dimension ref="A1:O76"/>
  <sheetViews>
    <sheetView topLeftCell="A35" zoomScale="80" zoomScaleNormal="80" zoomScaleSheetLayoutView="100" workbookViewId="0">
      <selection activeCell="E59" sqref="E59"/>
    </sheetView>
  </sheetViews>
  <sheetFormatPr defaultRowHeight="15" x14ac:dyDescent="0.25"/>
  <cols>
    <col min="2" max="2" width="23.28515625" style="5" customWidth="1"/>
    <col min="3" max="3" width="31.42578125" customWidth="1"/>
    <col min="4" max="4" width="33.85546875" customWidth="1"/>
    <col min="5" max="5" width="27.85546875" customWidth="1"/>
    <col min="6" max="6" width="70" customWidth="1"/>
    <col min="7" max="7" width="29.28515625" customWidth="1"/>
  </cols>
  <sheetData>
    <row r="1" spans="1:15" ht="15" customHeight="1" x14ac:dyDescent="0.25">
      <c r="B1" s="47" t="s">
        <v>0</v>
      </c>
      <c r="C1" s="47"/>
      <c r="D1" s="47"/>
      <c r="E1" s="47"/>
      <c r="F1" s="47"/>
      <c r="G1" s="47"/>
      <c r="H1" s="2"/>
      <c r="I1" s="2"/>
      <c r="J1" s="2"/>
      <c r="K1" s="2"/>
      <c r="L1" s="2"/>
      <c r="M1" s="2"/>
      <c r="N1" s="2"/>
      <c r="O1" s="2"/>
    </row>
    <row r="2" spans="1:15" x14ac:dyDescent="0.25">
      <c r="B2" s="47"/>
      <c r="C2" s="47"/>
      <c r="D2" s="47"/>
      <c r="E2" s="47"/>
      <c r="F2" s="47"/>
      <c r="G2" s="47"/>
      <c r="H2" s="2"/>
      <c r="I2" s="2"/>
      <c r="J2" s="2"/>
      <c r="K2" s="2"/>
      <c r="L2" s="2"/>
      <c r="M2" s="2"/>
      <c r="N2" s="2"/>
      <c r="O2" s="2"/>
    </row>
    <row r="3" spans="1:15" x14ac:dyDescent="0.25">
      <c r="B3" s="47"/>
      <c r="C3" s="47"/>
      <c r="D3" s="47"/>
      <c r="E3" s="47"/>
      <c r="F3" s="47"/>
      <c r="G3" s="47"/>
      <c r="H3" s="2"/>
      <c r="I3" s="2"/>
      <c r="J3" s="2"/>
      <c r="K3" s="2"/>
      <c r="L3" s="2"/>
      <c r="M3" s="2"/>
      <c r="N3" s="2"/>
      <c r="O3" s="2"/>
    </row>
    <row r="4" spans="1:15" x14ac:dyDescent="0.25">
      <c r="B4" s="47"/>
      <c r="C4" s="47"/>
      <c r="D4" s="47"/>
      <c r="E4" s="47"/>
      <c r="F4" s="47"/>
      <c r="G4" s="47"/>
      <c r="H4" s="2"/>
      <c r="I4" s="2"/>
      <c r="J4" s="2"/>
      <c r="K4" s="2"/>
      <c r="L4" s="2"/>
      <c r="M4" s="2"/>
      <c r="N4" s="2"/>
      <c r="O4" s="2"/>
    </row>
    <row r="5" spans="1:15" ht="15" customHeight="1" x14ac:dyDescent="0.25">
      <c r="B5" s="48" t="s">
        <v>1</v>
      </c>
      <c r="C5" s="48"/>
      <c r="D5" s="48"/>
      <c r="E5" s="48"/>
      <c r="F5" s="48"/>
      <c r="G5" s="48"/>
      <c r="H5" s="3"/>
      <c r="I5" s="3"/>
      <c r="J5" s="3"/>
      <c r="K5" s="3"/>
      <c r="L5" s="3"/>
      <c r="M5" s="3"/>
      <c r="N5" s="3"/>
      <c r="O5" s="3"/>
    </row>
    <row r="6" spans="1:15" ht="15" customHeight="1" x14ac:dyDescent="0.25">
      <c r="B6" s="48"/>
      <c r="C6" s="48"/>
      <c r="D6" s="48"/>
      <c r="E6" s="48"/>
      <c r="F6" s="48"/>
      <c r="G6" s="48"/>
      <c r="H6" s="3"/>
      <c r="I6" s="3"/>
      <c r="J6" s="3"/>
      <c r="K6" s="3"/>
      <c r="L6" s="3"/>
      <c r="M6" s="3"/>
      <c r="N6" s="3"/>
      <c r="O6" s="3"/>
    </row>
    <row r="7" spans="1:15" x14ac:dyDescent="0.25">
      <c r="B7" s="5" t="s">
        <v>10</v>
      </c>
    </row>
    <row r="8" spans="1:15" ht="23.25" x14ac:dyDescent="0.35">
      <c r="A8" s="4" t="s">
        <v>31</v>
      </c>
      <c r="B8" s="4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</row>
    <row r="9" spans="1:15" x14ac:dyDescent="0.25">
      <c r="A9">
        <v>1</v>
      </c>
      <c r="B9" s="7">
        <v>44473</v>
      </c>
      <c r="C9" s="6">
        <v>500000</v>
      </c>
      <c r="D9" s="6">
        <v>0</v>
      </c>
      <c r="E9" s="6">
        <f>C9-D9</f>
        <v>500000</v>
      </c>
      <c r="F9" t="s">
        <v>8</v>
      </c>
      <c r="G9" t="s">
        <v>9</v>
      </c>
    </row>
    <row r="10" spans="1:15" x14ac:dyDescent="0.25">
      <c r="A10">
        <v>2</v>
      </c>
      <c r="B10" s="7">
        <v>44474</v>
      </c>
      <c r="C10" s="6">
        <v>0</v>
      </c>
      <c r="D10" s="6">
        <v>70500</v>
      </c>
      <c r="E10" s="6">
        <f>E9+C10-D10</f>
        <v>429500</v>
      </c>
      <c r="F10" t="s">
        <v>11</v>
      </c>
      <c r="G10" t="s">
        <v>12</v>
      </c>
    </row>
    <row r="11" spans="1:15" x14ac:dyDescent="0.25">
      <c r="A11">
        <v>3</v>
      </c>
      <c r="B11" s="7">
        <v>44475</v>
      </c>
      <c r="C11" s="6">
        <v>0</v>
      </c>
      <c r="D11" s="6">
        <v>17500</v>
      </c>
      <c r="E11" s="6">
        <f t="shared" ref="E11:E18" si="0">E10+C11-D11</f>
        <v>412000</v>
      </c>
      <c r="F11" t="s">
        <v>13</v>
      </c>
      <c r="G11" t="s">
        <v>14</v>
      </c>
    </row>
    <row r="12" spans="1:15" x14ac:dyDescent="0.25">
      <c r="A12">
        <v>4</v>
      </c>
      <c r="B12" s="7">
        <v>44475</v>
      </c>
      <c r="C12" s="6">
        <v>0</v>
      </c>
      <c r="D12" s="6">
        <v>35700</v>
      </c>
      <c r="E12" s="6">
        <f t="shared" si="0"/>
        <v>376300</v>
      </c>
      <c r="F12" t="s">
        <v>15</v>
      </c>
      <c r="G12" t="s">
        <v>14</v>
      </c>
    </row>
    <row r="13" spans="1:15" x14ac:dyDescent="0.25">
      <c r="A13">
        <v>5</v>
      </c>
      <c r="B13" s="7">
        <v>44476</v>
      </c>
      <c r="C13" s="6">
        <v>0</v>
      </c>
      <c r="D13" s="6">
        <v>154000</v>
      </c>
      <c r="E13" s="6">
        <f t="shared" si="0"/>
        <v>222300</v>
      </c>
      <c r="F13" t="s">
        <v>16</v>
      </c>
      <c r="G13" t="s">
        <v>17</v>
      </c>
    </row>
    <row r="14" spans="1:15" x14ac:dyDescent="0.25">
      <c r="A14">
        <v>6</v>
      </c>
      <c r="B14" s="7">
        <v>44476</v>
      </c>
      <c r="C14" s="6">
        <v>0</v>
      </c>
      <c r="D14" s="6">
        <v>101200</v>
      </c>
      <c r="E14" s="6">
        <f t="shared" si="0"/>
        <v>121100</v>
      </c>
      <c r="F14" t="s">
        <v>18</v>
      </c>
      <c r="G14" t="s">
        <v>19</v>
      </c>
    </row>
    <row r="15" spans="1:15" x14ac:dyDescent="0.25">
      <c r="A15">
        <v>7</v>
      </c>
      <c r="B15" s="7">
        <v>44476</v>
      </c>
      <c r="C15" s="6">
        <v>0</v>
      </c>
      <c r="D15" s="6">
        <v>13000</v>
      </c>
      <c r="E15" s="6">
        <f t="shared" si="0"/>
        <v>108100</v>
      </c>
      <c r="F15" t="s">
        <v>20</v>
      </c>
      <c r="G15" t="s">
        <v>21</v>
      </c>
    </row>
    <row r="16" spans="1:15" x14ac:dyDescent="0.25">
      <c r="A16">
        <v>8</v>
      </c>
      <c r="B16" s="7">
        <v>44477</v>
      </c>
      <c r="C16" s="6">
        <v>0</v>
      </c>
      <c r="D16" s="6">
        <v>10000</v>
      </c>
      <c r="E16" s="6">
        <f t="shared" si="0"/>
        <v>98100</v>
      </c>
      <c r="F16" t="s">
        <v>22</v>
      </c>
      <c r="G16" t="s">
        <v>23</v>
      </c>
    </row>
    <row r="17" spans="1:7" x14ac:dyDescent="0.25">
      <c r="A17">
        <v>9</v>
      </c>
      <c r="B17" s="7">
        <v>44480</v>
      </c>
      <c r="C17" s="6">
        <v>0</v>
      </c>
      <c r="D17" s="6">
        <v>79000</v>
      </c>
      <c r="E17" s="6">
        <f t="shared" si="0"/>
        <v>19100</v>
      </c>
      <c r="F17" t="s">
        <v>24</v>
      </c>
      <c r="G17" t="s">
        <v>14</v>
      </c>
    </row>
    <row r="18" spans="1:7" x14ac:dyDescent="0.25">
      <c r="A18">
        <v>10</v>
      </c>
      <c r="B18" s="7">
        <v>44480</v>
      </c>
      <c r="C18" s="6">
        <v>0</v>
      </c>
      <c r="D18" s="6">
        <v>37500</v>
      </c>
      <c r="E18" s="6">
        <f t="shared" si="0"/>
        <v>-18400</v>
      </c>
      <c r="F18" t="s">
        <v>25</v>
      </c>
      <c r="G18" t="s">
        <v>12</v>
      </c>
    </row>
    <row r="19" spans="1:7" x14ac:dyDescent="0.25">
      <c r="A19">
        <v>11</v>
      </c>
      <c r="B19" s="7">
        <v>44481</v>
      </c>
      <c r="C19" s="6">
        <v>500000</v>
      </c>
      <c r="D19" s="6">
        <v>0</v>
      </c>
      <c r="E19" s="6">
        <f>E18+C19-D19</f>
        <v>481600</v>
      </c>
      <c r="F19" t="s">
        <v>8</v>
      </c>
      <c r="G19" t="s">
        <v>23</v>
      </c>
    </row>
    <row r="20" spans="1:7" x14ac:dyDescent="0.25">
      <c r="A20">
        <v>12</v>
      </c>
      <c r="B20" s="7">
        <v>44481</v>
      </c>
      <c r="C20" s="6">
        <v>0</v>
      </c>
      <c r="D20" s="6">
        <v>67400</v>
      </c>
      <c r="E20" s="6">
        <f t="shared" ref="E20:E59" si="1">E19+C20-D20</f>
        <v>414200</v>
      </c>
      <c r="F20" t="s">
        <v>26</v>
      </c>
      <c r="G20" t="s">
        <v>23</v>
      </c>
    </row>
    <row r="21" spans="1:7" x14ac:dyDescent="0.25">
      <c r="A21">
        <v>13</v>
      </c>
      <c r="B21" s="7">
        <v>44481</v>
      </c>
      <c r="C21" s="6">
        <v>0</v>
      </c>
      <c r="D21" s="6">
        <v>23000</v>
      </c>
      <c r="E21" s="6">
        <f t="shared" si="1"/>
        <v>391200</v>
      </c>
      <c r="F21" t="s">
        <v>28</v>
      </c>
      <c r="G21" t="s">
        <v>23</v>
      </c>
    </row>
    <row r="22" spans="1:7" x14ac:dyDescent="0.25">
      <c r="A22">
        <v>14</v>
      </c>
      <c r="B22" s="7">
        <v>44481</v>
      </c>
      <c r="C22" s="6">
        <v>0</v>
      </c>
      <c r="D22" s="6">
        <v>15000</v>
      </c>
      <c r="E22" s="6">
        <f t="shared" si="1"/>
        <v>376200</v>
      </c>
      <c r="F22" t="s">
        <v>27</v>
      </c>
      <c r="G22" t="s">
        <v>23</v>
      </c>
    </row>
    <row r="23" spans="1:7" x14ac:dyDescent="0.25">
      <c r="A23">
        <v>15</v>
      </c>
      <c r="B23" s="7">
        <v>44482</v>
      </c>
      <c r="C23" s="6">
        <v>0</v>
      </c>
      <c r="D23" s="6">
        <v>6000</v>
      </c>
      <c r="E23" s="6">
        <f t="shared" si="1"/>
        <v>370200</v>
      </c>
      <c r="F23" t="s">
        <v>29</v>
      </c>
      <c r="G23" t="s">
        <v>23</v>
      </c>
    </row>
    <row r="24" spans="1:7" x14ac:dyDescent="0.25">
      <c r="A24">
        <v>16</v>
      </c>
      <c r="B24" s="7">
        <v>44482</v>
      </c>
      <c r="C24" s="6">
        <v>0</v>
      </c>
      <c r="D24" s="6">
        <v>70500</v>
      </c>
      <c r="E24" s="6">
        <f t="shared" si="1"/>
        <v>299700</v>
      </c>
      <c r="F24" t="s">
        <v>30</v>
      </c>
      <c r="G24" t="s">
        <v>12</v>
      </c>
    </row>
    <row r="25" spans="1:7" x14ac:dyDescent="0.25">
      <c r="A25">
        <v>17</v>
      </c>
      <c r="B25" s="7">
        <v>44483</v>
      </c>
      <c r="C25" s="6">
        <v>0</v>
      </c>
      <c r="D25" s="6">
        <v>84500</v>
      </c>
      <c r="E25" s="6">
        <f t="shared" si="1"/>
        <v>215200</v>
      </c>
      <c r="F25" t="s">
        <v>32</v>
      </c>
      <c r="G25" t="s">
        <v>33</v>
      </c>
    </row>
    <row r="26" spans="1:7" x14ac:dyDescent="0.25">
      <c r="A26">
        <v>18</v>
      </c>
      <c r="B26" s="7">
        <v>44485</v>
      </c>
      <c r="C26" s="6">
        <v>0</v>
      </c>
      <c r="D26" s="6">
        <v>32000</v>
      </c>
      <c r="E26" s="6">
        <f t="shared" si="1"/>
        <v>183200</v>
      </c>
      <c r="F26" t="s">
        <v>34</v>
      </c>
      <c r="G26" t="s">
        <v>35</v>
      </c>
    </row>
    <row r="27" spans="1:7" x14ac:dyDescent="0.25">
      <c r="A27">
        <v>19</v>
      </c>
      <c r="B27" s="7">
        <v>44485</v>
      </c>
      <c r="C27" s="6">
        <v>0</v>
      </c>
      <c r="D27" s="6">
        <v>31700</v>
      </c>
      <c r="E27" s="6">
        <f t="shared" si="1"/>
        <v>151500</v>
      </c>
      <c r="F27" t="s">
        <v>15</v>
      </c>
      <c r="G27" t="s">
        <v>35</v>
      </c>
    </row>
    <row r="28" spans="1:7" x14ac:dyDescent="0.25">
      <c r="A28">
        <v>20</v>
      </c>
      <c r="B28" s="7">
        <v>44485</v>
      </c>
      <c r="C28" s="6">
        <v>0</v>
      </c>
      <c r="D28" s="6">
        <v>55000</v>
      </c>
      <c r="E28" s="6">
        <f t="shared" si="1"/>
        <v>96500</v>
      </c>
      <c r="F28" t="s">
        <v>36</v>
      </c>
      <c r="G28" t="s">
        <v>37</v>
      </c>
    </row>
    <row r="29" spans="1:7" x14ac:dyDescent="0.25">
      <c r="A29">
        <v>21</v>
      </c>
      <c r="B29" s="7">
        <v>44485</v>
      </c>
      <c r="C29" s="6">
        <v>0</v>
      </c>
      <c r="D29" s="6">
        <v>10000</v>
      </c>
      <c r="E29" s="6">
        <f t="shared" si="1"/>
        <v>86500</v>
      </c>
      <c r="F29" t="s">
        <v>22</v>
      </c>
      <c r="G29" t="s">
        <v>37</v>
      </c>
    </row>
    <row r="30" spans="1:7" x14ac:dyDescent="0.25">
      <c r="A30">
        <v>22</v>
      </c>
      <c r="B30" s="7">
        <v>44485</v>
      </c>
      <c r="C30" s="6">
        <v>0</v>
      </c>
      <c r="D30" s="6">
        <v>2000</v>
      </c>
      <c r="E30" s="6">
        <f t="shared" si="1"/>
        <v>84500</v>
      </c>
      <c r="F30" t="s">
        <v>38</v>
      </c>
      <c r="G30" t="s">
        <v>37</v>
      </c>
    </row>
    <row r="31" spans="1:7" x14ac:dyDescent="0.25">
      <c r="A31">
        <v>23</v>
      </c>
      <c r="B31" s="7">
        <v>44486</v>
      </c>
      <c r="C31" s="6">
        <v>0</v>
      </c>
      <c r="D31" s="6">
        <v>110000</v>
      </c>
      <c r="E31" s="6">
        <f t="shared" si="1"/>
        <v>-25500</v>
      </c>
      <c r="F31" t="s">
        <v>39</v>
      </c>
      <c r="G31" t="s">
        <v>40</v>
      </c>
    </row>
    <row r="32" spans="1:7" x14ac:dyDescent="0.25">
      <c r="A32">
        <v>24</v>
      </c>
      <c r="B32" s="7">
        <v>44487</v>
      </c>
      <c r="C32" s="6">
        <v>500000</v>
      </c>
      <c r="D32" s="6">
        <v>0</v>
      </c>
      <c r="E32" s="6">
        <f t="shared" si="1"/>
        <v>474500</v>
      </c>
      <c r="F32" t="s">
        <v>8</v>
      </c>
      <c r="G32" t="s">
        <v>23</v>
      </c>
    </row>
    <row r="33" spans="1:7" x14ac:dyDescent="0.25">
      <c r="A33">
        <v>25</v>
      </c>
      <c r="B33" s="7">
        <v>44487</v>
      </c>
      <c r="C33" s="6">
        <v>0</v>
      </c>
      <c r="D33" s="6">
        <v>32900</v>
      </c>
      <c r="E33" s="6">
        <f t="shared" si="1"/>
        <v>441600</v>
      </c>
      <c r="F33" t="s">
        <v>15</v>
      </c>
      <c r="G33" t="s">
        <v>23</v>
      </c>
    </row>
    <row r="34" spans="1:7" x14ac:dyDescent="0.25">
      <c r="A34">
        <v>26</v>
      </c>
      <c r="B34" s="7">
        <v>44488</v>
      </c>
      <c r="C34" s="6">
        <v>0</v>
      </c>
      <c r="D34" s="6">
        <v>78000</v>
      </c>
      <c r="E34" s="6">
        <f t="shared" si="1"/>
        <v>363600</v>
      </c>
      <c r="F34" t="s">
        <v>41</v>
      </c>
      <c r="G34" t="s">
        <v>12</v>
      </c>
    </row>
    <row r="35" spans="1:7" x14ac:dyDescent="0.25">
      <c r="A35">
        <v>27</v>
      </c>
      <c r="B35" s="7">
        <v>44488</v>
      </c>
      <c r="C35" s="6">
        <v>0</v>
      </c>
      <c r="D35" s="6">
        <v>10000</v>
      </c>
      <c r="E35" s="6">
        <f t="shared" si="1"/>
        <v>353600</v>
      </c>
      <c r="F35" t="s">
        <v>22</v>
      </c>
      <c r="G35" t="s">
        <v>42</v>
      </c>
    </row>
    <row r="36" spans="1:7" x14ac:dyDescent="0.25">
      <c r="A36">
        <v>28</v>
      </c>
      <c r="B36" s="7">
        <v>44490</v>
      </c>
      <c r="C36" s="6">
        <v>0</v>
      </c>
      <c r="D36" s="6">
        <v>33000</v>
      </c>
      <c r="E36" s="6">
        <f t="shared" si="1"/>
        <v>320600</v>
      </c>
      <c r="F36" t="s">
        <v>43</v>
      </c>
      <c r="G36" t="s">
        <v>44</v>
      </c>
    </row>
    <row r="37" spans="1:7" x14ac:dyDescent="0.25">
      <c r="A37">
        <v>29</v>
      </c>
      <c r="B37" s="7">
        <v>44490</v>
      </c>
      <c r="C37" s="6">
        <v>0</v>
      </c>
      <c r="D37" s="6">
        <v>69000</v>
      </c>
      <c r="E37" s="6">
        <f t="shared" si="1"/>
        <v>251600</v>
      </c>
      <c r="F37" t="s">
        <v>45</v>
      </c>
      <c r="G37" t="s">
        <v>44</v>
      </c>
    </row>
    <row r="38" spans="1:7" x14ac:dyDescent="0.25">
      <c r="A38">
        <v>30</v>
      </c>
      <c r="B38" s="7">
        <v>44490</v>
      </c>
      <c r="C38" s="6">
        <v>0</v>
      </c>
      <c r="D38" s="6">
        <v>100000</v>
      </c>
      <c r="E38" s="6">
        <f t="shared" si="1"/>
        <v>151600</v>
      </c>
      <c r="F38" t="s">
        <v>46</v>
      </c>
      <c r="G38" t="s">
        <v>44</v>
      </c>
    </row>
    <row r="39" spans="1:7" x14ac:dyDescent="0.25">
      <c r="A39">
        <v>31</v>
      </c>
      <c r="B39" s="7">
        <v>44490</v>
      </c>
      <c r="C39" s="6">
        <v>0</v>
      </c>
      <c r="D39" s="6">
        <v>117000</v>
      </c>
      <c r="E39" s="6">
        <f t="shared" si="1"/>
        <v>34600</v>
      </c>
      <c r="F39" t="s">
        <v>47</v>
      </c>
      <c r="G39" t="s">
        <v>44</v>
      </c>
    </row>
    <row r="40" spans="1:7" x14ac:dyDescent="0.25">
      <c r="A40">
        <v>32</v>
      </c>
      <c r="B40" s="7">
        <v>44491</v>
      </c>
      <c r="C40" s="6">
        <v>100000</v>
      </c>
      <c r="D40" s="6">
        <v>0</v>
      </c>
      <c r="E40" s="6">
        <f t="shared" si="1"/>
        <v>134600</v>
      </c>
      <c r="F40" t="s">
        <v>8</v>
      </c>
      <c r="G40" t="s">
        <v>23</v>
      </c>
    </row>
    <row r="41" spans="1:7" x14ac:dyDescent="0.25">
      <c r="A41">
        <v>33</v>
      </c>
      <c r="B41" s="7">
        <v>44491</v>
      </c>
      <c r="C41" s="6">
        <v>0</v>
      </c>
      <c r="D41" s="6">
        <v>78000</v>
      </c>
      <c r="E41" s="6">
        <f t="shared" si="1"/>
        <v>56600</v>
      </c>
      <c r="F41" t="s">
        <v>41</v>
      </c>
      <c r="G41" t="s">
        <v>12</v>
      </c>
    </row>
    <row r="42" spans="1:7" x14ac:dyDescent="0.25">
      <c r="A42">
        <v>34</v>
      </c>
      <c r="B42" s="7">
        <v>44491</v>
      </c>
      <c r="C42" s="6">
        <v>0</v>
      </c>
      <c r="D42" s="6">
        <v>35900</v>
      </c>
      <c r="E42" s="6">
        <f t="shared" si="1"/>
        <v>20700</v>
      </c>
      <c r="F42" t="s">
        <v>48</v>
      </c>
      <c r="G42" t="s">
        <v>49</v>
      </c>
    </row>
    <row r="43" spans="1:7" x14ac:dyDescent="0.25">
      <c r="A43">
        <v>35</v>
      </c>
      <c r="B43" s="7">
        <v>44491</v>
      </c>
      <c r="C43" s="6">
        <v>0</v>
      </c>
      <c r="D43" s="6">
        <v>2000</v>
      </c>
      <c r="E43" s="6">
        <f t="shared" si="1"/>
        <v>18700</v>
      </c>
      <c r="F43" t="s">
        <v>38</v>
      </c>
      <c r="G43" t="s">
        <v>49</v>
      </c>
    </row>
    <row r="44" spans="1:7" x14ac:dyDescent="0.25">
      <c r="A44">
        <v>36</v>
      </c>
      <c r="B44" s="7">
        <v>44491</v>
      </c>
      <c r="C44" s="6">
        <v>500000</v>
      </c>
      <c r="D44" s="6">
        <v>0</v>
      </c>
      <c r="E44" s="6">
        <f t="shared" si="1"/>
        <v>518700</v>
      </c>
      <c r="F44" t="s">
        <v>50</v>
      </c>
      <c r="G44" t="s">
        <v>23</v>
      </c>
    </row>
    <row r="45" spans="1:7" x14ac:dyDescent="0.25">
      <c r="A45">
        <v>37</v>
      </c>
      <c r="B45" s="7">
        <v>44492</v>
      </c>
      <c r="C45" s="6">
        <v>0</v>
      </c>
      <c r="D45" s="6">
        <v>20000</v>
      </c>
      <c r="E45" s="6">
        <f t="shared" si="1"/>
        <v>498700</v>
      </c>
      <c r="F45" t="s">
        <v>51</v>
      </c>
      <c r="G45" t="s">
        <v>23</v>
      </c>
    </row>
    <row r="46" spans="1:7" x14ac:dyDescent="0.25">
      <c r="A46">
        <v>38</v>
      </c>
      <c r="B46" s="7">
        <v>44492</v>
      </c>
      <c r="C46" s="6">
        <v>0</v>
      </c>
      <c r="D46" s="6">
        <v>10000</v>
      </c>
      <c r="E46" s="6">
        <f t="shared" si="1"/>
        <v>488700</v>
      </c>
      <c r="F46" t="s">
        <v>52</v>
      </c>
      <c r="G46" t="s">
        <v>23</v>
      </c>
    </row>
    <row r="47" spans="1:7" x14ac:dyDescent="0.25">
      <c r="A47">
        <v>39</v>
      </c>
      <c r="B47" s="7">
        <v>44492</v>
      </c>
      <c r="C47" s="6">
        <v>0</v>
      </c>
      <c r="D47" s="6">
        <v>81300</v>
      </c>
      <c r="E47" s="6">
        <f t="shared" si="1"/>
        <v>407400</v>
      </c>
      <c r="F47" t="s">
        <v>53</v>
      </c>
      <c r="G47" t="s">
        <v>23</v>
      </c>
    </row>
    <row r="48" spans="1:7" x14ac:dyDescent="0.25">
      <c r="A48">
        <v>40</v>
      </c>
      <c r="B48" s="7">
        <v>44493</v>
      </c>
      <c r="C48" s="6">
        <v>0</v>
      </c>
      <c r="D48" s="6">
        <v>15000</v>
      </c>
      <c r="E48" s="6">
        <f t="shared" si="1"/>
        <v>392400</v>
      </c>
      <c r="F48" t="s">
        <v>54</v>
      </c>
      <c r="G48" t="s">
        <v>55</v>
      </c>
    </row>
    <row r="49" spans="1:7" x14ac:dyDescent="0.25">
      <c r="A49">
        <v>41</v>
      </c>
      <c r="B49" s="7">
        <v>44493</v>
      </c>
      <c r="C49" s="6">
        <v>0</v>
      </c>
      <c r="D49" s="6">
        <v>22000</v>
      </c>
      <c r="E49" s="6">
        <f t="shared" si="1"/>
        <v>370400</v>
      </c>
      <c r="F49" t="s">
        <v>56</v>
      </c>
      <c r="G49" t="s">
        <v>55</v>
      </c>
    </row>
    <row r="50" spans="1:7" x14ac:dyDescent="0.25">
      <c r="A50">
        <v>42</v>
      </c>
      <c r="B50" s="7">
        <v>44494</v>
      </c>
      <c r="C50" s="6">
        <v>0</v>
      </c>
      <c r="D50" s="6">
        <v>48000</v>
      </c>
      <c r="E50" s="6">
        <f>E49+C50-D50</f>
        <v>322400</v>
      </c>
      <c r="F50" t="s">
        <v>57</v>
      </c>
      <c r="G50" t="s">
        <v>33</v>
      </c>
    </row>
    <row r="51" spans="1:7" x14ac:dyDescent="0.25">
      <c r="A51">
        <v>43</v>
      </c>
      <c r="B51" s="7">
        <v>44496</v>
      </c>
      <c r="C51" s="6">
        <v>0</v>
      </c>
      <c r="D51" s="6">
        <v>200000</v>
      </c>
      <c r="E51" s="6">
        <f t="shared" si="1"/>
        <v>122400</v>
      </c>
      <c r="F51" t="s">
        <v>58</v>
      </c>
      <c r="G51" t="s">
        <v>17</v>
      </c>
    </row>
    <row r="52" spans="1:7" x14ac:dyDescent="0.25">
      <c r="A52">
        <v>44</v>
      </c>
      <c r="B52" s="7">
        <v>44496</v>
      </c>
      <c r="C52" s="6">
        <v>0</v>
      </c>
      <c r="D52" s="6">
        <v>83000</v>
      </c>
      <c r="E52" s="6">
        <f t="shared" si="1"/>
        <v>39400</v>
      </c>
      <c r="F52" t="s">
        <v>59</v>
      </c>
      <c r="G52" t="s">
        <v>12</v>
      </c>
    </row>
    <row r="53" spans="1:7" x14ac:dyDescent="0.25">
      <c r="A53">
        <v>45</v>
      </c>
      <c r="B53" s="7">
        <v>44496</v>
      </c>
      <c r="C53" s="6">
        <v>0</v>
      </c>
      <c r="D53" s="6">
        <v>10000</v>
      </c>
      <c r="E53" s="6">
        <f t="shared" si="1"/>
        <v>29400</v>
      </c>
      <c r="F53" t="s">
        <v>60</v>
      </c>
      <c r="G53" t="s">
        <v>23</v>
      </c>
    </row>
    <row r="54" spans="1:7" x14ac:dyDescent="0.25">
      <c r="A54">
        <v>46</v>
      </c>
      <c r="B54" s="7">
        <v>44497</v>
      </c>
      <c r="C54" s="6">
        <v>0</v>
      </c>
      <c r="D54" s="6">
        <v>10000</v>
      </c>
      <c r="E54" s="6">
        <f t="shared" si="1"/>
        <v>19400</v>
      </c>
      <c r="F54" t="s">
        <v>61</v>
      </c>
      <c r="G54" t="s">
        <v>17</v>
      </c>
    </row>
    <row r="55" spans="1:7" x14ac:dyDescent="0.25">
      <c r="A55">
        <v>47</v>
      </c>
      <c r="B55" s="7">
        <v>44497</v>
      </c>
      <c r="C55" s="6">
        <v>0</v>
      </c>
      <c r="D55" s="6">
        <v>3000</v>
      </c>
      <c r="E55" s="6">
        <f t="shared" si="1"/>
        <v>16400</v>
      </c>
      <c r="F55" t="s">
        <v>62</v>
      </c>
      <c r="G55" t="s">
        <v>23</v>
      </c>
    </row>
    <row r="56" spans="1:7" x14ac:dyDescent="0.25">
      <c r="A56">
        <v>48</v>
      </c>
      <c r="B56" s="7">
        <v>44499</v>
      </c>
      <c r="C56" s="6">
        <v>0</v>
      </c>
      <c r="D56" s="6">
        <v>15000</v>
      </c>
      <c r="E56" s="6">
        <f t="shared" si="1"/>
        <v>1400</v>
      </c>
      <c r="F56" t="s">
        <v>63</v>
      </c>
      <c r="G56" t="s">
        <v>64</v>
      </c>
    </row>
    <row r="57" spans="1:7" x14ac:dyDescent="0.25">
      <c r="A57">
        <v>49</v>
      </c>
      <c r="B57" s="7">
        <v>44500</v>
      </c>
      <c r="C57" s="6">
        <v>0</v>
      </c>
      <c r="D57" s="6">
        <v>5000</v>
      </c>
      <c r="E57" s="6">
        <f t="shared" si="1"/>
        <v>-3600</v>
      </c>
      <c r="F57" t="s">
        <v>65</v>
      </c>
      <c r="G57" t="s">
        <v>17</v>
      </c>
    </row>
    <row r="58" spans="1:7" x14ac:dyDescent="0.25">
      <c r="A58">
        <v>50</v>
      </c>
      <c r="B58" s="7">
        <v>44500</v>
      </c>
      <c r="C58" s="6">
        <v>0</v>
      </c>
      <c r="D58" s="6">
        <v>10000</v>
      </c>
      <c r="E58" s="6">
        <f t="shared" si="1"/>
        <v>-13600</v>
      </c>
      <c r="F58" t="s">
        <v>61</v>
      </c>
      <c r="G58" t="s">
        <v>17</v>
      </c>
    </row>
    <row r="59" spans="1:7" x14ac:dyDescent="0.25">
      <c r="A59">
        <v>51</v>
      </c>
      <c r="B59" s="7">
        <v>44500</v>
      </c>
      <c r="C59" s="6">
        <v>0</v>
      </c>
      <c r="D59" s="6">
        <v>5000</v>
      </c>
      <c r="E59" s="6">
        <f t="shared" si="1"/>
        <v>-18600</v>
      </c>
      <c r="F59" t="s">
        <v>66</v>
      </c>
      <c r="G59" t="s">
        <v>44</v>
      </c>
    </row>
    <row r="60" spans="1:7" x14ac:dyDescent="0.25">
      <c r="A60" s="49" t="s">
        <v>67</v>
      </c>
      <c r="B60" s="50"/>
      <c r="C60" s="51">
        <f>SUM(C9:C59)</f>
        <v>2100000</v>
      </c>
      <c r="D60" s="51">
        <f>SUM(D9:D59)</f>
        <v>2118600</v>
      </c>
      <c r="E60" s="51">
        <v>-18600</v>
      </c>
      <c r="F60" s="50"/>
      <c r="G60" s="50"/>
    </row>
    <row r="61" spans="1:7" x14ac:dyDescent="0.25">
      <c r="A61" s="50"/>
      <c r="B61" s="50"/>
      <c r="C61" s="52"/>
      <c r="D61" s="52"/>
      <c r="E61" s="51"/>
      <c r="F61" s="50"/>
      <c r="G61" s="50"/>
    </row>
    <row r="62" spans="1:7" x14ac:dyDescent="0.25">
      <c r="A62" s="50"/>
      <c r="B62" s="50"/>
      <c r="C62" s="52"/>
      <c r="D62" s="52"/>
      <c r="E62" s="51"/>
      <c r="F62" s="50"/>
      <c r="G62" s="50"/>
    </row>
    <row r="63" spans="1:7" x14ac:dyDescent="0.25">
      <c r="B63" s="7"/>
    </row>
    <row r="64" spans="1:7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7"/>
    </row>
    <row r="72" spans="2:2" x14ac:dyDescent="0.25">
      <c r="B72" s="7"/>
    </row>
    <row r="73" spans="2:2" x14ac:dyDescent="0.25">
      <c r="B73" s="7"/>
    </row>
    <row r="74" spans="2:2" x14ac:dyDescent="0.25">
      <c r="B74" s="7"/>
    </row>
    <row r="75" spans="2:2" x14ac:dyDescent="0.25">
      <c r="B75" s="7"/>
    </row>
    <row r="76" spans="2:2" x14ac:dyDescent="0.25">
      <c r="B76" s="7"/>
    </row>
  </sheetData>
  <sheetProtection formatCells="0" formatColumns="0" formatRows="0"/>
  <autoFilter ref="A8:G8" xr:uid="{E1137C53-0063-4FE4-9637-7E05AFF16C56}"/>
  <mergeCells count="7">
    <mergeCell ref="B1:G4"/>
    <mergeCell ref="B5:G6"/>
    <mergeCell ref="A60:B62"/>
    <mergeCell ref="C60:C62"/>
    <mergeCell ref="D60:D62"/>
    <mergeCell ref="E60:E62"/>
    <mergeCell ref="F60:G6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AE0A9-9D0C-4DE2-9702-0E943FFDF5A6}">
  <dimension ref="A1:K91"/>
  <sheetViews>
    <sheetView topLeftCell="A50" zoomScale="60" zoomScaleNormal="60" zoomScaleSheetLayoutView="80" workbookViewId="0">
      <selection activeCell="B5" sqref="B5:G6"/>
    </sheetView>
  </sheetViews>
  <sheetFormatPr defaultRowHeight="15" x14ac:dyDescent="0.25"/>
  <cols>
    <col min="2" max="2" width="21" customWidth="1"/>
    <col min="3" max="3" width="37.42578125" customWidth="1"/>
    <col min="4" max="4" width="42.5703125" customWidth="1"/>
    <col min="5" max="5" width="48.42578125" customWidth="1"/>
    <col min="6" max="6" width="52" customWidth="1"/>
    <col min="7" max="7" width="31.5703125" customWidth="1"/>
    <col min="8" max="8" width="13.85546875" customWidth="1"/>
    <col min="9" max="9" width="27.28515625" customWidth="1"/>
    <col min="10" max="10" width="25.42578125" customWidth="1"/>
    <col min="11" max="11" width="32.5703125" customWidth="1"/>
  </cols>
  <sheetData>
    <row r="1" spans="1:11" x14ac:dyDescent="0.25">
      <c r="B1" s="47" t="s">
        <v>0</v>
      </c>
      <c r="C1" s="47"/>
      <c r="D1" s="47"/>
      <c r="E1" s="47"/>
      <c r="F1" s="47"/>
      <c r="G1" s="47"/>
    </row>
    <row r="2" spans="1:11" x14ac:dyDescent="0.25">
      <c r="B2" s="47"/>
      <c r="C2" s="47"/>
      <c r="D2" s="47"/>
      <c r="E2" s="47"/>
      <c r="F2" s="47"/>
      <c r="G2" s="47"/>
    </row>
    <row r="3" spans="1:11" x14ac:dyDescent="0.25">
      <c r="B3" s="47"/>
      <c r="C3" s="47"/>
      <c r="D3" s="47"/>
      <c r="E3" s="47"/>
      <c r="F3" s="47"/>
      <c r="G3" s="47"/>
    </row>
    <row r="4" spans="1:11" x14ac:dyDescent="0.25">
      <c r="B4" s="47"/>
      <c r="C4" s="47"/>
      <c r="D4" s="47"/>
      <c r="E4" s="47"/>
      <c r="F4" s="47"/>
      <c r="G4" s="47"/>
    </row>
    <row r="5" spans="1:11" x14ac:dyDescent="0.25">
      <c r="B5" s="53" t="s">
        <v>69</v>
      </c>
      <c r="C5" s="48"/>
      <c r="D5" s="48"/>
      <c r="E5" s="48"/>
      <c r="F5" s="48"/>
      <c r="G5" s="48"/>
    </row>
    <row r="6" spans="1:11" x14ac:dyDescent="0.25">
      <c r="B6" s="48"/>
      <c r="C6" s="48"/>
      <c r="D6" s="48"/>
      <c r="E6" s="48"/>
      <c r="F6" s="48"/>
      <c r="G6" s="48"/>
    </row>
    <row r="7" spans="1:11" x14ac:dyDescent="0.25">
      <c r="B7" s="5" t="s">
        <v>68</v>
      </c>
    </row>
    <row r="8" spans="1:11" ht="23.25" x14ac:dyDescent="0.35">
      <c r="A8" s="4" t="s">
        <v>31</v>
      </c>
      <c r="B8" s="4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  <c r="I8" t="s">
        <v>87</v>
      </c>
      <c r="J8" s="6">
        <f>SUM(C9:C65)</f>
        <v>3950000</v>
      </c>
    </row>
    <row r="9" spans="1:11" x14ac:dyDescent="0.25">
      <c r="A9" s="8">
        <f>ROW(A1)</f>
        <v>1</v>
      </c>
      <c r="B9" s="9">
        <v>44503</v>
      </c>
      <c r="C9" s="10">
        <v>0</v>
      </c>
      <c r="D9" s="10">
        <v>18600</v>
      </c>
      <c r="E9" s="10">
        <f>C9-D9</f>
        <v>-18600</v>
      </c>
      <c r="F9" s="8" t="s">
        <v>70</v>
      </c>
      <c r="G9" s="8" t="s">
        <v>23</v>
      </c>
      <c r="I9" t="s">
        <v>104</v>
      </c>
      <c r="J9" s="6">
        <f>SUM(D9:D65)</f>
        <v>4199300</v>
      </c>
      <c r="K9" s="6">
        <f>SUM(D10:D20)</f>
        <v>928000</v>
      </c>
    </row>
    <row r="10" spans="1:11" x14ac:dyDescent="0.25">
      <c r="A10" s="8">
        <f t="shared" ref="A10:A53" si="0">ROW(A2)</f>
        <v>2</v>
      </c>
      <c r="B10" s="9">
        <v>44503</v>
      </c>
      <c r="C10" s="10">
        <v>300000</v>
      </c>
      <c r="D10" s="10">
        <v>0</v>
      </c>
      <c r="E10" s="10">
        <f>E9+C10-D10</f>
        <v>281400</v>
      </c>
      <c r="F10" s="8" t="s">
        <v>71</v>
      </c>
      <c r="G10" s="8" t="s">
        <v>23</v>
      </c>
      <c r="J10" s="6">
        <f>J8-J9</f>
        <v>-249300</v>
      </c>
    </row>
    <row r="11" spans="1:11" x14ac:dyDescent="0.25">
      <c r="A11" s="8">
        <f t="shared" si="0"/>
        <v>3</v>
      </c>
      <c r="B11" s="9">
        <v>44503</v>
      </c>
      <c r="C11" s="10">
        <v>0</v>
      </c>
      <c r="D11" s="10">
        <v>83000</v>
      </c>
      <c r="E11" s="10">
        <f t="shared" ref="E11:E65" si="1">E10+C11-D11</f>
        <v>198400</v>
      </c>
      <c r="F11" s="8" t="s">
        <v>72</v>
      </c>
      <c r="G11" s="8" t="s">
        <v>12</v>
      </c>
    </row>
    <row r="12" spans="1:11" x14ac:dyDescent="0.25">
      <c r="A12" s="8">
        <f t="shared" si="0"/>
        <v>4</v>
      </c>
      <c r="B12" s="9">
        <v>44503</v>
      </c>
      <c r="C12" s="10">
        <v>700000</v>
      </c>
      <c r="D12" s="10">
        <v>0</v>
      </c>
      <c r="E12" s="10">
        <f t="shared" si="1"/>
        <v>898400</v>
      </c>
      <c r="F12" s="8" t="s">
        <v>71</v>
      </c>
      <c r="G12" s="8" t="s">
        <v>23</v>
      </c>
    </row>
    <row r="13" spans="1:11" x14ac:dyDescent="0.25">
      <c r="A13" s="8">
        <f t="shared" si="0"/>
        <v>5</v>
      </c>
      <c r="B13" s="9">
        <v>44503</v>
      </c>
      <c r="C13" s="10">
        <v>0</v>
      </c>
      <c r="D13" s="10">
        <v>150000</v>
      </c>
      <c r="E13" s="10">
        <f t="shared" si="1"/>
        <v>748400</v>
      </c>
      <c r="F13" s="8" t="s">
        <v>73</v>
      </c>
      <c r="G13" s="8" t="s">
        <v>44</v>
      </c>
    </row>
    <row r="14" spans="1:11" x14ac:dyDescent="0.25">
      <c r="A14" s="8">
        <f t="shared" si="0"/>
        <v>6</v>
      </c>
      <c r="B14" s="9">
        <v>44503</v>
      </c>
      <c r="C14" s="10">
        <v>0</v>
      </c>
      <c r="D14" s="10">
        <v>15000</v>
      </c>
      <c r="E14" s="10">
        <f t="shared" si="1"/>
        <v>733400</v>
      </c>
      <c r="F14" s="8" t="s">
        <v>74</v>
      </c>
      <c r="G14" s="8" t="s">
        <v>75</v>
      </c>
    </row>
    <row r="15" spans="1:11" x14ac:dyDescent="0.25">
      <c r="A15" s="8">
        <f t="shared" si="0"/>
        <v>7</v>
      </c>
      <c r="B15" s="9">
        <v>44503</v>
      </c>
      <c r="C15" s="10">
        <v>0</v>
      </c>
      <c r="D15" s="10">
        <v>150000</v>
      </c>
      <c r="E15" s="10">
        <f t="shared" si="1"/>
        <v>583400</v>
      </c>
      <c r="F15" s="8" t="s">
        <v>76</v>
      </c>
      <c r="G15" s="8" t="s">
        <v>44</v>
      </c>
    </row>
    <row r="16" spans="1:11" x14ac:dyDescent="0.25">
      <c r="A16" s="8">
        <f t="shared" si="0"/>
        <v>8</v>
      </c>
      <c r="B16" s="9">
        <v>44504</v>
      </c>
      <c r="C16" s="10">
        <v>0</v>
      </c>
      <c r="D16" s="10">
        <v>80000</v>
      </c>
      <c r="E16" s="10">
        <f t="shared" si="1"/>
        <v>503400</v>
      </c>
      <c r="F16" s="8" t="s">
        <v>77</v>
      </c>
      <c r="G16" s="8" t="s">
        <v>78</v>
      </c>
    </row>
    <row r="17" spans="1:11" x14ac:dyDescent="0.25">
      <c r="A17" s="8">
        <f t="shared" si="0"/>
        <v>9</v>
      </c>
      <c r="B17" s="9">
        <v>44504</v>
      </c>
      <c r="C17" s="10">
        <v>0</v>
      </c>
      <c r="D17" s="10">
        <v>10000</v>
      </c>
      <c r="E17" s="10">
        <f t="shared" si="1"/>
        <v>493400</v>
      </c>
      <c r="F17" s="8" t="s">
        <v>79</v>
      </c>
      <c r="G17" s="8" t="s">
        <v>17</v>
      </c>
    </row>
    <row r="18" spans="1:11" x14ac:dyDescent="0.25">
      <c r="A18" s="8">
        <f t="shared" si="0"/>
        <v>10</v>
      </c>
      <c r="B18" s="9">
        <v>44505</v>
      </c>
      <c r="C18" s="10">
        <v>0</v>
      </c>
      <c r="D18" s="10">
        <v>230000</v>
      </c>
      <c r="E18" s="10">
        <f t="shared" si="1"/>
        <v>263400</v>
      </c>
      <c r="F18" s="8" t="s">
        <v>80</v>
      </c>
      <c r="G18" s="8" t="s">
        <v>23</v>
      </c>
    </row>
    <row r="19" spans="1:11" x14ac:dyDescent="0.25">
      <c r="A19" s="8">
        <f t="shared" si="0"/>
        <v>11</v>
      </c>
      <c r="B19" s="9">
        <v>44505</v>
      </c>
      <c r="C19" s="10">
        <v>0</v>
      </c>
      <c r="D19" s="10">
        <v>10000</v>
      </c>
      <c r="E19" s="10">
        <f t="shared" si="1"/>
        <v>253400</v>
      </c>
      <c r="F19" s="8" t="s">
        <v>79</v>
      </c>
      <c r="G19" s="8" t="s">
        <v>17</v>
      </c>
    </row>
    <row r="20" spans="1:11" x14ac:dyDescent="0.25">
      <c r="A20" s="8">
        <f t="shared" si="0"/>
        <v>12</v>
      </c>
      <c r="B20" s="9">
        <v>44505</v>
      </c>
      <c r="C20" s="10">
        <v>0</v>
      </c>
      <c r="D20" s="10">
        <v>200000</v>
      </c>
      <c r="E20" s="10">
        <f t="shared" si="1"/>
        <v>53400</v>
      </c>
      <c r="F20" s="8" t="s">
        <v>81</v>
      </c>
      <c r="G20" s="8" t="s">
        <v>17</v>
      </c>
    </row>
    <row r="21" spans="1:11" x14ac:dyDescent="0.25">
      <c r="A21" s="11">
        <f t="shared" si="0"/>
        <v>13</v>
      </c>
      <c r="B21" s="12">
        <v>44506</v>
      </c>
      <c r="C21" s="13">
        <v>100000</v>
      </c>
      <c r="D21" s="13">
        <v>0</v>
      </c>
      <c r="E21" s="13">
        <f t="shared" si="1"/>
        <v>153400</v>
      </c>
      <c r="F21" s="11" t="s">
        <v>71</v>
      </c>
      <c r="G21" s="11" t="s">
        <v>23</v>
      </c>
      <c r="K21" s="6">
        <f>SUM(D21:D35)</f>
        <v>601700</v>
      </c>
    </row>
    <row r="22" spans="1:11" x14ac:dyDescent="0.25">
      <c r="A22" s="11">
        <f t="shared" si="0"/>
        <v>14</v>
      </c>
      <c r="B22" s="12">
        <v>44506</v>
      </c>
      <c r="C22" s="13">
        <v>0</v>
      </c>
      <c r="D22" s="13">
        <v>90000</v>
      </c>
      <c r="E22" s="13">
        <f t="shared" si="1"/>
        <v>63400</v>
      </c>
      <c r="F22" s="11" t="s">
        <v>82</v>
      </c>
      <c r="G22" s="11" t="s">
        <v>23</v>
      </c>
    </row>
    <row r="23" spans="1:11" x14ac:dyDescent="0.25">
      <c r="A23" s="11">
        <f t="shared" si="0"/>
        <v>15</v>
      </c>
      <c r="B23" s="12">
        <v>44506</v>
      </c>
      <c r="C23" s="13">
        <v>0</v>
      </c>
      <c r="D23" s="13">
        <v>10000</v>
      </c>
      <c r="E23" s="13">
        <f t="shared" si="1"/>
        <v>53400</v>
      </c>
      <c r="F23" s="11" t="s">
        <v>83</v>
      </c>
      <c r="G23" s="11" t="s">
        <v>17</v>
      </c>
      <c r="H23" t="s">
        <v>85</v>
      </c>
      <c r="I23" t="s">
        <v>96</v>
      </c>
      <c r="K23" s="6"/>
    </row>
    <row r="24" spans="1:11" x14ac:dyDescent="0.25">
      <c r="A24" s="11">
        <f t="shared" si="0"/>
        <v>16</v>
      </c>
      <c r="B24" s="12">
        <v>44506</v>
      </c>
      <c r="C24" s="13">
        <v>0</v>
      </c>
      <c r="D24" s="13">
        <v>88400</v>
      </c>
      <c r="E24" s="13">
        <f t="shared" si="1"/>
        <v>-35000</v>
      </c>
      <c r="F24" s="11" t="s">
        <v>84</v>
      </c>
      <c r="G24" s="11" t="s">
        <v>23</v>
      </c>
      <c r="H24" t="s">
        <v>85</v>
      </c>
      <c r="I24" t="s">
        <v>96</v>
      </c>
      <c r="J24" s="6"/>
    </row>
    <row r="25" spans="1:11" x14ac:dyDescent="0.25">
      <c r="A25" s="11">
        <f t="shared" si="0"/>
        <v>17</v>
      </c>
      <c r="B25" s="12">
        <v>44506</v>
      </c>
      <c r="C25" s="13">
        <v>0</v>
      </c>
      <c r="D25" s="13">
        <v>7000</v>
      </c>
      <c r="E25" s="13">
        <f t="shared" si="1"/>
        <v>-42000</v>
      </c>
      <c r="F25" s="11" t="s">
        <v>86</v>
      </c>
      <c r="G25" s="11" t="s">
        <v>23</v>
      </c>
      <c r="H25" t="s">
        <v>85</v>
      </c>
      <c r="I25" t="s">
        <v>96</v>
      </c>
    </row>
    <row r="26" spans="1:11" x14ac:dyDescent="0.25">
      <c r="A26" s="11">
        <f t="shared" si="0"/>
        <v>18</v>
      </c>
      <c r="B26" s="12">
        <v>44506</v>
      </c>
      <c r="C26" s="13">
        <v>0</v>
      </c>
      <c r="D26" s="13">
        <v>50300</v>
      </c>
      <c r="E26" s="13">
        <f t="shared" si="1"/>
        <v>-92300</v>
      </c>
      <c r="F26" s="11" t="s">
        <v>88</v>
      </c>
      <c r="G26" s="11" t="s">
        <v>49</v>
      </c>
      <c r="H26" t="s">
        <v>89</v>
      </c>
      <c r="I26" t="s">
        <v>96</v>
      </c>
    </row>
    <row r="27" spans="1:11" x14ac:dyDescent="0.25">
      <c r="A27" s="11">
        <f t="shared" si="0"/>
        <v>19</v>
      </c>
      <c r="B27" s="12">
        <v>44507</v>
      </c>
      <c r="C27" s="13">
        <v>0</v>
      </c>
      <c r="D27" s="13">
        <v>10000</v>
      </c>
      <c r="E27" s="13">
        <f t="shared" si="1"/>
        <v>-102300</v>
      </c>
      <c r="F27" s="11" t="s">
        <v>83</v>
      </c>
      <c r="G27" s="11" t="s">
        <v>17</v>
      </c>
      <c r="H27" t="s">
        <v>85</v>
      </c>
      <c r="I27" t="s">
        <v>96</v>
      </c>
    </row>
    <row r="28" spans="1:11" x14ac:dyDescent="0.25">
      <c r="A28" s="11">
        <f t="shared" si="0"/>
        <v>20</v>
      </c>
      <c r="B28" s="12">
        <v>44507</v>
      </c>
      <c r="C28" s="13">
        <v>0</v>
      </c>
      <c r="D28" s="13">
        <v>10000</v>
      </c>
      <c r="E28" s="13">
        <f t="shared" si="1"/>
        <v>-112300</v>
      </c>
      <c r="F28" s="11" t="s">
        <v>90</v>
      </c>
      <c r="G28" s="11" t="s">
        <v>44</v>
      </c>
      <c r="H28" t="s">
        <v>85</v>
      </c>
      <c r="I28" t="s">
        <v>96</v>
      </c>
    </row>
    <row r="29" spans="1:11" x14ac:dyDescent="0.25">
      <c r="A29" s="11">
        <f t="shared" si="0"/>
        <v>21</v>
      </c>
      <c r="B29" s="12">
        <v>44507</v>
      </c>
      <c r="C29" s="13">
        <v>0</v>
      </c>
      <c r="D29" s="13">
        <v>12500</v>
      </c>
      <c r="E29" s="13">
        <f t="shared" si="1"/>
        <v>-124800</v>
      </c>
      <c r="F29" s="11" t="s">
        <v>91</v>
      </c>
      <c r="G29" s="11" t="s">
        <v>44</v>
      </c>
      <c r="H29" t="s">
        <v>85</v>
      </c>
      <c r="I29" t="s">
        <v>96</v>
      </c>
    </row>
    <row r="30" spans="1:11" x14ac:dyDescent="0.25">
      <c r="A30" s="11">
        <f t="shared" si="0"/>
        <v>22</v>
      </c>
      <c r="B30" s="12">
        <v>44508</v>
      </c>
      <c r="C30" s="13">
        <v>0</v>
      </c>
      <c r="D30" s="13">
        <v>10000</v>
      </c>
      <c r="E30" s="13">
        <f t="shared" si="1"/>
        <v>-134800</v>
      </c>
      <c r="F30" s="11" t="s">
        <v>74</v>
      </c>
      <c r="G30" s="11" t="s">
        <v>17</v>
      </c>
      <c r="H30" t="s">
        <v>85</v>
      </c>
      <c r="I30" t="s">
        <v>96</v>
      </c>
    </row>
    <row r="31" spans="1:11" x14ac:dyDescent="0.25">
      <c r="A31" s="11">
        <f t="shared" si="0"/>
        <v>23</v>
      </c>
      <c r="B31" s="12">
        <v>44509</v>
      </c>
      <c r="C31" s="13">
        <v>0</v>
      </c>
      <c r="D31" s="13">
        <v>83000</v>
      </c>
      <c r="E31" s="13">
        <f t="shared" si="1"/>
        <v>-217800</v>
      </c>
      <c r="F31" s="11" t="s">
        <v>72</v>
      </c>
      <c r="G31" s="11" t="s">
        <v>12</v>
      </c>
      <c r="H31" t="s">
        <v>85</v>
      </c>
      <c r="I31" t="s">
        <v>96</v>
      </c>
    </row>
    <row r="32" spans="1:11" x14ac:dyDescent="0.25">
      <c r="A32" s="11">
        <f t="shared" si="0"/>
        <v>24</v>
      </c>
      <c r="B32" s="12">
        <v>44510</v>
      </c>
      <c r="C32" s="13">
        <v>0</v>
      </c>
      <c r="D32" s="13">
        <v>10000</v>
      </c>
      <c r="E32" s="13">
        <f t="shared" si="1"/>
        <v>-227800</v>
      </c>
      <c r="F32" s="11" t="s">
        <v>83</v>
      </c>
      <c r="G32" s="11" t="s">
        <v>17</v>
      </c>
      <c r="H32" t="s">
        <v>85</v>
      </c>
      <c r="I32" t="s">
        <v>96</v>
      </c>
    </row>
    <row r="33" spans="1:11" x14ac:dyDescent="0.25">
      <c r="A33" s="11">
        <f t="shared" si="0"/>
        <v>25</v>
      </c>
      <c r="B33" s="12">
        <v>44512</v>
      </c>
      <c r="C33" s="13">
        <v>0</v>
      </c>
      <c r="D33" s="13">
        <v>100000</v>
      </c>
      <c r="E33" s="13">
        <f t="shared" si="1"/>
        <v>-327800</v>
      </c>
      <c r="F33" s="11" t="s">
        <v>81</v>
      </c>
      <c r="G33" s="11" t="s">
        <v>17</v>
      </c>
      <c r="H33" t="s">
        <v>85</v>
      </c>
      <c r="I33" t="s">
        <v>96</v>
      </c>
    </row>
    <row r="34" spans="1:11" x14ac:dyDescent="0.25">
      <c r="A34" s="11">
        <f t="shared" si="0"/>
        <v>26</v>
      </c>
      <c r="B34" s="12">
        <v>44512</v>
      </c>
      <c r="C34" s="13">
        <v>750000</v>
      </c>
      <c r="D34" s="13">
        <v>0</v>
      </c>
      <c r="E34" s="13">
        <f t="shared" si="1"/>
        <v>422200</v>
      </c>
      <c r="F34" s="11" t="s">
        <v>92</v>
      </c>
      <c r="G34" s="11" t="s">
        <v>23</v>
      </c>
    </row>
    <row r="35" spans="1:11" x14ac:dyDescent="0.25">
      <c r="A35" s="11">
        <f t="shared" si="0"/>
        <v>27</v>
      </c>
      <c r="B35" s="12">
        <v>44512</v>
      </c>
      <c r="C35" s="13">
        <v>0</v>
      </c>
      <c r="D35" s="13">
        <v>120500</v>
      </c>
      <c r="E35" s="13">
        <f t="shared" si="1"/>
        <v>301700</v>
      </c>
      <c r="F35" s="11" t="s">
        <v>93</v>
      </c>
      <c r="G35" s="11" t="s">
        <v>44</v>
      </c>
    </row>
    <row r="36" spans="1:11" x14ac:dyDescent="0.25">
      <c r="A36" s="14">
        <f>ROW(A28)</f>
        <v>28</v>
      </c>
      <c r="B36" s="15">
        <v>44513</v>
      </c>
      <c r="C36" s="16">
        <v>0</v>
      </c>
      <c r="D36" s="16">
        <v>15000</v>
      </c>
      <c r="E36" s="16">
        <f t="shared" si="1"/>
        <v>286700</v>
      </c>
      <c r="F36" s="14" t="s">
        <v>94</v>
      </c>
      <c r="G36" s="14" t="s">
        <v>23</v>
      </c>
    </row>
    <row r="37" spans="1:11" x14ac:dyDescent="0.25">
      <c r="A37" s="14">
        <f t="shared" si="0"/>
        <v>29</v>
      </c>
      <c r="B37" s="15">
        <v>44513</v>
      </c>
      <c r="C37" s="16">
        <v>0</v>
      </c>
      <c r="D37" s="16">
        <v>12500</v>
      </c>
      <c r="E37" s="16">
        <f t="shared" si="1"/>
        <v>274200</v>
      </c>
      <c r="F37" s="14" t="s">
        <v>95</v>
      </c>
      <c r="G37" s="14" t="s">
        <v>23</v>
      </c>
    </row>
    <row r="38" spans="1:11" x14ac:dyDescent="0.25">
      <c r="A38" s="14">
        <f t="shared" si="0"/>
        <v>30</v>
      </c>
      <c r="B38" s="15">
        <v>44513</v>
      </c>
      <c r="C38" s="16">
        <v>1250000</v>
      </c>
      <c r="D38" s="16">
        <v>0</v>
      </c>
      <c r="E38" s="16">
        <f t="shared" si="1"/>
        <v>1524200</v>
      </c>
      <c r="F38" s="14" t="s">
        <v>92</v>
      </c>
      <c r="G38" s="14" t="s">
        <v>23</v>
      </c>
    </row>
    <row r="39" spans="1:11" x14ac:dyDescent="0.25">
      <c r="A39" s="14">
        <f t="shared" si="0"/>
        <v>31</v>
      </c>
      <c r="B39" s="15">
        <v>44513</v>
      </c>
      <c r="C39" s="16">
        <v>0</v>
      </c>
      <c r="D39" s="16">
        <v>1576500</v>
      </c>
      <c r="E39" s="16">
        <f t="shared" si="1"/>
        <v>-52300</v>
      </c>
      <c r="F39" s="14" t="s">
        <v>97</v>
      </c>
      <c r="G39" s="14" t="s">
        <v>98</v>
      </c>
      <c r="H39" t="s">
        <v>85</v>
      </c>
      <c r="I39" t="s">
        <v>96</v>
      </c>
      <c r="J39" t="s">
        <v>106</v>
      </c>
      <c r="K39" s="6">
        <f>SUM(D36:D43)</f>
        <v>1724000</v>
      </c>
    </row>
    <row r="40" spans="1:11" x14ac:dyDescent="0.25">
      <c r="A40" s="14">
        <f t="shared" si="0"/>
        <v>32</v>
      </c>
      <c r="B40" s="15">
        <v>44513</v>
      </c>
      <c r="C40" s="16">
        <v>0</v>
      </c>
      <c r="D40" s="16">
        <v>15000</v>
      </c>
      <c r="E40" s="16">
        <f t="shared" si="1"/>
        <v>-67300</v>
      </c>
      <c r="F40" s="14" t="s">
        <v>74</v>
      </c>
      <c r="G40" s="14" t="s">
        <v>64</v>
      </c>
      <c r="K40" t="s">
        <v>115</v>
      </c>
    </row>
    <row r="41" spans="1:11" x14ac:dyDescent="0.25">
      <c r="A41" s="14">
        <f t="shared" si="0"/>
        <v>33</v>
      </c>
      <c r="B41" s="15">
        <v>44513</v>
      </c>
      <c r="C41" s="16">
        <v>0</v>
      </c>
      <c r="D41" s="16">
        <v>5000</v>
      </c>
      <c r="E41" s="16">
        <f t="shared" si="1"/>
        <v>-72300</v>
      </c>
      <c r="F41" s="14" t="s">
        <v>99</v>
      </c>
      <c r="G41" s="14" t="s">
        <v>98</v>
      </c>
    </row>
    <row r="42" spans="1:11" x14ac:dyDescent="0.25">
      <c r="A42" s="14">
        <f t="shared" si="0"/>
        <v>34</v>
      </c>
      <c r="B42" s="15">
        <v>44514</v>
      </c>
      <c r="C42" s="16">
        <v>0</v>
      </c>
      <c r="D42" s="16">
        <v>10000</v>
      </c>
      <c r="E42" s="16">
        <f t="shared" si="1"/>
        <v>-82300</v>
      </c>
      <c r="F42" s="14" t="s">
        <v>102</v>
      </c>
      <c r="G42" s="14" t="s">
        <v>103</v>
      </c>
      <c r="H42" t="s">
        <v>85</v>
      </c>
      <c r="I42" t="s">
        <v>96</v>
      </c>
      <c r="J42" t="s">
        <v>105</v>
      </c>
    </row>
    <row r="43" spans="1:11" x14ac:dyDescent="0.25">
      <c r="A43" s="14">
        <f t="shared" si="0"/>
        <v>35</v>
      </c>
      <c r="B43" s="15">
        <v>44514</v>
      </c>
      <c r="C43" s="16">
        <v>0</v>
      </c>
      <c r="D43" s="16">
        <v>90000</v>
      </c>
      <c r="E43" s="16">
        <f t="shared" si="1"/>
        <v>-172300</v>
      </c>
      <c r="F43" s="14" t="s">
        <v>81</v>
      </c>
      <c r="G43" s="14" t="s">
        <v>17</v>
      </c>
      <c r="H43" t="s">
        <v>85</v>
      </c>
      <c r="I43" t="s">
        <v>96</v>
      </c>
    </row>
    <row r="44" spans="1:11" x14ac:dyDescent="0.25">
      <c r="A44" s="20">
        <f t="shared" si="0"/>
        <v>36</v>
      </c>
      <c r="B44" s="21">
        <v>44515</v>
      </c>
      <c r="C44" s="22">
        <v>0</v>
      </c>
      <c r="D44" s="22">
        <v>17500</v>
      </c>
      <c r="E44" s="22">
        <f t="shared" si="1"/>
        <v>-189800</v>
      </c>
      <c r="F44" s="20" t="s">
        <v>101</v>
      </c>
      <c r="G44" s="20" t="s">
        <v>23</v>
      </c>
      <c r="H44" t="s">
        <v>85</v>
      </c>
      <c r="I44" t="s">
        <v>96</v>
      </c>
    </row>
    <row r="45" spans="1:11" x14ac:dyDescent="0.25">
      <c r="A45" s="20">
        <f t="shared" si="0"/>
        <v>37</v>
      </c>
      <c r="B45" s="21">
        <v>44515</v>
      </c>
      <c r="C45" s="22">
        <v>500000</v>
      </c>
      <c r="D45" s="22">
        <v>0</v>
      </c>
      <c r="E45" s="22">
        <f t="shared" si="1"/>
        <v>310200</v>
      </c>
      <c r="F45" s="20" t="s">
        <v>92</v>
      </c>
      <c r="G45" s="20" t="s">
        <v>23</v>
      </c>
    </row>
    <row r="46" spans="1:11" x14ac:dyDescent="0.25">
      <c r="A46" s="20">
        <f t="shared" si="0"/>
        <v>38</v>
      </c>
      <c r="B46" s="21">
        <v>44515</v>
      </c>
      <c r="C46" s="22">
        <v>0</v>
      </c>
      <c r="D46" s="22">
        <v>250000</v>
      </c>
      <c r="E46" s="22">
        <f t="shared" si="1"/>
        <v>60200</v>
      </c>
      <c r="F46" s="20" t="s">
        <v>107</v>
      </c>
      <c r="G46" s="20" t="s">
        <v>23</v>
      </c>
    </row>
    <row r="47" spans="1:11" x14ac:dyDescent="0.25">
      <c r="A47" s="20">
        <f t="shared" si="0"/>
        <v>39</v>
      </c>
      <c r="B47" s="21">
        <v>44515</v>
      </c>
      <c r="C47" s="22">
        <v>0</v>
      </c>
      <c r="D47" s="22">
        <v>59000</v>
      </c>
      <c r="E47" s="22">
        <f t="shared" si="1"/>
        <v>1200</v>
      </c>
      <c r="F47" s="20" t="s">
        <v>114</v>
      </c>
      <c r="G47" s="20" t="s">
        <v>12</v>
      </c>
    </row>
    <row r="48" spans="1:11" x14ac:dyDescent="0.25">
      <c r="A48" s="20">
        <f t="shared" si="0"/>
        <v>40</v>
      </c>
      <c r="B48" s="21">
        <v>44515</v>
      </c>
      <c r="C48" s="22">
        <v>0</v>
      </c>
      <c r="D48" s="22">
        <v>240000</v>
      </c>
      <c r="E48" s="22">
        <f t="shared" si="1"/>
        <v>-238800</v>
      </c>
      <c r="F48" s="20" t="s">
        <v>108</v>
      </c>
      <c r="G48" s="20" t="s">
        <v>23</v>
      </c>
      <c r="H48" t="s">
        <v>85</v>
      </c>
      <c r="I48" t="s">
        <v>100</v>
      </c>
      <c r="K48" s="6">
        <f>SUM(D44:D53)</f>
        <v>628500</v>
      </c>
    </row>
    <row r="49" spans="1:9" x14ac:dyDescent="0.25">
      <c r="A49" s="20">
        <f t="shared" si="0"/>
        <v>41</v>
      </c>
      <c r="B49" s="21">
        <v>44515</v>
      </c>
      <c r="C49" s="22">
        <v>0</v>
      </c>
      <c r="D49" s="22">
        <v>37000</v>
      </c>
      <c r="E49" s="22">
        <f t="shared" si="1"/>
        <v>-275800</v>
      </c>
      <c r="F49" s="20" t="s">
        <v>111</v>
      </c>
      <c r="G49" s="20" t="s">
        <v>23</v>
      </c>
      <c r="H49" t="s">
        <v>85</v>
      </c>
      <c r="I49" t="s">
        <v>100</v>
      </c>
    </row>
    <row r="50" spans="1:9" x14ac:dyDescent="0.25">
      <c r="A50" s="20">
        <f t="shared" si="0"/>
        <v>42</v>
      </c>
      <c r="B50" s="21">
        <v>44516</v>
      </c>
      <c r="C50" s="22">
        <v>100000</v>
      </c>
      <c r="D50" s="22">
        <v>0</v>
      </c>
      <c r="E50" s="22">
        <f t="shared" si="1"/>
        <v>-175800</v>
      </c>
      <c r="F50" s="20" t="s">
        <v>109</v>
      </c>
      <c r="G50" s="20" t="s">
        <v>23</v>
      </c>
    </row>
    <row r="51" spans="1:9" x14ac:dyDescent="0.25">
      <c r="A51" s="20">
        <f t="shared" si="0"/>
        <v>43</v>
      </c>
      <c r="B51" s="21">
        <v>44516</v>
      </c>
      <c r="C51" s="22">
        <v>0</v>
      </c>
      <c r="D51" s="22">
        <v>2500</v>
      </c>
      <c r="E51" s="22">
        <f t="shared" si="1"/>
        <v>-178300</v>
      </c>
      <c r="F51" s="20" t="s">
        <v>110</v>
      </c>
      <c r="G51" s="20" t="s">
        <v>23</v>
      </c>
    </row>
    <row r="52" spans="1:9" x14ac:dyDescent="0.25">
      <c r="A52" s="20">
        <f t="shared" si="0"/>
        <v>44</v>
      </c>
      <c r="B52" s="21">
        <v>44516</v>
      </c>
      <c r="C52" s="22">
        <v>0</v>
      </c>
      <c r="D52" s="22">
        <v>12500</v>
      </c>
      <c r="E52" s="22">
        <f t="shared" si="1"/>
        <v>-190800</v>
      </c>
      <c r="F52" s="20" t="s">
        <v>112</v>
      </c>
      <c r="G52" s="20" t="s">
        <v>23</v>
      </c>
    </row>
    <row r="53" spans="1:9" x14ac:dyDescent="0.25">
      <c r="A53" s="20">
        <f t="shared" si="0"/>
        <v>45</v>
      </c>
      <c r="B53" s="21">
        <v>44516</v>
      </c>
      <c r="C53" s="22">
        <v>0</v>
      </c>
      <c r="D53" s="22">
        <v>10000</v>
      </c>
      <c r="E53" s="22">
        <f t="shared" si="1"/>
        <v>-200800</v>
      </c>
      <c r="F53" s="20" t="s">
        <v>113</v>
      </c>
      <c r="G53" s="20" t="s">
        <v>23</v>
      </c>
    </row>
    <row r="54" spans="1:9" x14ac:dyDescent="0.25">
      <c r="A54" s="17">
        <f t="shared" ref="A54:A59" si="2">ROW(A48)</f>
        <v>48</v>
      </c>
      <c r="B54" s="18">
        <v>44520</v>
      </c>
      <c r="C54" s="19">
        <v>0</v>
      </c>
      <c r="D54" s="19">
        <v>8000</v>
      </c>
      <c r="E54" s="23">
        <f t="shared" si="1"/>
        <v>-208800</v>
      </c>
      <c r="F54" s="17" t="s">
        <v>38</v>
      </c>
      <c r="G54" s="17" t="s">
        <v>17</v>
      </c>
    </row>
    <row r="55" spans="1:9" x14ac:dyDescent="0.25">
      <c r="A55" s="17">
        <f t="shared" si="2"/>
        <v>49</v>
      </c>
      <c r="B55" s="18">
        <v>44521</v>
      </c>
      <c r="C55" s="19">
        <v>0</v>
      </c>
      <c r="D55" s="19">
        <v>10000</v>
      </c>
      <c r="E55" s="23">
        <f t="shared" si="1"/>
        <v>-218800</v>
      </c>
      <c r="F55" s="17" t="s">
        <v>61</v>
      </c>
      <c r="G55" s="17" t="s">
        <v>17</v>
      </c>
    </row>
    <row r="56" spans="1:9" x14ac:dyDescent="0.25">
      <c r="A56" s="17">
        <f t="shared" si="2"/>
        <v>50</v>
      </c>
      <c r="B56" s="18">
        <v>44521</v>
      </c>
      <c r="C56" s="19">
        <v>0</v>
      </c>
      <c r="D56" s="19">
        <v>100000</v>
      </c>
      <c r="E56" s="23">
        <f t="shared" si="1"/>
        <v>-318800</v>
      </c>
      <c r="F56" s="17" t="s">
        <v>116</v>
      </c>
      <c r="G56" s="17" t="s">
        <v>17</v>
      </c>
    </row>
    <row r="57" spans="1:9" x14ac:dyDescent="0.25">
      <c r="A57" s="17">
        <f t="shared" si="2"/>
        <v>51</v>
      </c>
      <c r="B57" s="18">
        <v>44521</v>
      </c>
      <c r="C57" s="19">
        <v>250000</v>
      </c>
      <c r="D57" s="19">
        <v>0</v>
      </c>
      <c r="E57" s="23">
        <f t="shared" si="1"/>
        <v>-68800</v>
      </c>
      <c r="F57" s="17" t="s">
        <v>117</v>
      </c>
      <c r="G57" s="17" t="s">
        <v>23</v>
      </c>
    </row>
    <row r="58" spans="1:9" x14ac:dyDescent="0.25">
      <c r="A58" s="17">
        <f t="shared" si="2"/>
        <v>52</v>
      </c>
      <c r="B58" s="18">
        <v>44521</v>
      </c>
      <c r="C58" s="19">
        <v>0</v>
      </c>
      <c r="D58" s="19">
        <v>43000</v>
      </c>
      <c r="E58" s="23">
        <f t="shared" si="1"/>
        <v>-111800</v>
      </c>
      <c r="F58" s="17" t="s">
        <v>118</v>
      </c>
      <c r="G58" s="17" t="s">
        <v>23</v>
      </c>
    </row>
    <row r="59" spans="1:9" x14ac:dyDescent="0.25">
      <c r="A59" s="17">
        <f t="shared" si="2"/>
        <v>53</v>
      </c>
      <c r="B59" s="18">
        <v>44521</v>
      </c>
      <c r="C59" s="19">
        <v>0</v>
      </c>
      <c r="D59" s="19">
        <v>29500</v>
      </c>
      <c r="E59" s="23">
        <f t="shared" si="1"/>
        <v>-141300</v>
      </c>
      <c r="F59" s="17" t="s">
        <v>119</v>
      </c>
      <c r="G59" s="17" t="s">
        <v>64</v>
      </c>
      <c r="H59" t="s">
        <v>122</v>
      </c>
      <c r="I59" s="6">
        <f>D54+D59+D60</f>
        <v>52500</v>
      </c>
    </row>
    <row r="60" spans="1:9" x14ac:dyDescent="0.25">
      <c r="A60" s="17">
        <f t="shared" ref="A60:A65" si="3">ROW(A54)</f>
        <v>54</v>
      </c>
      <c r="B60" s="18">
        <v>44521</v>
      </c>
      <c r="C60" s="19">
        <v>0</v>
      </c>
      <c r="D60" s="19">
        <v>15000</v>
      </c>
      <c r="E60" s="23">
        <f t="shared" si="1"/>
        <v>-156300</v>
      </c>
      <c r="F60" s="17" t="s">
        <v>120</v>
      </c>
      <c r="G60" s="17" t="s">
        <v>64</v>
      </c>
      <c r="H60" t="s">
        <v>123</v>
      </c>
      <c r="I60" s="6">
        <f>249300-52500</f>
        <v>196800</v>
      </c>
    </row>
    <row r="61" spans="1:9" x14ac:dyDescent="0.25">
      <c r="A61" s="17">
        <f t="shared" si="3"/>
        <v>55</v>
      </c>
      <c r="B61" s="18">
        <v>44524</v>
      </c>
      <c r="C61" s="19">
        <v>0</v>
      </c>
      <c r="D61" s="19">
        <v>83000</v>
      </c>
      <c r="E61" s="23">
        <f t="shared" si="1"/>
        <v>-239300</v>
      </c>
      <c r="F61" s="17" t="s">
        <v>121</v>
      </c>
      <c r="G61" s="17" t="s">
        <v>12</v>
      </c>
    </row>
    <row r="62" spans="1:9" x14ac:dyDescent="0.25">
      <c r="A62" s="17">
        <f t="shared" si="3"/>
        <v>56</v>
      </c>
      <c r="B62" s="18">
        <v>44527</v>
      </c>
      <c r="C62" s="19">
        <v>0</v>
      </c>
      <c r="D62" s="19">
        <v>10000</v>
      </c>
      <c r="E62" s="23">
        <f t="shared" si="1"/>
        <v>-249300</v>
      </c>
      <c r="F62" s="17" t="s">
        <v>74</v>
      </c>
      <c r="G62" s="17" t="s">
        <v>64</v>
      </c>
    </row>
    <row r="63" spans="1:9" x14ac:dyDescent="0.25">
      <c r="A63" s="17">
        <f t="shared" si="3"/>
        <v>57</v>
      </c>
      <c r="B63" s="17"/>
      <c r="C63" s="19">
        <v>0</v>
      </c>
      <c r="D63" s="19"/>
      <c r="E63" s="23">
        <f t="shared" si="1"/>
        <v>-249300</v>
      </c>
      <c r="F63" s="17"/>
      <c r="G63" s="17"/>
    </row>
    <row r="64" spans="1:9" x14ac:dyDescent="0.25">
      <c r="A64" s="17">
        <f t="shared" si="3"/>
        <v>58</v>
      </c>
      <c r="B64" s="17"/>
      <c r="C64" s="19">
        <v>0</v>
      </c>
      <c r="D64" s="19"/>
      <c r="E64" s="23">
        <f t="shared" si="1"/>
        <v>-249300</v>
      </c>
      <c r="F64" s="17"/>
      <c r="G64" s="17"/>
    </row>
    <row r="65" spans="1:11" x14ac:dyDescent="0.25">
      <c r="A65" s="17">
        <f t="shared" si="3"/>
        <v>59</v>
      </c>
      <c r="B65" s="17"/>
      <c r="C65" s="19">
        <v>0</v>
      </c>
      <c r="D65" s="19"/>
      <c r="E65" s="23">
        <f t="shared" si="1"/>
        <v>-249300</v>
      </c>
      <c r="F65" s="17"/>
      <c r="G65" s="17"/>
    </row>
    <row r="66" spans="1:11" x14ac:dyDescent="0.25">
      <c r="D66" s="6"/>
      <c r="E66" s="6"/>
    </row>
    <row r="67" spans="1:11" x14ac:dyDescent="0.25">
      <c r="D67" s="6"/>
      <c r="E67" s="6"/>
    </row>
    <row r="68" spans="1:11" x14ac:dyDescent="0.25">
      <c r="D68" s="6">
        <f>SUM(D54:D65)</f>
        <v>298500</v>
      </c>
      <c r="E68" s="6"/>
    </row>
    <row r="69" spans="1:11" x14ac:dyDescent="0.25">
      <c r="D69" s="6"/>
      <c r="E69" s="6"/>
    </row>
    <row r="70" spans="1:11" x14ac:dyDescent="0.25">
      <c r="C70" s="6">
        <f>SUM(C9:C65)</f>
        <v>3950000</v>
      </c>
      <c r="D70" s="6">
        <v>4183625</v>
      </c>
      <c r="E70" s="6">
        <f>C70-D70</f>
        <v>-233625</v>
      </c>
      <c r="G70">
        <f>298500+628500+928000+601700+1726925</f>
        <v>4183625</v>
      </c>
      <c r="K70" s="24">
        <f>SUM(K8:K65)</f>
        <v>3882200</v>
      </c>
    </row>
    <row r="71" spans="1:11" x14ac:dyDescent="0.25">
      <c r="D71" s="6"/>
      <c r="E71" s="6"/>
    </row>
    <row r="72" spans="1:11" x14ac:dyDescent="0.25">
      <c r="C72">
        <v>4183675</v>
      </c>
      <c r="D72" s="6">
        <v>3950000</v>
      </c>
      <c r="E72" s="6">
        <f>C72-D72</f>
        <v>233675</v>
      </c>
      <c r="F72" s="6">
        <f>E72+298500</f>
        <v>532175</v>
      </c>
    </row>
    <row r="73" spans="1:11" x14ac:dyDescent="0.25">
      <c r="D73" s="6"/>
      <c r="E73" s="6"/>
    </row>
    <row r="74" spans="1:11" x14ac:dyDescent="0.25">
      <c r="D74" s="6"/>
      <c r="E74" s="6"/>
    </row>
    <row r="75" spans="1:11" x14ac:dyDescent="0.25">
      <c r="D75" s="6"/>
      <c r="E75" s="6"/>
    </row>
    <row r="76" spans="1:11" x14ac:dyDescent="0.25">
      <c r="D76" s="6"/>
      <c r="E76" s="6"/>
    </row>
    <row r="77" spans="1:11" x14ac:dyDescent="0.25">
      <c r="D77" s="6"/>
      <c r="E77" s="6"/>
    </row>
    <row r="78" spans="1:11" x14ac:dyDescent="0.25">
      <c r="D78" s="6"/>
      <c r="E78" s="6"/>
    </row>
    <row r="79" spans="1:11" x14ac:dyDescent="0.25">
      <c r="D79" s="6"/>
      <c r="E79" s="6"/>
    </row>
    <row r="80" spans="1:11" x14ac:dyDescent="0.25">
      <c r="D80" s="6"/>
      <c r="E80" s="6"/>
    </row>
    <row r="81" spans="4:5" x14ac:dyDescent="0.25">
      <c r="D81" s="6"/>
      <c r="E81" s="6"/>
    </row>
    <row r="82" spans="4:5" x14ac:dyDescent="0.25">
      <c r="D82" s="6"/>
      <c r="E82" s="6"/>
    </row>
    <row r="83" spans="4:5" x14ac:dyDescent="0.25">
      <c r="D83" s="6"/>
      <c r="E83" s="6"/>
    </row>
    <row r="84" spans="4:5" x14ac:dyDescent="0.25">
      <c r="D84" s="6"/>
      <c r="E84" s="6"/>
    </row>
    <row r="85" spans="4:5" x14ac:dyDescent="0.25">
      <c r="D85" s="6"/>
      <c r="E85" s="6"/>
    </row>
    <row r="86" spans="4:5" x14ac:dyDescent="0.25">
      <c r="D86" s="6"/>
      <c r="E86" s="6"/>
    </row>
    <row r="87" spans="4:5" x14ac:dyDescent="0.25">
      <c r="D87" s="6"/>
      <c r="E87" s="6"/>
    </row>
    <row r="88" spans="4:5" x14ac:dyDescent="0.25">
      <c r="D88" s="6"/>
      <c r="E88" s="6"/>
    </row>
    <row r="89" spans="4:5" x14ac:dyDescent="0.25">
      <c r="D89" s="6"/>
      <c r="E89" s="6"/>
    </row>
    <row r="90" spans="4:5" x14ac:dyDescent="0.25">
      <c r="D90" s="6"/>
      <c r="E90" s="6"/>
    </row>
    <row r="91" spans="4:5" x14ac:dyDescent="0.25">
      <c r="E91" s="6"/>
    </row>
  </sheetData>
  <mergeCells count="2">
    <mergeCell ref="B1:G4"/>
    <mergeCell ref="B5:G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64CBD-DB22-4638-8CA7-C0C11522CF9D}">
  <dimension ref="A1:K85"/>
  <sheetViews>
    <sheetView topLeftCell="A70" zoomScale="80" zoomScaleNormal="80" workbookViewId="0">
      <selection activeCell="E82" sqref="E82"/>
    </sheetView>
  </sheetViews>
  <sheetFormatPr defaultRowHeight="15" x14ac:dyDescent="0.25"/>
  <cols>
    <col min="1" max="1" width="9.7109375" customWidth="1"/>
    <col min="2" max="2" width="28.7109375" customWidth="1"/>
    <col min="3" max="3" width="55.140625" style="6" customWidth="1"/>
    <col min="4" max="4" width="58.140625" style="6" customWidth="1"/>
    <col min="5" max="5" width="48.7109375" style="6" customWidth="1"/>
    <col min="6" max="6" width="52.7109375" customWidth="1"/>
    <col min="7" max="7" width="33.140625" customWidth="1"/>
    <col min="9" max="9" width="16.5703125" bestFit="1" customWidth="1"/>
    <col min="10" max="10" width="29.42578125" customWidth="1"/>
  </cols>
  <sheetData>
    <row r="1" spans="1:11" x14ac:dyDescent="0.25">
      <c r="B1" s="47" t="s">
        <v>0</v>
      </c>
      <c r="C1" s="47"/>
      <c r="D1" s="47"/>
      <c r="E1" s="47"/>
      <c r="F1" s="47"/>
      <c r="G1" s="47"/>
    </row>
    <row r="2" spans="1:11" x14ac:dyDescent="0.25">
      <c r="B2" s="47"/>
      <c r="C2" s="47"/>
      <c r="D2" s="47"/>
      <c r="E2" s="47"/>
      <c r="F2" s="47"/>
      <c r="G2" s="47"/>
    </row>
    <row r="3" spans="1:11" x14ac:dyDescent="0.25">
      <c r="B3" s="47"/>
      <c r="C3" s="47"/>
      <c r="D3" s="47"/>
      <c r="E3" s="47"/>
      <c r="F3" s="47"/>
      <c r="G3" s="47"/>
    </row>
    <row r="4" spans="1:11" x14ac:dyDescent="0.25">
      <c r="B4" s="47"/>
      <c r="C4" s="47"/>
      <c r="D4" s="47"/>
      <c r="E4" s="47"/>
      <c r="F4" s="47"/>
      <c r="G4" s="47"/>
    </row>
    <row r="5" spans="1:11" x14ac:dyDescent="0.25">
      <c r="B5" s="53" t="s">
        <v>125</v>
      </c>
      <c r="C5" s="48"/>
      <c r="D5" s="48"/>
      <c r="E5" s="48"/>
      <c r="F5" s="48"/>
      <c r="G5" s="48"/>
    </row>
    <row r="6" spans="1:11" x14ac:dyDescent="0.25">
      <c r="B6" s="48"/>
      <c r="C6" s="48"/>
      <c r="D6" s="48"/>
      <c r="E6" s="48"/>
      <c r="F6" s="48"/>
      <c r="G6" s="48"/>
    </row>
    <row r="7" spans="1:11" x14ac:dyDescent="0.25">
      <c r="B7" s="5" t="s">
        <v>124</v>
      </c>
      <c r="C7"/>
      <c r="D7"/>
      <c r="E7"/>
    </row>
    <row r="8" spans="1:11" ht="23.25" x14ac:dyDescent="0.35">
      <c r="A8" s="4" t="s">
        <v>31</v>
      </c>
      <c r="B8" s="4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</row>
    <row r="9" spans="1:11" x14ac:dyDescent="0.25">
      <c r="A9">
        <f>ROW(A1)</f>
        <v>1</v>
      </c>
      <c r="B9" s="33">
        <v>44531.438888888886</v>
      </c>
      <c r="C9" s="6">
        <v>-249300</v>
      </c>
      <c r="D9" s="6">
        <v>0</v>
      </c>
      <c r="E9" s="6">
        <f>C9-D9</f>
        <v>-249300</v>
      </c>
      <c r="F9" t="s">
        <v>126</v>
      </c>
      <c r="G9" t="s">
        <v>23</v>
      </c>
    </row>
    <row r="10" spans="1:11" x14ac:dyDescent="0.25">
      <c r="A10">
        <f t="shared" ref="A10:A73" si="0">ROW(A2)</f>
        <v>2</v>
      </c>
      <c r="B10" s="34">
        <v>44531.438888888886</v>
      </c>
      <c r="C10" s="25">
        <v>500000</v>
      </c>
      <c r="D10" s="25">
        <v>0</v>
      </c>
      <c r="E10" s="25">
        <f>E9+C10-D10</f>
        <v>250700</v>
      </c>
      <c r="F10" s="26" t="s">
        <v>127</v>
      </c>
      <c r="G10" s="26" t="s">
        <v>17</v>
      </c>
    </row>
    <row r="11" spans="1:11" x14ac:dyDescent="0.25">
      <c r="A11">
        <f t="shared" si="0"/>
        <v>3</v>
      </c>
      <c r="B11" s="34">
        <v>44531.460416666669</v>
      </c>
      <c r="C11" s="25">
        <v>0</v>
      </c>
      <c r="D11" s="25">
        <v>50000</v>
      </c>
      <c r="E11" s="25">
        <f t="shared" ref="E11:E32" si="1">E10+C11-D11</f>
        <v>200700</v>
      </c>
      <c r="F11" s="26" t="s">
        <v>128</v>
      </c>
      <c r="G11" s="26" t="s">
        <v>17</v>
      </c>
      <c r="I11" s="6">
        <f>SUM(C10:C82)</f>
        <v>5200000</v>
      </c>
      <c r="J11" t="s">
        <v>177</v>
      </c>
      <c r="K11">
        <v>249300</v>
      </c>
    </row>
    <row r="12" spans="1:11" x14ac:dyDescent="0.25">
      <c r="A12">
        <f t="shared" si="0"/>
        <v>4</v>
      </c>
      <c r="B12" s="34">
        <v>44531.460416666669</v>
      </c>
      <c r="C12" s="25">
        <v>0</v>
      </c>
      <c r="D12" s="25">
        <v>50000</v>
      </c>
      <c r="E12" s="25">
        <f t="shared" si="1"/>
        <v>150700</v>
      </c>
      <c r="F12" s="26" t="s">
        <v>128</v>
      </c>
      <c r="G12" s="26" t="s">
        <v>17</v>
      </c>
      <c r="I12" s="6">
        <f>SUM(D10:D82)</f>
        <v>4347451</v>
      </c>
    </row>
    <row r="13" spans="1:11" x14ac:dyDescent="0.25">
      <c r="A13">
        <f t="shared" si="0"/>
        <v>5</v>
      </c>
      <c r="B13" s="34">
        <v>44531.460416666669</v>
      </c>
      <c r="C13" s="25">
        <v>0</v>
      </c>
      <c r="D13" s="25">
        <v>20000</v>
      </c>
      <c r="E13" s="25">
        <f t="shared" si="1"/>
        <v>130700</v>
      </c>
      <c r="F13" s="26" t="s">
        <v>66</v>
      </c>
      <c r="G13" s="26" t="s">
        <v>135</v>
      </c>
    </row>
    <row r="14" spans="1:11" x14ac:dyDescent="0.25">
      <c r="A14">
        <f t="shared" si="0"/>
        <v>6</v>
      </c>
      <c r="B14" s="34">
        <v>44531.582638888889</v>
      </c>
      <c r="C14" s="25">
        <v>0</v>
      </c>
      <c r="D14" s="25">
        <v>20500</v>
      </c>
      <c r="E14" s="25">
        <f t="shared" si="1"/>
        <v>110200</v>
      </c>
      <c r="F14" s="26" t="s">
        <v>129</v>
      </c>
      <c r="G14" s="26" t="s">
        <v>17</v>
      </c>
    </row>
    <row r="15" spans="1:11" x14ac:dyDescent="0.25">
      <c r="A15">
        <f t="shared" si="0"/>
        <v>7</v>
      </c>
      <c r="B15" s="34">
        <v>44531.811805555553</v>
      </c>
      <c r="C15" s="25">
        <v>500000</v>
      </c>
      <c r="D15" s="25">
        <v>490800</v>
      </c>
      <c r="E15" s="25">
        <f t="shared" si="1"/>
        <v>119400</v>
      </c>
      <c r="F15" s="26" t="s">
        <v>130</v>
      </c>
      <c r="G15" s="26" t="s">
        <v>17</v>
      </c>
    </row>
    <row r="16" spans="1:11" x14ac:dyDescent="0.25">
      <c r="A16">
        <f t="shared" si="0"/>
        <v>8</v>
      </c>
      <c r="B16" s="34">
        <v>44532.46875</v>
      </c>
      <c r="C16" s="25">
        <v>0</v>
      </c>
      <c r="D16" s="25">
        <v>83000</v>
      </c>
      <c r="E16" s="25">
        <f t="shared" si="1"/>
        <v>36400</v>
      </c>
      <c r="F16" s="26" t="s">
        <v>121</v>
      </c>
      <c r="G16" s="26" t="s">
        <v>131</v>
      </c>
    </row>
    <row r="17" spans="1:7" x14ac:dyDescent="0.25">
      <c r="A17">
        <f t="shared" si="0"/>
        <v>9</v>
      </c>
      <c r="B17" s="34">
        <v>44532.459027777775</v>
      </c>
      <c r="C17" s="25">
        <v>0</v>
      </c>
      <c r="D17" s="25">
        <v>10000</v>
      </c>
      <c r="E17" s="25">
        <f t="shared" si="1"/>
        <v>26400</v>
      </c>
      <c r="F17" s="26" t="s">
        <v>133</v>
      </c>
      <c r="G17" s="26" t="s">
        <v>17</v>
      </c>
    </row>
    <row r="18" spans="1:7" x14ac:dyDescent="0.25">
      <c r="A18">
        <f t="shared" si="0"/>
        <v>10</v>
      </c>
      <c r="B18" s="34">
        <v>44533.388888888891</v>
      </c>
      <c r="C18" s="25">
        <v>0</v>
      </c>
      <c r="D18" s="25">
        <v>40000</v>
      </c>
      <c r="E18" s="25">
        <f t="shared" si="1"/>
        <v>-13600</v>
      </c>
      <c r="F18" s="26" t="s">
        <v>128</v>
      </c>
      <c r="G18" s="26" t="s">
        <v>17</v>
      </c>
    </row>
    <row r="19" spans="1:7" x14ac:dyDescent="0.25">
      <c r="A19">
        <f t="shared" si="0"/>
        <v>11</v>
      </c>
      <c r="B19" s="34">
        <v>44533.374305555553</v>
      </c>
      <c r="C19" s="25">
        <v>0</v>
      </c>
      <c r="D19" s="25">
        <v>10000</v>
      </c>
      <c r="E19" s="25">
        <f t="shared" si="1"/>
        <v>-23600</v>
      </c>
      <c r="F19" s="26" t="s">
        <v>132</v>
      </c>
      <c r="G19" s="26" t="s">
        <v>17</v>
      </c>
    </row>
    <row r="20" spans="1:7" x14ac:dyDescent="0.25">
      <c r="A20">
        <f t="shared" si="0"/>
        <v>12</v>
      </c>
      <c r="B20" s="34">
        <v>44533.75277777778</v>
      </c>
      <c r="C20" s="25">
        <v>500000</v>
      </c>
      <c r="D20" s="25">
        <v>0</v>
      </c>
      <c r="E20" s="25">
        <f t="shared" si="1"/>
        <v>476400</v>
      </c>
      <c r="F20" s="26" t="s">
        <v>134</v>
      </c>
      <c r="G20" s="26" t="s">
        <v>135</v>
      </c>
    </row>
    <row r="21" spans="1:7" x14ac:dyDescent="0.25">
      <c r="A21">
        <f t="shared" si="0"/>
        <v>13</v>
      </c>
      <c r="B21" s="34">
        <v>44533.820138888892</v>
      </c>
      <c r="C21" s="25">
        <v>0</v>
      </c>
      <c r="D21" s="25">
        <v>18000</v>
      </c>
      <c r="E21" s="25">
        <f t="shared" si="1"/>
        <v>458400</v>
      </c>
      <c r="F21" s="26" t="s">
        <v>136</v>
      </c>
      <c r="G21" s="26" t="s">
        <v>17</v>
      </c>
    </row>
    <row r="22" spans="1:7" x14ac:dyDescent="0.25">
      <c r="A22">
        <f t="shared" si="0"/>
        <v>14</v>
      </c>
      <c r="B22" s="34">
        <v>44533.820138888892</v>
      </c>
      <c r="C22" s="25">
        <v>0</v>
      </c>
      <c r="D22" s="25">
        <v>10000</v>
      </c>
      <c r="E22" s="25">
        <f t="shared" si="1"/>
        <v>448400</v>
      </c>
      <c r="F22" s="26" t="s">
        <v>74</v>
      </c>
      <c r="G22" s="26" t="s">
        <v>137</v>
      </c>
    </row>
    <row r="23" spans="1:7" x14ac:dyDescent="0.25">
      <c r="A23">
        <f t="shared" si="0"/>
        <v>15</v>
      </c>
      <c r="B23" s="34">
        <v>44533.459027777775</v>
      </c>
      <c r="C23" s="25">
        <v>0</v>
      </c>
      <c r="D23" s="25">
        <v>10000</v>
      </c>
      <c r="E23" s="25">
        <f t="shared" si="1"/>
        <v>438400</v>
      </c>
      <c r="F23" s="26" t="s">
        <v>66</v>
      </c>
      <c r="G23" s="26" t="s">
        <v>17</v>
      </c>
    </row>
    <row r="24" spans="1:7" x14ac:dyDescent="0.25">
      <c r="A24">
        <f t="shared" si="0"/>
        <v>16</v>
      </c>
      <c r="B24" s="34">
        <v>44534.883333333331</v>
      </c>
      <c r="C24" s="25">
        <v>0</v>
      </c>
      <c r="D24" s="25">
        <v>60000</v>
      </c>
      <c r="E24" s="25">
        <f t="shared" si="1"/>
        <v>378400</v>
      </c>
      <c r="F24" s="26" t="s">
        <v>138</v>
      </c>
      <c r="G24" s="26" t="s">
        <v>135</v>
      </c>
    </row>
    <row r="25" spans="1:7" x14ac:dyDescent="0.25">
      <c r="A25">
        <f t="shared" si="0"/>
        <v>17</v>
      </c>
      <c r="B25" s="34">
        <v>44534.614583333336</v>
      </c>
      <c r="C25" s="25">
        <v>0</v>
      </c>
      <c r="D25" s="25">
        <v>20000</v>
      </c>
      <c r="E25" s="25">
        <f t="shared" si="1"/>
        <v>358400</v>
      </c>
      <c r="F25" s="26" t="s">
        <v>139</v>
      </c>
      <c r="G25" s="26" t="s">
        <v>23</v>
      </c>
    </row>
    <row r="26" spans="1:7" x14ac:dyDescent="0.25">
      <c r="A26">
        <f t="shared" si="0"/>
        <v>18</v>
      </c>
      <c r="B26" s="34">
        <v>44534.833333333336</v>
      </c>
      <c r="C26" s="25">
        <v>0</v>
      </c>
      <c r="D26" s="25">
        <v>100000</v>
      </c>
      <c r="E26" s="25">
        <f t="shared" si="1"/>
        <v>258400</v>
      </c>
      <c r="F26" s="26" t="s">
        <v>128</v>
      </c>
      <c r="G26" s="26" t="s">
        <v>17</v>
      </c>
    </row>
    <row r="27" spans="1:7" x14ac:dyDescent="0.25">
      <c r="A27">
        <f t="shared" si="0"/>
        <v>19</v>
      </c>
      <c r="B27" s="34">
        <v>44535.508333333331</v>
      </c>
      <c r="C27" s="25">
        <v>500000</v>
      </c>
      <c r="D27" s="25">
        <v>0</v>
      </c>
      <c r="E27" s="25">
        <f t="shared" si="1"/>
        <v>758400</v>
      </c>
      <c r="F27" s="26" t="s">
        <v>134</v>
      </c>
      <c r="G27" s="26" t="s">
        <v>17</v>
      </c>
    </row>
    <row r="28" spans="1:7" x14ac:dyDescent="0.25">
      <c r="A28">
        <f t="shared" si="0"/>
        <v>20</v>
      </c>
      <c r="B28" s="34">
        <v>44535.508333333331</v>
      </c>
      <c r="C28" s="25">
        <v>0</v>
      </c>
      <c r="D28" s="25">
        <v>10000</v>
      </c>
      <c r="E28" s="25">
        <f t="shared" si="1"/>
        <v>748400</v>
      </c>
      <c r="F28" s="26" t="s">
        <v>61</v>
      </c>
      <c r="G28" s="26" t="s">
        <v>17</v>
      </c>
    </row>
    <row r="29" spans="1:7" x14ac:dyDescent="0.25">
      <c r="A29">
        <f t="shared" si="0"/>
        <v>21</v>
      </c>
      <c r="B29" s="34">
        <v>44536.291666666664</v>
      </c>
      <c r="C29" s="25">
        <v>0</v>
      </c>
      <c r="D29" s="25">
        <v>9000</v>
      </c>
      <c r="E29" s="25">
        <f t="shared" si="1"/>
        <v>739400</v>
      </c>
      <c r="F29" s="26" t="s">
        <v>140</v>
      </c>
      <c r="G29" s="26" t="s">
        <v>141</v>
      </c>
    </row>
    <row r="30" spans="1:7" x14ac:dyDescent="0.25">
      <c r="A30">
        <f t="shared" si="0"/>
        <v>22</v>
      </c>
      <c r="B30" s="34">
        <v>44536.291666666664</v>
      </c>
      <c r="C30" s="25">
        <v>0</v>
      </c>
      <c r="D30" s="25">
        <v>10000</v>
      </c>
      <c r="E30" s="25">
        <f t="shared" si="1"/>
        <v>729400</v>
      </c>
      <c r="F30" s="26" t="s">
        <v>176</v>
      </c>
      <c r="G30" s="26" t="s">
        <v>141</v>
      </c>
    </row>
    <row r="31" spans="1:7" x14ac:dyDescent="0.25">
      <c r="A31">
        <f t="shared" si="0"/>
        <v>23</v>
      </c>
      <c r="B31" s="34">
        <v>44537.486805555556</v>
      </c>
      <c r="C31" s="25">
        <v>0</v>
      </c>
      <c r="D31" s="25">
        <v>10000</v>
      </c>
      <c r="E31" s="25">
        <f t="shared" si="1"/>
        <v>719400</v>
      </c>
      <c r="F31" s="26" t="s">
        <v>74</v>
      </c>
      <c r="G31" s="26" t="s">
        <v>135</v>
      </c>
    </row>
    <row r="32" spans="1:7" x14ac:dyDescent="0.25">
      <c r="A32">
        <f t="shared" si="0"/>
        <v>24</v>
      </c>
      <c r="B32" s="34">
        <v>44537.660983796297</v>
      </c>
      <c r="C32" s="25">
        <v>0</v>
      </c>
      <c r="D32" s="25">
        <v>100000</v>
      </c>
      <c r="E32" s="25">
        <f t="shared" si="1"/>
        <v>619400</v>
      </c>
      <c r="F32" s="26" t="s">
        <v>128</v>
      </c>
      <c r="G32" s="26" t="s">
        <v>17</v>
      </c>
    </row>
    <row r="33" spans="1:7" x14ac:dyDescent="0.25">
      <c r="A33">
        <f t="shared" si="0"/>
        <v>25</v>
      </c>
      <c r="B33" s="35">
        <v>44539.878472222219</v>
      </c>
      <c r="C33" s="27">
        <v>200000</v>
      </c>
      <c r="D33" s="27">
        <v>192800</v>
      </c>
      <c r="E33" s="27">
        <f>E32+C33-D33</f>
        <v>626600</v>
      </c>
      <c r="F33" s="28" t="s">
        <v>151</v>
      </c>
      <c r="G33" s="28" t="s">
        <v>17</v>
      </c>
    </row>
    <row r="34" spans="1:7" x14ac:dyDescent="0.25">
      <c r="A34">
        <f t="shared" si="0"/>
        <v>26</v>
      </c>
      <c r="B34" s="35">
        <v>44540.666666666664</v>
      </c>
      <c r="C34" s="27">
        <v>0</v>
      </c>
      <c r="D34" s="27">
        <v>10000</v>
      </c>
      <c r="E34" s="27">
        <f t="shared" ref="E34:E36" si="2">E33+C34-D34</f>
        <v>616600</v>
      </c>
      <c r="F34" s="28" t="s">
        <v>74</v>
      </c>
      <c r="G34" s="28" t="s">
        <v>23</v>
      </c>
    </row>
    <row r="35" spans="1:7" x14ac:dyDescent="0.25">
      <c r="A35">
        <f t="shared" si="0"/>
        <v>27</v>
      </c>
      <c r="B35" s="35">
        <v>44539.660983796297</v>
      </c>
      <c r="C35" s="27">
        <v>0</v>
      </c>
      <c r="D35" s="27">
        <v>100000</v>
      </c>
      <c r="E35" s="27">
        <f t="shared" si="2"/>
        <v>516600</v>
      </c>
      <c r="F35" s="28" t="s">
        <v>150</v>
      </c>
      <c r="G35" s="28" t="s">
        <v>17</v>
      </c>
    </row>
    <row r="36" spans="1:7" x14ac:dyDescent="0.25">
      <c r="A36">
        <f t="shared" si="0"/>
        <v>28</v>
      </c>
      <c r="B36" s="35">
        <v>44540.479166666664</v>
      </c>
      <c r="C36" s="27">
        <v>0</v>
      </c>
      <c r="D36" s="27">
        <v>83000</v>
      </c>
      <c r="E36" s="27">
        <f t="shared" si="2"/>
        <v>433600</v>
      </c>
      <c r="F36" s="28" t="s">
        <v>121</v>
      </c>
      <c r="G36" s="28" t="s">
        <v>131</v>
      </c>
    </row>
    <row r="37" spans="1:7" x14ac:dyDescent="0.25">
      <c r="A37">
        <f t="shared" si="0"/>
        <v>29</v>
      </c>
      <c r="B37" s="35">
        <v>44541.670138888891</v>
      </c>
      <c r="C37" s="27">
        <v>0</v>
      </c>
      <c r="D37" s="27">
        <v>16000</v>
      </c>
      <c r="E37" s="27">
        <f>E36+C37-D37</f>
        <v>417600</v>
      </c>
      <c r="F37" s="28" t="s">
        <v>142</v>
      </c>
      <c r="G37" s="28" t="s">
        <v>17</v>
      </c>
    </row>
    <row r="38" spans="1:7" x14ac:dyDescent="0.25">
      <c r="A38">
        <f t="shared" si="0"/>
        <v>30</v>
      </c>
      <c r="B38" s="35">
        <v>44541.670138888891</v>
      </c>
      <c r="C38" s="27">
        <v>0</v>
      </c>
      <c r="D38" s="27">
        <v>10000</v>
      </c>
      <c r="E38" s="27">
        <f>E37+C38-D38</f>
        <v>407600</v>
      </c>
      <c r="F38" s="28" t="s">
        <v>66</v>
      </c>
      <c r="G38" s="28" t="s">
        <v>17</v>
      </c>
    </row>
    <row r="39" spans="1:7" x14ac:dyDescent="0.25">
      <c r="A39">
        <f t="shared" si="0"/>
        <v>31</v>
      </c>
      <c r="B39" s="35">
        <v>44541.606956018521</v>
      </c>
      <c r="C39" s="27">
        <v>0</v>
      </c>
      <c r="D39" s="27">
        <v>10000</v>
      </c>
      <c r="E39" s="27">
        <f t="shared" ref="E39:E82" si="3">E38+C39-D39</f>
        <v>397600</v>
      </c>
      <c r="F39" s="28" t="s">
        <v>61</v>
      </c>
      <c r="G39" s="28" t="s">
        <v>17</v>
      </c>
    </row>
    <row r="40" spans="1:7" x14ac:dyDescent="0.25">
      <c r="A40">
        <f t="shared" si="0"/>
        <v>32</v>
      </c>
      <c r="B40" s="35">
        <v>44541.87226851852</v>
      </c>
      <c r="C40" s="27">
        <v>0</v>
      </c>
      <c r="D40" s="27">
        <v>33000</v>
      </c>
      <c r="E40" s="27">
        <f t="shared" si="3"/>
        <v>364600</v>
      </c>
      <c r="F40" s="28" t="s">
        <v>142</v>
      </c>
      <c r="G40" s="28" t="s">
        <v>17</v>
      </c>
    </row>
    <row r="41" spans="1:7" x14ac:dyDescent="0.25">
      <c r="A41">
        <f t="shared" si="0"/>
        <v>33</v>
      </c>
      <c r="B41" s="35">
        <v>44541.447511574072</v>
      </c>
      <c r="C41" s="27">
        <v>0</v>
      </c>
      <c r="D41" s="27">
        <v>20000</v>
      </c>
      <c r="E41" s="27">
        <f t="shared" si="3"/>
        <v>344600</v>
      </c>
      <c r="F41" s="28" t="s">
        <v>74</v>
      </c>
      <c r="G41" s="28" t="s">
        <v>23</v>
      </c>
    </row>
    <row r="42" spans="1:7" x14ac:dyDescent="0.25">
      <c r="A42">
        <f t="shared" si="0"/>
        <v>34</v>
      </c>
      <c r="B42" s="35">
        <v>44542.524340277778</v>
      </c>
      <c r="C42" s="27">
        <v>0</v>
      </c>
      <c r="D42" s="27">
        <v>100000</v>
      </c>
      <c r="E42" s="27">
        <f t="shared" si="3"/>
        <v>244600</v>
      </c>
      <c r="F42" s="28" t="s">
        <v>128</v>
      </c>
      <c r="G42" s="28" t="s">
        <v>135</v>
      </c>
    </row>
    <row r="43" spans="1:7" x14ac:dyDescent="0.25">
      <c r="A43">
        <f t="shared" si="0"/>
        <v>35</v>
      </c>
      <c r="B43" s="35">
        <v>44542.404386574075</v>
      </c>
      <c r="C43" s="27">
        <v>0</v>
      </c>
      <c r="D43" s="27">
        <v>10000</v>
      </c>
      <c r="E43" s="27">
        <f t="shared" si="3"/>
        <v>234600</v>
      </c>
      <c r="F43" s="28" t="s">
        <v>61</v>
      </c>
      <c r="G43" s="28" t="s">
        <v>17</v>
      </c>
    </row>
    <row r="44" spans="1:7" x14ac:dyDescent="0.25">
      <c r="A44">
        <f t="shared" si="0"/>
        <v>36</v>
      </c>
      <c r="B44" s="35">
        <v>44543.570833333331</v>
      </c>
      <c r="C44" s="27">
        <v>0</v>
      </c>
      <c r="D44" s="27">
        <v>90000</v>
      </c>
      <c r="E44" s="27">
        <f t="shared" si="3"/>
        <v>144600</v>
      </c>
      <c r="F44" s="28" t="s">
        <v>142</v>
      </c>
      <c r="G44" s="28" t="s">
        <v>143</v>
      </c>
    </row>
    <row r="45" spans="1:7" x14ac:dyDescent="0.25">
      <c r="A45">
        <f t="shared" si="0"/>
        <v>37</v>
      </c>
      <c r="B45" s="35">
        <v>44543.581944444442</v>
      </c>
      <c r="C45" s="27">
        <v>0</v>
      </c>
      <c r="D45" s="27">
        <v>15000</v>
      </c>
      <c r="E45" s="27">
        <f t="shared" si="3"/>
        <v>129600</v>
      </c>
      <c r="F45" s="28" t="s">
        <v>144</v>
      </c>
      <c r="G45" s="28" t="s">
        <v>143</v>
      </c>
    </row>
    <row r="46" spans="1:7" x14ac:dyDescent="0.25">
      <c r="A46">
        <f t="shared" si="0"/>
        <v>38</v>
      </c>
      <c r="B46" s="35">
        <v>44545.875</v>
      </c>
      <c r="C46" s="27">
        <v>0</v>
      </c>
      <c r="D46" s="27">
        <v>3000</v>
      </c>
      <c r="E46" s="27">
        <f t="shared" si="3"/>
        <v>126600</v>
      </c>
      <c r="F46" s="28" t="s">
        <v>145</v>
      </c>
      <c r="G46" s="28" t="s">
        <v>23</v>
      </c>
    </row>
    <row r="47" spans="1:7" x14ac:dyDescent="0.25">
      <c r="A47">
        <f t="shared" si="0"/>
        <v>39</v>
      </c>
      <c r="B47" s="35">
        <v>44546.416666666664</v>
      </c>
      <c r="C47" s="27">
        <v>0</v>
      </c>
      <c r="D47" s="27">
        <v>3000</v>
      </c>
      <c r="E47" s="27">
        <f t="shared" si="3"/>
        <v>123600</v>
      </c>
      <c r="F47" s="28" t="s">
        <v>145</v>
      </c>
      <c r="G47" s="28" t="s">
        <v>146</v>
      </c>
    </row>
    <row r="48" spans="1:7" x14ac:dyDescent="0.25">
      <c r="A48">
        <f t="shared" si="0"/>
        <v>40</v>
      </c>
      <c r="B48" s="35">
        <v>44546.435879629629</v>
      </c>
      <c r="C48" s="27">
        <v>0</v>
      </c>
      <c r="D48" s="27">
        <v>100000</v>
      </c>
      <c r="E48" s="27">
        <f t="shared" si="3"/>
        <v>23600</v>
      </c>
      <c r="F48" s="28" t="s">
        <v>128</v>
      </c>
      <c r="G48" s="28" t="s">
        <v>17</v>
      </c>
    </row>
    <row r="49" spans="1:7" x14ac:dyDescent="0.25">
      <c r="A49">
        <f t="shared" si="0"/>
        <v>41</v>
      </c>
      <c r="B49" s="35">
        <v>44546.545497685183</v>
      </c>
      <c r="C49" s="27">
        <v>0</v>
      </c>
      <c r="D49" s="27">
        <v>10000</v>
      </c>
      <c r="E49" s="27">
        <f t="shared" si="3"/>
        <v>13600</v>
      </c>
      <c r="F49" s="28" t="s">
        <v>74</v>
      </c>
      <c r="G49" s="28" t="s">
        <v>55</v>
      </c>
    </row>
    <row r="50" spans="1:7" x14ac:dyDescent="0.25">
      <c r="A50">
        <f t="shared" si="0"/>
        <v>42</v>
      </c>
      <c r="B50" s="36">
        <v>44547.502129629633</v>
      </c>
      <c r="C50" s="29">
        <v>600000</v>
      </c>
      <c r="D50" s="29">
        <v>494350</v>
      </c>
      <c r="E50" s="29">
        <f t="shared" si="3"/>
        <v>119250</v>
      </c>
      <c r="F50" s="30" t="s">
        <v>147</v>
      </c>
      <c r="G50" s="30" t="s">
        <v>17</v>
      </c>
    </row>
    <row r="51" spans="1:7" x14ac:dyDescent="0.25">
      <c r="A51">
        <f t="shared" si="0"/>
        <v>43</v>
      </c>
      <c r="B51" s="36">
        <v>44547.359027777777</v>
      </c>
      <c r="C51" s="29">
        <v>0</v>
      </c>
      <c r="D51" s="29">
        <v>39000</v>
      </c>
      <c r="E51" s="29">
        <f t="shared" si="3"/>
        <v>80250</v>
      </c>
      <c r="F51" s="30" t="s">
        <v>148</v>
      </c>
      <c r="G51" s="30" t="s">
        <v>17</v>
      </c>
    </row>
    <row r="52" spans="1:7" x14ac:dyDescent="0.25">
      <c r="A52">
        <f t="shared" si="0"/>
        <v>44</v>
      </c>
      <c r="B52" s="36">
        <v>44548.861145833333</v>
      </c>
      <c r="C52" s="29">
        <v>0</v>
      </c>
      <c r="D52" s="29">
        <v>100000</v>
      </c>
      <c r="E52" s="29">
        <f t="shared" si="3"/>
        <v>-19750</v>
      </c>
      <c r="F52" s="30" t="s">
        <v>128</v>
      </c>
      <c r="G52" s="30" t="s">
        <v>17</v>
      </c>
    </row>
    <row r="53" spans="1:7" x14ac:dyDescent="0.25">
      <c r="A53">
        <f t="shared" si="0"/>
        <v>45</v>
      </c>
      <c r="B53" s="36">
        <v>44549.40902777778</v>
      </c>
      <c r="C53" s="29">
        <v>0</v>
      </c>
      <c r="D53" s="29">
        <v>10000</v>
      </c>
      <c r="E53" s="29">
        <f t="shared" si="3"/>
        <v>-29750</v>
      </c>
      <c r="F53" s="30" t="s">
        <v>61</v>
      </c>
      <c r="G53" s="30" t="s">
        <v>17</v>
      </c>
    </row>
    <row r="54" spans="1:7" x14ac:dyDescent="0.25">
      <c r="A54">
        <f t="shared" si="0"/>
        <v>46</v>
      </c>
      <c r="B54" s="36">
        <v>44551.404861111114</v>
      </c>
      <c r="C54" s="29">
        <v>0</v>
      </c>
      <c r="D54" s="29">
        <v>16000</v>
      </c>
      <c r="E54" s="29">
        <f t="shared" si="3"/>
        <v>-45750</v>
      </c>
      <c r="F54" s="30" t="s">
        <v>149</v>
      </c>
      <c r="G54" s="30" t="s">
        <v>17</v>
      </c>
    </row>
    <row r="55" spans="1:7" x14ac:dyDescent="0.25">
      <c r="A55">
        <f t="shared" si="0"/>
        <v>47</v>
      </c>
      <c r="B55" s="36">
        <v>44552.666666666664</v>
      </c>
      <c r="C55" s="29">
        <v>200000</v>
      </c>
      <c r="D55" s="29">
        <v>0</v>
      </c>
      <c r="E55" s="29">
        <f t="shared" si="3"/>
        <v>154250</v>
      </c>
      <c r="F55" s="30" t="s">
        <v>152</v>
      </c>
      <c r="G55" s="30" t="s">
        <v>23</v>
      </c>
    </row>
    <row r="56" spans="1:7" x14ac:dyDescent="0.25">
      <c r="A56">
        <f t="shared" si="0"/>
        <v>48</v>
      </c>
      <c r="B56" s="36">
        <v>44552.730555555558</v>
      </c>
      <c r="C56" s="29">
        <v>0</v>
      </c>
      <c r="D56" s="29">
        <v>67500</v>
      </c>
      <c r="E56" s="29">
        <f t="shared" si="3"/>
        <v>86750</v>
      </c>
      <c r="F56" s="30" t="s">
        <v>153</v>
      </c>
      <c r="G56" s="30" t="s">
        <v>154</v>
      </c>
    </row>
    <row r="57" spans="1:7" x14ac:dyDescent="0.25">
      <c r="A57">
        <f t="shared" si="0"/>
        <v>49</v>
      </c>
      <c r="B57" s="36">
        <v>44552.870833333334</v>
      </c>
      <c r="C57" s="29"/>
      <c r="D57" s="29">
        <v>20000</v>
      </c>
      <c r="E57" s="29">
        <f t="shared" si="3"/>
        <v>66750</v>
      </c>
      <c r="F57" s="30" t="s">
        <v>74</v>
      </c>
      <c r="G57" s="30" t="s">
        <v>143</v>
      </c>
    </row>
    <row r="58" spans="1:7" x14ac:dyDescent="0.25">
      <c r="A58">
        <f t="shared" si="0"/>
        <v>50</v>
      </c>
      <c r="B58" s="36">
        <v>44552.88181712963</v>
      </c>
      <c r="C58" s="29"/>
      <c r="D58" s="29">
        <v>100000</v>
      </c>
      <c r="E58" s="29">
        <f t="shared" si="3"/>
        <v>-33250</v>
      </c>
      <c r="F58" s="30" t="s">
        <v>128</v>
      </c>
      <c r="G58" s="30" t="s">
        <v>17</v>
      </c>
    </row>
    <row r="59" spans="1:7" x14ac:dyDescent="0.25">
      <c r="A59">
        <f t="shared" si="0"/>
        <v>51</v>
      </c>
      <c r="B59" s="36">
        <v>44554.500567129631</v>
      </c>
      <c r="C59" s="29">
        <v>1000000</v>
      </c>
      <c r="D59" s="29">
        <v>0</v>
      </c>
      <c r="E59" s="29">
        <f t="shared" si="3"/>
        <v>966750</v>
      </c>
      <c r="F59" s="30" t="s">
        <v>152</v>
      </c>
      <c r="G59" s="30" t="s">
        <v>155</v>
      </c>
    </row>
    <row r="60" spans="1:7" x14ac:dyDescent="0.25">
      <c r="A60">
        <f t="shared" si="0"/>
        <v>52</v>
      </c>
      <c r="B60" s="36">
        <v>44554.524710648147</v>
      </c>
      <c r="C60" s="29">
        <v>0</v>
      </c>
      <c r="D60" s="29">
        <v>665000</v>
      </c>
      <c r="E60" s="29">
        <f t="shared" si="3"/>
        <v>301750</v>
      </c>
      <c r="F60" s="30" t="s">
        <v>156</v>
      </c>
      <c r="G60" s="30" t="s">
        <v>155</v>
      </c>
    </row>
    <row r="61" spans="1:7" x14ac:dyDescent="0.25">
      <c r="A61">
        <f t="shared" si="0"/>
        <v>53</v>
      </c>
      <c r="B61" s="36">
        <v>44554.695416666669</v>
      </c>
      <c r="C61" s="29">
        <v>0</v>
      </c>
      <c r="D61" s="29">
        <v>10000</v>
      </c>
      <c r="E61" s="29">
        <f t="shared" si="3"/>
        <v>291750</v>
      </c>
      <c r="F61" s="30" t="s">
        <v>61</v>
      </c>
      <c r="G61" s="30" t="s">
        <v>17</v>
      </c>
    </row>
    <row r="62" spans="1:7" x14ac:dyDescent="0.25">
      <c r="A62">
        <f t="shared" si="0"/>
        <v>54</v>
      </c>
      <c r="B62" s="36">
        <v>44555.373229166667</v>
      </c>
      <c r="C62" s="29">
        <v>0</v>
      </c>
      <c r="D62" s="29">
        <v>10000</v>
      </c>
      <c r="E62" s="29">
        <f t="shared" si="3"/>
        <v>281750</v>
      </c>
      <c r="F62" s="30" t="s">
        <v>61</v>
      </c>
      <c r="G62" s="30" t="s">
        <v>17</v>
      </c>
    </row>
    <row r="63" spans="1:7" x14ac:dyDescent="0.25">
      <c r="A63">
        <f t="shared" si="0"/>
        <v>55</v>
      </c>
      <c r="B63" s="36">
        <v>44555.510868055557</v>
      </c>
      <c r="C63" s="29">
        <v>0</v>
      </c>
      <c r="D63" s="29">
        <v>90000</v>
      </c>
      <c r="E63" s="29">
        <f t="shared" si="3"/>
        <v>191750</v>
      </c>
      <c r="F63" s="30" t="s">
        <v>128</v>
      </c>
      <c r="G63" s="30" t="s">
        <v>17</v>
      </c>
    </row>
    <row r="64" spans="1:7" x14ac:dyDescent="0.25">
      <c r="A64">
        <f t="shared" si="0"/>
        <v>56</v>
      </c>
      <c r="B64" s="36">
        <v>44556.393194444441</v>
      </c>
      <c r="C64" s="29">
        <v>0</v>
      </c>
      <c r="D64" s="29">
        <v>10000</v>
      </c>
      <c r="E64" s="29">
        <f t="shared" si="3"/>
        <v>181750</v>
      </c>
      <c r="F64" s="30" t="s">
        <v>61</v>
      </c>
      <c r="G64" s="30" t="s">
        <v>17</v>
      </c>
    </row>
    <row r="65" spans="1:7" x14ac:dyDescent="0.25">
      <c r="A65">
        <f t="shared" si="0"/>
        <v>57</v>
      </c>
      <c r="B65" s="36">
        <v>44556.27270833333</v>
      </c>
      <c r="C65" s="29">
        <v>0</v>
      </c>
      <c r="D65" s="29">
        <v>20000</v>
      </c>
      <c r="E65" s="29">
        <f t="shared" si="3"/>
        <v>161750</v>
      </c>
      <c r="F65" s="30" t="s">
        <v>74</v>
      </c>
      <c r="G65" s="30" t="s">
        <v>55</v>
      </c>
    </row>
    <row r="66" spans="1:7" x14ac:dyDescent="0.25">
      <c r="A66">
        <f t="shared" si="0"/>
        <v>58</v>
      </c>
      <c r="B66" s="36">
        <v>44556.652314814812</v>
      </c>
      <c r="C66" s="29">
        <v>0</v>
      </c>
      <c r="D66" s="29">
        <v>200000</v>
      </c>
      <c r="E66" s="29">
        <f t="shared" si="3"/>
        <v>-38250</v>
      </c>
      <c r="F66" s="30" t="s">
        <v>128</v>
      </c>
      <c r="G66" s="30" t="s">
        <v>17</v>
      </c>
    </row>
    <row r="67" spans="1:7" x14ac:dyDescent="0.25">
      <c r="A67">
        <f t="shared" si="0"/>
        <v>59</v>
      </c>
      <c r="B67" s="36">
        <v>44556.895833333336</v>
      </c>
      <c r="C67" s="29">
        <v>0</v>
      </c>
      <c r="D67" s="29">
        <v>10000</v>
      </c>
      <c r="E67" s="29">
        <f t="shared" si="3"/>
        <v>-48250</v>
      </c>
      <c r="F67" s="30" t="s">
        <v>66</v>
      </c>
      <c r="G67" s="30" t="s">
        <v>135</v>
      </c>
    </row>
    <row r="68" spans="1:7" x14ac:dyDescent="0.25">
      <c r="A68">
        <f t="shared" si="0"/>
        <v>60</v>
      </c>
      <c r="B68" s="37">
        <v>44558.395833333336</v>
      </c>
      <c r="C68" s="31">
        <v>500000</v>
      </c>
      <c r="D68" s="31">
        <v>0</v>
      </c>
      <c r="E68" s="31">
        <f t="shared" si="3"/>
        <v>451750</v>
      </c>
      <c r="F68" s="32" t="s">
        <v>157</v>
      </c>
      <c r="G68" s="32" t="s">
        <v>23</v>
      </c>
    </row>
    <row r="69" spans="1:7" x14ac:dyDescent="0.25">
      <c r="A69">
        <f t="shared" si="0"/>
        <v>61</v>
      </c>
      <c r="B69" s="37">
        <v>44558.583333333336</v>
      </c>
      <c r="C69" s="31">
        <v>0</v>
      </c>
      <c r="D69" s="31">
        <v>61000</v>
      </c>
      <c r="E69" s="31">
        <f t="shared" si="3"/>
        <v>390750</v>
      </c>
      <c r="F69" s="32" t="s">
        <v>158</v>
      </c>
      <c r="G69" s="32" t="s">
        <v>23</v>
      </c>
    </row>
    <row r="70" spans="1:7" x14ac:dyDescent="0.25">
      <c r="A70">
        <f t="shared" si="0"/>
        <v>62</v>
      </c>
      <c r="B70" s="37">
        <v>44558.583333333336</v>
      </c>
      <c r="C70" s="31">
        <v>0</v>
      </c>
      <c r="D70" s="31">
        <v>3000</v>
      </c>
      <c r="E70" s="31">
        <f t="shared" si="3"/>
        <v>387750</v>
      </c>
      <c r="F70" s="32" t="s">
        <v>159</v>
      </c>
      <c r="G70" s="32" t="s">
        <v>23</v>
      </c>
    </row>
    <row r="71" spans="1:7" x14ac:dyDescent="0.25">
      <c r="A71">
        <f t="shared" si="0"/>
        <v>63</v>
      </c>
      <c r="B71" s="37">
        <v>44559.699062500003</v>
      </c>
      <c r="C71" s="31">
        <v>0</v>
      </c>
      <c r="D71" s="31">
        <v>10000</v>
      </c>
      <c r="E71" s="31">
        <f t="shared" si="3"/>
        <v>377750</v>
      </c>
      <c r="F71" s="32" t="s">
        <v>120</v>
      </c>
      <c r="G71" s="32" t="s">
        <v>55</v>
      </c>
    </row>
    <row r="72" spans="1:7" x14ac:dyDescent="0.25">
      <c r="A72">
        <f t="shared" si="0"/>
        <v>64</v>
      </c>
      <c r="B72" s="37">
        <v>44559.657395833332</v>
      </c>
      <c r="C72" s="31">
        <v>0</v>
      </c>
      <c r="D72" s="31">
        <v>83000</v>
      </c>
      <c r="E72" s="31">
        <f t="shared" si="3"/>
        <v>294750</v>
      </c>
      <c r="F72" s="32" t="s">
        <v>121</v>
      </c>
      <c r="G72" s="32" t="s">
        <v>131</v>
      </c>
    </row>
    <row r="73" spans="1:7" x14ac:dyDescent="0.25">
      <c r="A73">
        <f t="shared" si="0"/>
        <v>65</v>
      </c>
      <c r="B73" s="37">
        <v>44559.454004629632</v>
      </c>
      <c r="C73" s="31">
        <v>0</v>
      </c>
      <c r="D73" s="31">
        <v>14000</v>
      </c>
      <c r="E73" s="31">
        <f t="shared" si="3"/>
        <v>280750</v>
      </c>
      <c r="F73" s="32" t="s">
        <v>160</v>
      </c>
      <c r="G73" s="32" t="s">
        <v>17</v>
      </c>
    </row>
    <row r="74" spans="1:7" x14ac:dyDescent="0.25">
      <c r="A74">
        <f t="shared" ref="A74:A82" si="4">ROW(A66)</f>
        <v>66</v>
      </c>
      <c r="B74" s="37">
        <v>44559.454004629632</v>
      </c>
      <c r="C74" s="31">
        <v>0</v>
      </c>
      <c r="D74" s="31">
        <v>100000</v>
      </c>
      <c r="E74" s="31">
        <f t="shared" si="3"/>
        <v>180750</v>
      </c>
      <c r="F74" s="32" t="s">
        <v>128</v>
      </c>
      <c r="G74" s="32" t="s">
        <v>17</v>
      </c>
    </row>
    <row r="75" spans="1:7" x14ac:dyDescent="0.25">
      <c r="A75">
        <f t="shared" si="4"/>
        <v>67</v>
      </c>
      <c r="B75" s="37">
        <v>44560.833865740744</v>
      </c>
      <c r="C75" s="31">
        <v>0</v>
      </c>
      <c r="D75" s="31">
        <v>28500</v>
      </c>
      <c r="E75" s="31">
        <f t="shared" si="3"/>
        <v>152250</v>
      </c>
      <c r="F75" s="32" t="s">
        <v>161</v>
      </c>
      <c r="G75" s="32" t="s">
        <v>17</v>
      </c>
    </row>
    <row r="76" spans="1:7" x14ac:dyDescent="0.25">
      <c r="A76">
        <f t="shared" si="4"/>
        <v>68</v>
      </c>
      <c r="B76" s="37">
        <v>44560.650671296295</v>
      </c>
      <c r="C76" s="31">
        <v>0</v>
      </c>
      <c r="D76" s="31">
        <v>118001</v>
      </c>
      <c r="E76" s="31">
        <f t="shared" si="3"/>
        <v>34249</v>
      </c>
      <c r="F76" s="32" t="s">
        <v>162</v>
      </c>
      <c r="G76" s="32" t="s">
        <v>17</v>
      </c>
    </row>
    <row r="77" spans="1:7" x14ac:dyDescent="0.25">
      <c r="A77">
        <f t="shared" si="4"/>
        <v>69</v>
      </c>
      <c r="B77" s="37">
        <v>44560.650671296295</v>
      </c>
      <c r="C77" s="31">
        <v>0</v>
      </c>
      <c r="D77" s="31">
        <v>5000</v>
      </c>
      <c r="E77" s="31">
        <f t="shared" si="3"/>
        <v>29249</v>
      </c>
      <c r="F77" s="32" t="s">
        <v>66</v>
      </c>
      <c r="G77" s="32" t="s">
        <v>17</v>
      </c>
    </row>
    <row r="78" spans="1:7" x14ac:dyDescent="0.25">
      <c r="A78">
        <f t="shared" si="4"/>
        <v>70</v>
      </c>
      <c r="B78" s="37">
        <v>44560.668935185182</v>
      </c>
      <c r="C78" s="31">
        <v>0</v>
      </c>
      <c r="D78" s="31">
        <v>100000</v>
      </c>
      <c r="E78" s="31">
        <f t="shared" si="3"/>
        <v>-70751</v>
      </c>
      <c r="F78" s="32" t="s">
        <v>163</v>
      </c>
      <c r="G78" s="32" t="s">
        <v>17</v>
      </c>
    </row>
    <row r="79" spans="1:7" x14ac:dyDescent="0.25">
      <c r="A79">
        <f t="shared" si="4"/>
        <v>71</v>
      </c>
      <c r="B79" s="37">
        <v>44561.668935127316</v>
      </c>
      <c r="C79" s="31">
        <v>700000</v>
      </c>
      <c r="D79" s="31">
        <v>0</v>
      </c>
      <c r="E79" s="31">
        <f t="shared" si="3"/>
        <v>629249</v>
      </c>
      <c r="F79" s="32" t="s">
        <v>164</v>
      </c>
      <c r="G79" s="32" t="s">
        <v>17</v>
      </c>
    </row>
    <row r="80" spans="1:7" x14ac:dyDescent="0.25">
      <c r="A80">
        <f t="shared" si="4"/>
        <v>72</v>
      </c>
      <c r="B80" s="37">
        <v>44561.534733796296</v>
      </c>
      <c r="C80" s="31">
        <v>0</v>
      </c>
      <c r="D80" s="31">
        <v>8000</v>
      </c>
      <c r="E80" s="31">
        <f t="shared" si="3"/>
        <v>621249</v>
      </c>
      <c r="F80" s="32" t="s">
        <v>165</v>
      </c>
      <c r="G80" s="32" t="s">
        <v>17</v>
      </c>
    </row>
    <row r="81" spans="1:7" x14ac:dyDescent="0.25">
      <c r="A81">
        <f t="shared" si="4"/>
        <v>73</v>
      </c>
      <c r="B81" s="37">
        <v>44561.464988425927</v>
      </c>
      <c r="C81" s="31">
        <v>0</v>
      </c>
      <c r="D81" s="31">
        <v>8000</v>
      </c>
      <c r="E81" s="31">
        <f t="shared" si="3"/>
        <v>613249</v>
      </c>
      <c r="F81" s="32" t="s">
        <v>165</v>
      </c>
      <c r="G81" s="32" t="s">
        <v>17</v>
      </c>
    </row>
    <row r="82" spans="1:7" x14ac:dyDescent="0.25">
      <c r="A82">
        <f t="shared" si="4"/>
        <v>74</v>
      </c>
      <c r="B82" s="37">
        <v>44561.720532407409</v>
      </c>
      <c r="C82" s="31">
        <v>0</v>
      </c>
      <c r="D82" s="31">
        <v>10000</v>
      </c>
      <c r="E82" s="31">
        <f t="shared" si="3"/>
        <v>603249</v>
      </c>
      <c r="F82" s="32" t="s">
        <v>61</v>
      </c>
      <c r="G82" s="32" t="s">
        <v>17</v>
      </c>
    </row>
    <row r="83" spans="1:7" x14ac:dyDescent="0.25">
      <c r="A83" s="49" t="s">
        <v>67</v>
      </c>
      <c r="B83" s="50"/>
      <c r="C83" s="51">
        <f>SUM(C9:C82)</f>
        <v>4950700</v>
      </c>
      <c r="D83" s="51">
        <f>SUM(D9:D82)</f>
        <v>4347451</v>
      </c>
      <c r="E83" s="51">
        <v>603249</v>
      </c>
      <c r="F83" s="50"/>
      <c r="G83" s="50"/>
    </row>
    <row r="84" spans="1:7" x14ac:dyDescent="0.25">
      <c r="A84" s="50"/>
      <c r="B84" s="50"/>
      <c r="C84" s="52"/>
      <c r="D84" s="52"/>
      <c r="E84" s="51"/>
      <c r="F84" s="50"/>
      <c r="G84" s="50"/>
    </row>
    <row r="85" spans="1:7" x14ac:dyDescent="0.25">
      <c r="A85" s="50"/>
      <c r="B85" s="50"/>
      <c r="C85" s="52"/>
      <c r="D85" s="52"/>
      <c r="E85" s="51"/>
      <c r="F85" s="50"/>
      <c r="G85" s="50"/>
    </row>
  </sheetData>
  <mergeCells count="7">
    <mergeCell ref="B1:G4"/>
    <mergeCell ref="B5:G6"/>
    <mergeCell ref="A83:B85"/>
    <mergeCell ref="C83:C85"/>
    <mergeCell ref="D83:D85"/>
    <mergeCell ref="E83:E85"/>
    <mergeCell ref="F83:G8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2AD99-4A38-4AEE-9F06-FC6D5823ED5A}">
  <dimension ref="A1:J78"/>
  <sheetViews>
    <sheetView topLeftCell="B59" workbookViewId="0">
      <selection activeCell="D64" sqref="D64"/>
    </sheetView>
  </sheetViews>
  <sheetFormatPr defaultRowHeight="15" x14ac:dyDescent="0.25"/>
  <cols>
    <col min="2" max="2" width="34.5703125" style="33" customWidth="1"/>
    <col min="3" max="3" width="29.140625" style="6" customWidth="1"/>
    <col min="4" max="4" width="41.85546875" style="6" customWidth="1"/>
    <col min="5" max="5" width="30.28515625" style="6" customWidth="1"/>
    <col min="6" max="6" width="40.85546875" customWidth="1"/>
    <col min="7" max="7" width="27.7109375" customWidth="1"/>
    <col min="10" max="10" width="15.5703125" bestFit="1" customWidth="1"/>
  </cols>
  <sheetData>
    <row r="1" spans="1:10" x14ac:dyDescent="0.25">
      <c r="B1" s="47" t="s">
        <v>0</v>
      </c>
      <c r="C1" s="47"/>
      <c r="D1" s="47"/>
      <c r="E1" s="47"/>
      <c r="F1" s="47"/>
      <c r="G1" s="47"/>
    </row>
    <row r="2" spans="1:10" x14ac:dyDescent="0.25">
      <c r="B2" s="47"/>
      <c r="C2" s="47"/>
      <c r="D2" s="47"/>
      <c r="E2" s="47"/>
      <c r="F2" s="47"/>
      <c r="G2" s="47"/>
    </row>
    <row r="3" spans="1:10" x14ac:dyDescent="0.25">
      <c r="B3" s="47"/>
      <c r="C3" s="47"/>
      <c r="D3" s="47"/>
      <c r="E3" s="47"/>
      <c r="F3" s="47"/>
      <c r="G3" s="47"/>
    </row>
    <row r="4" spans="1:10" x14ac:dyDescent="0.25">
      <c r="B4" s="47"/>
      <c r="C4" s="47"/>
      <c r="D4" s="47"/>
      <c r="E4" s="47"/>
      <c r="F4" s="47"/>
      <c r="G4" s="47"/>
    </row>
    <row r="5" spans="1:10" x14ac:dyDescent="0.25">
      <c r="B5" s="53" t="s">
        <v>178</v>
      </c>
      <c r="C5" s="48"/>
      <c r="D5" s="48"/>
      <c r="E5" s="48"/>
      <c r="F5" s="48"/>
      <c r="G5" s="48"/>
    </row>
    <row r="6" spans="1:10" x14ac:dyDescent="0.25">
      <c r="B6" s="48"/>
      <c r="C6" s="48"/>
      <c r="D6" s="48"/>
      <c r="E6" s="48"/>
      <c r="F6" s="48"/>
      <c r="G6" s="48"/>
    </row>
    <row r="7" spans="1:10" x14ac:dyDescent="0.25">
      <c r="B7" s="5" t="s">
        <v>179</v>
      </c>
      <c r="C7"/>
      <c r="D7"/>
      <c r="E7"/>
    </row>
    <row r="8" spans="1:10" ht="23.25" x14ac:dyDescent="0.35">
      <c r="A8" s="4" t="s">
        <v>31</v>
      </c>
      <c r="B8" s="4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  <c r="J8" s="6">
        <f>SUM(C9:C60)</f>
        <v>2753249</v>
      </c>
    </row>
    <row r="9" spans="1:10" x14ac:dyDescent="0.25">
      <c r="A9" s="38">
        <f t="shared" ref="A9:A40" si="0">ROW(A1)</f>
        <v>1</v>
      </c>
      <c r="B9" s="39">
        <v>44562</v>
      </c>
      <c r="C9" s="40">
        <v>603249</v>
      </c>
      <c r="D9" s="40">
        <v>0</v>
      </c>
      <c r="E9" s="40">
        <f>C9-D9</f>
        <v>603249</v>
      </c>
      <c r="F9" s="38" t="s">
        <v>180</v>
      </c>
      <c r="G9" s="38" t="s">
        <v>23</v>
      </c>
    </row>
    <row r="10" spans="1:10" x14ac:dyDescent="0.25">
      <c r="A10" s="38">
        <f t="shared" si="0"/>
        <v>2</v>
      </c>
      <c r="B10" s="39">
        <v>44562.806064814817</v>
      </c>
      <c r="C10" s="40">
        <v>0</v>
      </c>
      <c r="D10" s="40">
        <v>100000</v>
      </c>
      <c r="E10" s="40">
        <f t="shared" ref="E10:E41" si="1">E9+C10-D10</f>
        <v>503249</v>
      </c>
      <c r="F10" s="38" t="s">
        <v>128</v>
      </c>
      <c r="G10" s="38" t="s">
        <v>17</v>
      </c>
    </row>
    <row r="11" spans="1:10" x14ac:dyDescent="0.25">
      <c r="A11" s="38">
        <f t="shared" si="0"/>
        <v>3</v>
      </c>
      <c r="B11" s="39">
        <v>44563.39340277778</v>
      </c>
      <c r="C11" s="40">
        <v>0</v>
      </c>
      <c r="D11" s="40">
        <v>10000</v>
      </c>
      <c r="E11" s="40">
        <f t="shared" si="1"/>
        <v>493249</v>
      </c>
      <c r="F11" s="38" t="s">
        <v>61</v>
      </c>
      <c r="G11" s="38" t="s">
        <v>17</v>
      </c>
    </row>
    <row r="12" spans="1:10" x14ac:dyDescent="0.25">
      <c r="A12" s="38">
        <f t="shared" si="0"/>
        <v>4</v>
      </c>
      <c r="B12" s="39">
        <v>44564.375347222223</v>
      </c>
      <c r="C12" s="40">
        <v>0</v>
      </c>
      <c r="D12" s="40">
        <v>32000</v>
      </c>
      <c r="E12" s="40">
        <f t="shared" si="1"/>
        <v>461249</v>
      </c>
      <c r="F12" s="38" t="s">
        <v>166</v>
      </c>
      <c r="G12" s="38" t="s">
        <v>23</v>
      </c>
    </row>
    <row r="13" spans="1:10" x14ac:dyDescent="0.25">
      <c r="A13" s="38">
        <f t="shared" si="0"/>
        <v>5</v>
      </c>
      <c r="B13" s="39">
        <v>44564.375347222223</v>
      </c>
      <c r="C13" s="40">
        <v>0</v>
      </c>
      <c r="D13" s="40">
        <v>140000</v>
      </c>
      <c r="E13" s="40">
        <f t="shared" si="1"/>
        <v>321249</v>
      </c>
      <c r="F13" s="38" t="s">
        <v>167</v>
      </c>
      <c r="G13" s="38" t="s">
        <v>23</v>
      </c>
    </row>
    <row r="14" spans="1:10" x14ac:dyDescent="0.25">
      <c r="A14" s="38">
        <f t="shared" si="0"/>
        <v>6</v>
      </c>
      <c r="B14" s="39">
        <v>44564.642083333332</v>
      </c>
      <c r="C14" s="40">
        <v>0</v>
      </c>
      <c r="D14" s="40">
        <v>33000</v>
      </c>
      <c r="E14" s="40">
        <f t="shared" si="1"/>
        <v>288249</v>
      </c>
      <c r="F14" s="38" t="s">
        <v>168</v>
      </c>
      <c r="G14" s="38" t="s">
        <v>23</v>
      </c>
    </row>
    <row r="15" spans="1:10" x14ac:dyDescent="0.25">
      <c r="A15" s="38">
        <f t="shared" si="0"/>
        <v>7</v>
      </c>
      <c r="B15" s="39">
        <v>44564.335416666669</v>
      </c>
      <c r="C15" s="40">
        <v>0</v>
      </c>
      <c r="D15" s="40">
        <v>100000</v>
      </c>
      <c r="E15" s="40">
        <f>E14+C15-D15</f>
        <v>188249</v>
      </c>
      <c r="F15" s="38" t="s">
        <v>128</v>
      </c>
      <c r="G15" s="38" t="s">
        <v>17</v>
      </c>
    </row>
    <row r="16" spans="1:10" x14ac:dyDescent="0.25">
      <c r="A16" s="38">
        <f t="shared" si="0"/>
        <v>8</v>
      </c>
      <c r="B16" s="39">
        <v>44566.708333333336</v>
      </c>
      <c r="C16" s="40">
        <v>0</v>
      </c>
      <c r="D16" s="40">
        <v>11300</v>
      </c>
      <c r="E16" s="40">
        <f t="shared" si="1"/>
        <v>176949</v>
      </c>
      <c r="F16" s="38" t="s">
        <v>169</v>
      </c>
      <c r="G16" s="38" t="s">
        <v>170</v>
      </c>
    </row>
    <row r="17" spans="1:7" x14ac:dyDescent="0.25">
      <c r="A17" s="38">
        <f t="shared" si="0"/>
        <v>9</v>
      </c>
      <c r="B17" s="39">
        <v>44566.791585648149</v>
      </c>
      <c r="C17" s="40">
        <v>0</v>
      </c>
      <c r="D17" s="40">
        <v>90000</v>
      </c>
      <c r="E17" s="40">
        <f t="shared" si="1"/>
        <v>86949</v>
      </c>
      <c r="F17" s="38" t="s">
        <v>128</v>
      </c>
      <c r="G17" s="38" t="s">
        <v>17</v>
      </c>
    </row>
    <row r="18" spans="1:7" x14ac:dyDescent="0.25">
      <c r="A18" s="38">
        <f t="shared" si="0"/>
        <v>10</v>
      </c>
      <c r="B18" s="39">
        <v>44567.807638888888</v>
      </c>
      <c r="C18" s="40">
        <v>0</v>
      </c>
      <c r="D18" s="40">
        <v>132500</v>
      </c>
      <c r="E18" s="40">
        <f t="shared" si="1"/>
        <v>-45551</v>
      </c>
      <c r="F18" s="38" t="s">
        <v>171</v>
      </c>
      <c r="G18" s="38" t="s">
        <v>172</v>
      </c>
    </row>
    <row r="19" spans="1:7" x14ac:dyDescent="0.25">
      <c r="A19" s="38">
        <f t="shared" si="0"/>
        <v>11</v>
      </c>
      <c r="B19" s="39">
        <v>44203.469467592593</v>
      </c>
      <c r="C19" s="40">
        <v>0</v>
      </c>
      <c r="D19" s="40">
        <v>8000</v>
      </c>
      <c r="E19" s="40">
        <f t="shared" si="1"/>
        <v>-53551</v>
      </c>
      <c r="F19" s="38" t="s">
        <v>173</v>
      </c>
      <c r="G19" s="38" t="s">
        <v>44</v>
      </c>
    </row>
    <row r="20" spans="1:7" x14ac:dyDescent="0.25">
      <c r="A20" s="38">
        <f t="shared" si="0"/>
        <v>12</v>
      </c>
      <c r="B20" s="39">
        <v>44203.469467592593</v>
      </c>
      <c r="C20" s="40">
        <v>250000</v>
      </c>
      <c r="D20" s="40">
        <v>0</v>
      </c>
      <c r="E20" s="40">
        <f t="shared" si="1"/>
        <v>196449</v>
      </c>
      <c r="F20" s="38" t="s">
        <v>152</v>
      </c>
      <c r="G20" s="38" t="s">
        <v>44</v>
      </c>
    </row>
    <row r="21" spans="1:7" x14ac:dyDescent="0.25">
      <c r="A21" s="38">
        <f t="shared" si="0"/>
        <v>13</v>
      </c>
      <c r="B21" s="39">
        <v>44203.469467592593</v>
      </c>
      <c r="C21" s="40">
        <v>0</v>
      </c>
      <c r="D21" s="40">
        <v>37000</v>
      </c>
      <c r="E21" s="40">
        <f t="shared" si="1"/>
        <v>159449</v>
      </c>
      <c r="F21" s="38" t="s">
        <v>174</v>
      </c>
      <c r="G21" s="38" t="s">
        <v>44</v>
      </c>
    </row>
    <row r="22" spans="1:7" x14ac:dyDescent="0.25">
      <c r="A22" s="38">
        <f t="shared" si="0"/>
        <v>14</v>
      </c>
      <c r="B22" s="39">
        <v>44569.359027777777</v>
      </c>
      <c r="C22" s="40">
        <v>0</v>
      </c>
      <c r="D22" s="40">
        <v>20000</v>
      </c>
      <c r="E22" s="40">
        <f t="shared" si="1"/>
        <v>139449</v>
      </c>
      <c r="F22" s="38" t="s">
        <v>175</v>
      </c>
      <c r="G22" s="38" t="s">
        <v>44</v>
      </c>
    </row>
    <row r="23" spans="1:7" x14ac:dyDescent="0.25">
      <c r="A23" s="38">
        <f t="shared" si="0"/>
        <v>15</v>
      </c>
      <c r="B23" s="39">
        <v>44569.428831018522</v>
      </c>
      <c r="C23" s="40">
        <v>0</v>
      </c>
      <c r="D23" s="40">
        <v>100000</v>
      </c>
      <c r="E23" s="40">
        <f t="shared" si="1"/>
        <v>39449</v>
      </c>
      <c r="F23" s="38" t="s">
        <v>128</v>
      </c>
      <c r="G23" s="38" t="s">
        <v>17</v>
      </c>
    </row>
    <row r="24" spans="1:7" x14ac:dyDescent="0.25">
      <c r="A24" s="38">
        <f t="shared" si="0"/>
        <v>16</v>
      </c>
      <c r="B24" s="39">
        <v>44570.383634259262</v>
      </c>
      <c r="C24" s="40">
        <v>0</v>
      </c>
      <c r="D24" s="40">
        <v>10000</v>
      </c>
      <c r="E24" s="40">
        <f t="shared" si="1"/>
        <v>29449</v>
      </c>
      <c r="F24" s="38" t="s">
        <v>61</v>
      </c>
      <c r="G24" s="38" t="s">
        <v>17</v>
      </c>
    </row>
    <row r="25" spans="1:7" x14ac:dyDescent="0.25">
      <c r="A25" s="41">
        <f t="shared" si="0"/>
        <v>17</v>
      </c>
      <c r="B25" s="42">
        <v>44575</v>
      </c>
      <c r="C25" s="43">
        <v>500000</v>
      </c>
      <c r="D25" s="43">
        <v>0</v>
      </c>
      <c r="E25" s="43">
        <f t="shared" si="1"/>
        <v>529449</v>
      </c>
      <c r="F25" s="41" t="s">
        <v>152</v>
      </c>
      <c r="G25" s="41" t="s">
        <v>23</v>
      </c>
    </row>
    <row r="26" spans="1:7" x14ac:dyDescent="0.25">
      <c r="A26" s="41">
        <f t="shared" si="0"/>
        <v>18</v>
      </c>
      <c r="B26" s="42">
        <v>44575</v>
      </c>
      <c r="C26" s="43">
        <v>0</v>
      </c>
      <c r="D26" s="43">
        <v>60000</v>
      </c>
      <c r="E26" s="43">
        <f t="shared" si="1"/>
        <v>469449</v>
      </c>
      <c r="F26" s="41" t="s">
        <v>181</v>
      </c>
      <c r="G26" s="41" t="s">
        <v>64</v>
      </c>
    </row>
    <row r="27" spans="1:7" x14ac:dyDescent="0.25">
      <c r="A27" s="41">
        <f t="shared" si="0"/>
        <v>19</v>
      </c>
      <c r="B27" s="42">
        <v>44576</v>
      </c>
      <c r="C27" s="43">
        <v>0</v>
      </c>
      <c r="D27" s="43">
        <v>200000</v>
      </c>
      <c r="E27" s="43">
        <f t="shared" si="1"/>
        <v>269449</v>
      </c>
      <c r="F27" s="41" t="s">
        <v>163</v>
      </c>
      <c r="G27" s="41" t="s">
        <v>17</v>
      </c>
    </row>
    <row r="28" spans="1:7" x14ac:dyDescent="0.25">
      <c r="A28" s="41">
        <f t="shared" si="0"/>
        <v>20</v>
      </c>
      <c r="B28" s="42">
        <v>44576</v>
      </c>
      <c r="C28" s="43">
        <v>0</v>
      </c>
      <c r="D28" s="43">
        <v>5500</v>
      </c>
      <c r="E28" s="43">
        <f t="shared" si="1"/>
        <v>263949</v>
      </c>
      <c r="F28" s="41" t="s">
        <v>13</v>
      </c>
      <c r="G28" s="41" t="s">
        <v>182</v>
      </c>
    </row>
    <row r="29" spans="1:7" x14ac:dyDescent="0.25">
      <c r="A29" s="41">
        <f t="shared" si="0"/>
        <v>21</v>
      </c>
      <c r="B29" s="42">
        <v>44576</v>
      </c>
      <c r="C29" s="43">
        <v>0</v>
      </c>
      <c r="D29" s="43">
        <v>15300</v>
      </c>
      <c r="E29" s="43">
        <f t="shared" si="1"/>
        <v>248649</v>
      </c>
      <c r="F29" s="41" t="s">
        <v>183</v>
      </c>
      <c r="G29" s="41" t="s">
        <v>182</v>
      </c>
    </row>
    <row r="30" spans="1:7" x14ac:dyDescent="0.25">
      <c r="A30" s="41">
        <f t="shared" si="0"/>
        <v>22</v>
      </c>
      <c r="B30" s="42">
        <v>44577</v>
      </c>
      <c r="C30" s="43">
        <v>0</v>
      </c>
      <c r="D30" s="43">
        <v>10000</v>
      </c>
      <c r="E30" s="43">
        <f t="shared" si="1"/>
        <v>238649</v>
      </c>
      <c r="F30" s="41" t="s">
        <v>61</v>
      </c>
      <c r="G30" s="41" t="s">
        <v>17</v>
      </c>
    </row>
    <row r="31" spans="1:7" x14ac:dyDescent="0.25">
      <c r="A31" s="41">
        <f t="shared" si="0"/>
        <v>23</v>
      </c>
      <c r="B31" s="42">
        <v>44578</v>
      </c>
      <c r="C31" s="43">
        <v>0</v>
      </c>
      <c r="D31" s="43">
        <v>32000</v>
      </c>
      <c r="E31" s="43">
        <f t="shared" si="1"/>
        <v>206649</v>
      </c>
      <c r="F31" s="41" t="s">
        <v>184</v>
      </c>
      <c r="G31" s="41" t="s">
        <v>23</v>
      </c>
    </row>
    <row r="32" spans="1:7" x14ac:dyDescent="0.25">
      <c r="A32" s="41">
        <f t="shared" si="0"/>
        <v>24</v>
      </c>
      <c r="B32" s="42">
        <v>44578</v>
      </c>
      <c r="C32" s="43">
        <v>0</v>
      </c>
      <c r="D32" s="43">
        <v>80000</v>
      </c>
      <c r="E32" s="43">
        <f t="shared" si="1"/>
        <v>126649</v>
      </c>
      <c r="F32" s="41" t="s">
        <v>121</v>
      </c>
      <c r="G32" s="41" t="s">
        <v>12</v>
      </c>
    </row>
    <row r="33" spans="1:7" x14ac:dyDescent="0.25">
      <c r="A33" s="41">
        <f t="shared" si="0"/>
        <v>25</v>
      </c>
      <c r="B33" s="42">
        <v>44578</v>
      </c>
      <c r="C33" s="43">
        <v>0</v>
      </c>
      <c r="D33" s="43">
        <v>65800</v>
      </c>
      <c r="E33" s="43">
        <f t="shared" si="1"/>
        <v>60849</v>
      </c>
      <c r="F33" s="41" t="s">
        <v>185</v>
      </c>
      <c r="G33" s="41" t="s">
        <v>23</v>
      </c>
    </row>
    <row r="34" spans="1:7" x14ac:dyDescent="0.25">
      <c r="A34" s="41">
        <f t="shared" si="0"/>
        <v>26</v>
      </c>
      <c r="B34" s="42">
        <v>44578</v>
      </c>
      <c r="C34" s="43">
        <v>0</v>
      </c>
      <c r="D34" s="43">
        <v>22500</v>
      </c>
      <c r="E34" s="43">
        <f t="shared" si="1"/>
        <v>38349</v>
      </c>
      <c r="F34" s="41" t="s">
        <v>186</v>
      </c>
      <c r="G34" s="41" t="s">
        <v>23</v>
      </c>
    </row>
    <row r="35" spans="1:7" x14ac:dyDescent="0.25">
      <c r="A35" s="41">
        <f t="shared" si="0"/>
        <v>27</v>
      </c>
      <c r="B35" s="42">
        <v>44579</v>
      </c>
      <c r="C35" s="43">
        <v>0</v>
      </c>
      <c r="D35" s="43">
        <v>10000</v>
      </c>
      <c r="E35" s="43">
        <f t="shared" si="1"/>
        <v>28349</v>
      </c>
      <c r="F35" s="41" t="s">
        <v>187</v>
      </c>
      <c r="G35" s="41" t="s">
        <v>23</v>
      </c>
    </row>
    <row r="36" spans="1:7" x14ac:dyDescent="0.25">
      <c r="A36" s="41">
        <f t="shared" si="0"/>
        <v>28</v>
      </c>
      <c r="B36" s="42">
        <v>44580</v>
      </c>
      <c r="C36" s="43">
        <v>0</v>
      </c>
      <c r="D36" s="43">
        <v>24000</v>
      </c>
      <c r="E36" s="43">
        <f t="shared" si="1"/>
        <v>4349</v>
      </c>
      <c r="F36" s="41" t="s">
        <v>187</v>
      </c>
      <c r="G36" s="41" t="s">
        <v>23</v>
      </c>
    </row>
    <row r="37" spans="1:7" x14ac:dyDescent="0.25">
      <c r="A37" s="41">
        <f t="shared" si="0"/>
        <v>29</v>
      </c>
      <c r="B37" s="42">
        <v>44580</v>
      </c>
      <c r="C37" s="43">
        <v>0</v>
      </c>
      <c r="D37" s="43">
        <v>10000</v>
      </c>
      <c r="E37" s="43">
        <f t="shared" si="1"/>
        <v>-5651</v>
      </c>
      <c r="F37" s="41" t="s">
        <v>61</v>
      </c>
      <c r="G37" s="41" t="s">
        <v>17</v>
      </c>
    </row>
    <row r="38" spans="1:7" x14ac:dyDescent="0.25">
      <c r="A38" s="41">
        <f t="shared" si="0"/>
        <v>30</v>
      </c>
      <c r="B38" s="42">
        <v>44580</v>
      </c>
      <c r="C38" s="43">
        <v>500000</v>
      </c>
      <c r="D38" s="43">
        <v>0</v>
      </c>
      <c r="E38" s="43">
        <f t="shared" si="1"/>
        <v>494349</v>
      </c>
      <c r="F38" s="41" t="s">
        <v>152</v>
      </c>
      <c r="G38" s="41" t="s">
        <v>23</v>
      </c>
    </row>
    <row r="39" spans="1:7" x14ac:dyDescent="0.25">
      <c r="A39" s="41">
        <f t="shared" si="0"/>
        <v>31</v>
      </c>
      <c r="B39" s="42">
        <v>44581</v>
      </c>
      <c r="C39" s="43">
        <v>0</v>
      </c>
      <c r="D39" s="43">
        <v>100000</v>
      </c>
      <c r="E39" s="43">
        <f t="shared" si="1"/>
        <v>394349</v>
      </c>
      <c r="F39" s="41" t="s">
        <v>128</v>
      </c>
      <c r="G39" s="41" t="s">
        <v>17</v>
      </c>
    </row>
    <row r="40" spans="1:7" x14ac:dyDescent="0.25">
      <c r="A40" s="41">
        <f t="shared" si="0"/>
        <v>32</v>
      </c>
      <c r="B40" s="42">
        <v>44581</v>
      </c>
      <c r="C40" s="43">
        <v>0</v>
      </c>
      <c r="D40" s="43">
        <v>470000</v>
      </c>
      <c r="E40" s="43">
        <f t="shared" si="1"/>
        <v>-75651</v>
      </c>
      <c r="F40" s="41" t="s">
        <v>188</v>
      </c>
      <c r="G40" s="41" t="s">
        <v>23</v>
      </c>
    </row>
    <row r="41" spans="1:7" x14ac:dyDescent="0.25">
      <c r="A41" s="41">
        <f t="shared" ref="A41:A72" si="2">ROW(A33)</f>
        <v>33</v>
      </c>
      <c r="B41" s="42">
        <v>44581</v>
      </c>
      <c r="C41" s="43">
        <v>0</v>
      </c>
      <c r="D41" s="43">
        <v>38000</v>
      </c>
      <c r="E41" s="43">
        <f t="shared" si="1"/>
        <v>-113651</v>
      </c>
      <c r="F41" s="41" t="s">
        <v>189</v>
      </c>
      <c r="G41" s="41" t="s">
        <v>23</v>
      </c>
    </row>
    <row r="42" spans="1:7" x14ac:dyDescent="0.25">
      <c r="A42" s="41">
        <f t="shared" si="2"/>
        <v>34</v>
      </c>
      <c r="B42" s="42">
        <v>44581</v>
      </c>
      <c r="C42" s="43">
        <v>0</v>
      </c>
      <c r="D42" s="43">
        <v>3000</v>
      </c>
      <c r="E42" s="43">
        <f t="shared" ref="E42:E73" si="3">E41+C42-D42</f>
        <v>-116651</v>
      </c>
      <c r="F42" s="41" t="s">
        <v>159</v>
      </c>
      <c r="G42" s="41" t="s">
        <v>23</v>
      </c>
    </row>
    <row r="43" spans="1:7" x14ac:dyDescent="0.25">
      <c r="A43" s="41">
        <f t="shared" si="2"/>
        <v>35</v>
      </c>
      <c r="B43" s="42">
        <v>44581</v>
      </c>
      <c r="C43" s="43">
        <v>150000</v>
      </c>
      <c r="D43" s="43"/>
      <c r="E43" s="43">
        <f t="shared" si="3"/>
        <v>33349</v>
      </c>
      <c r="F43" s="41" t="s">
        <v>152</v>
      </c>
      <c r="G43" s="41" t="s">
        <v>23</v>
      </c>
    </row>
    <row r="44" spans="1:7" x14ac:dyDescent="0.25">
      <c r="A44" s="28">
        <f t="shared" si="2"/>
        <v>36</v>
      </c>
      <c r="B44" s="35">
        <v>44582</v>
      </c>
      <c r="C44" s="27">
        <v>500000</v>
      </c>
      <c r="D44" s="27">
        <v>0</v>
      </c>
      <c r="E44" s="27">
        <f t="shared" si="3"/>
        <v>533349</v>
      </c>
      <c r="F44" s="28" t="s">
        <v>152</v>
      </c>
      <c r="G44" s="28" t="s">
        <v>23</v>
      </c>
    </row>
    <row r="45" spans="1:7" x14ac:dyDescent="0.25">
      <c r="A45" s="28">
        <f t="shared" si="2"/>
        <v>37</v>
      </c>
      <c r="B45" s="35">
        <v>44582</v>
      </c>
      <c r="C45" s="27">
        <v>0</v>
      </c>
      <c r="D45" s="27">
        <v>119000</v>
      </c>
      <c r="E45" s="27">
        <f t="shared" si="3"/>
        <v>414349</v>
      </c>
      <c r="F45" s="28" t="s">
        <v>190</v>
      </c>
      <c r="G45" s="28" t="s">
        <v>17</v>
      </c>
    </row>
    <row r="46" spans="1:7" x14ac:dyDescent="0.25">
      <c r="A46" s="28">
        <f t="shared" si="2"/>
        <v>38</v>
      </c>
      <c r="B46" s="35">
        <v>44582</v>
      </c>
      <c r="C46" s="27">
        <v>0</v>
      </c>
      <c r="D46" s="27">
        <v>94500</v>
      </c>
      <c r="E46" s="27">
        <f t="shared" si="3"/>
        <v>319849</v>
      </c>
      <c r="F46" s="28" t="s">
        <v>191</v>
      </c>
      <c r="G46" s="28" t="s">
        <v>17</v>
      </c>
    </row>
    <row r="47" spans="1:7" x14ac:dyDescent="0.25">
      <c r="A47" s="28">
        <f t="shared" si="2"/>
        <v>39</v>
      </c>
      <c r="B47" s="35">
        <v>44584</v>
      </c>
      <c r="C47" s="27">
        <v>0</v>
      </c>
      <c r="D47" s="27">
        <v>10000</v>
      </c>
      <c r="E47" s="27">
        <f t="shared" si="3"/>
        <v>309849</v>
      </c>
      <c r="F47" s="28" t="s">
        <v>61</v>
      </c>
      <c r="G47" s="28" t="s">
        <v>17</v>
      </c>
    </row>
    <row r="48" spans="1:7" x14ac:dyDescent="0.25">
      <c r="A48" s="28">
        <f t="shared" si="2"/>
        <v>40</v>
      </c>
      <c r="B48" s="35">
        <v>44584</v>
      </c>
      <c r="C48" s="27">
        <v>0</v>
      </c>
      <c r="D48" s="27">
        <v>12500</v>
      </c>
      <c r="E48" s="27">
        <f t="shared" si="3"/>
        <v>297349</v>
      </c>
      <c r="F48" s="28" t="s">
        <v>192</v>
      </c>
      <c r="G48" s="28" t="s">
        <v>23</v>
      </c>
    </row>
    <row r="49" spans="1:7" x14ac:dyDescent="0.25">
      <c r="A49" s="28">
        <f t="shared" si="2"/>
        <v>41</v>
      </c>
      <c r="B49" s="35">
        <v>44585</v>
      </c>
      <c r="C49" s="27">
        <v>0</v>
      </c>
      <c r="D49" s="27">
        <v>50000</v>
      </c>
      <c r="E49" s="27">
        <f t="shared" si="3"/>
        <v>247349</v>
      </c>
      <c r="F49" s="28" t="s">
        <v>128</v>
      </c>
      <c r="G49" s="28" t="s">
        <v>17</v>
      </c>
    </row>
    <row r="50" spans="1:7" x14ac:dyDescent="0.25">
      <c r="A50" s="28">
        <f t="shared" si="2"/>
        <v>42</v>
      </c>
      <c r="B50" s="35">
        <v>44585</v>
      </c>
      <c r="C50" s="27">
        <v>0</v>
      </c>
      <c r="D50" s="27">
        <v>3000</v>
      </c>
      <c r="E50" s="27">
        <f t="shared" si="3"/>
        <v>244349</v>
      </c>
      <c r="F50" s="28" t="s">
        <v>38</v>
      </c>
      <c r="G50" s="28" t="s">
        <v>55</v>
      </c>
    </row>
    <row r="51" spans="1:7" x14ac:dyDescent="0.25">
      <c r="A51" s="28">
        <f t="shared" si="2"/>
        <v>43</v>
      </c>
      <c r="B51" s="35">
        <v>44586</v>
      </c>
      <c r="C51" s="27">
        <v>0</v>
      </c>
      <c r="D51" s="27">
        <v>17500</v>
      </c>
      <c r="E51" s="27">
        <f t="shared" si="3"/>
        <v>226849</v>
      </c>
      <c r="F51" s="28" t="s">
        <v>193</v>
      </c>
      <c r="G51" s="28" t="s">
        <v>23</v>
      </c>
    </row>
    <row r="52" spans="1:7" x14ac:dyDescent="0.25">
      <c r="A52" s="28">
        <f t="shared" si="2"/>
        <v>44</v>
      </c>
      <c r="B52" s="35">
        <v>44586</v>
      </c>
      <c r="C52" s="27">
        <v>0</v>
      </c>
      <c r="D52" s="27">
        <v>12000</v>
      </c>
      <c r="E52" s="27">
        <f t="shared" si="3"/>
        <v>214849</v>
      </c>
      <c r="F52" s="28" t="s">
        <v>168</v>
      </c>
      <c r="G52" s="28" t="s">
        <v>23</v>
      </c>
    </row>
    <row r="53" spans="1:7" x14ac:dyDescent="0.25">
      <c r="A53" s="28">
        <f t="shared" si="2"/>
        <v>45</v>
      </c>
      <c r="B53" s="35">
        <v>44586</v>
      </c>
      <c r="C53" s="27">
        <v>0</v>
      </c>
      <c r="D53" s="27">
        <v>83000</v>
      </c>
      <c r="E53" s="27">
        <f t="shared" si="3"/>
        <v>131849</v>
      </c>
      <c r="F53" s="28" t="s">
        <v>121</v>
      </c>
      <c r="G53" s="28" t="s">
        <v>12</v>
      </c>
    </row>
    <row r="54" spans="1:7" x14ac:dyDescent="0.25">
      <c r="A54" s="28">
        <f t="shared" si="2"/>
        <v>46</v>
      </c>
      <c r="B54" s="35">
        <v>44586</v>
      </c>
      <c r="C54" s="27">
        <v>0</v>
      </c>
      <c r="D54" s="27">
        <v>3000</v>
      </c>
      <c r="E54" s="27">
        <f t="shared" si="3"/>
        <v>128849</v>
      </c>
      <c r="F54" s="28" t="s">
        <v>159</v>
      </c>
      <c r="G54" s="28" t="s">
        <v>146</v>
      </c>
    </row>
    <row r="55" spans="1:7" x14ac:dyDescent="0.25">
      <c r="A55" s="28">
        <f t="shared" si="2"/>
        <v>47</v>
      </c>
      <c r="B55" s="35">
        <v>44587</v>
      </c>
      <c r="C55" s="27">
        <v>250000</v>
      </c>
      <c r="D55" s="27">
        <v>0</v>
      </c>
      <c r="E55" s="27">
        <f t="shared" si="3"/>
        <v>378849</v>
      </c>
      <c r="F55" s="28" t="s">
        <v>152</v>
      </c>
      <c r="G55" s="28" t="s">
        <v>23</v>
      </c>
    </row>
    <row r="56" spans="1:7" x14ac:dyDescent="0.25">
      <c r="A56" s="28">
        <f t="shared" si="2"/>
        <v>48</v>
      </c>
      <c r="B56" s="35">
        <v>44587</v>
      </c>
      <c r="C56" s="27">
        <v>0</v>
      </c>
      <c r="D56" s="27">
        <v>5000</v>
      </c>
      <c r="E56" s="27">
        <f t="shared" si="3"/>
        <v>373849</v>
      </c>
      <c r="F56" s="28" t="s">
        <v>194</v>
      </c>
      <c r="G56" s="28" t="s">
        <v>143</v>
      </c>
    </row>
    <row r="57" spans="1:7" x14ac:dyDescent="0.25">
      <c r="A57" s="28">
        <f t="shared" si="2"/>
        <v>49</v>
      </c>
      <c r="B57" s="35">
        <v>44587</v>
      </c>
      <c r="C57" s="27">
        <v>0</v>
      </c>
      <c r="D57" s="27">
        <v>29000</v>
      </c>
      <c r="E57" s="27">
        <f t="shared" si="3"/>
        <v>344849</v>
      </c>
      <c r="F57" s="28" t="s">
        <v>195</v>
      </c>
      <c r="G57" s="28" t="s">
        <v>143</v>
      </c>
    </row>
    <row r="58" spans="1:7" x14ac:dyDescent="0.25">
      <c r="A58" s="28">
        <f t="shared" si="2"/>
        <v>50</v>
      </c>
      <c r="B58" s="35">
        <v>44587</v>
      </c>
      <c r="C58" s="27">
        <v>0</v>
      </c>
      <c r="D58" s="27">
        <v>22000</v>
      </c>
      <c r="E58" s="27">
        <f t="shared" si="3"/>
        <v>322849</v>
      </c>
      <c r="F58" s="28" t="s">
        <v>168</v>
      </c>
      <c r="G58" s="28" t="s">
        <v>143</v>
      </c>
    </row>
    <row r="59" spans="1:7" x14ac:dyDescent="0.25">
      <c r="A59" s="28">
        <f t="shared" si="2"/>
        <v>51</v>
      </c>
      <c r="B59" s="35">
        <v>44587</v>
      </c>
      <c r="C59" s="27">
        <v>0</v>
      </c>
      <c r="D59" s="27">
        <v>84500</v>
      </c>
      <c r="E59" s="27">
        <f t="shared" si="3"/>
        <v>238349</v>
      </c>
      <c r="F59" s="28" t="s">
        <v>196</v>
      </c>
      <c r="G59" s="28" t="s">
        <v>197</v>
      </c>
    </row>
    <row r="60" spans="1:7" x14ac:dyDescent="0.25">
      <c r="A60" s="28">
        <f t="shared" si="2"/>
        <v>52</v>
      </c>
      <c r="B60" s="35">
        <v>44587</v>
      </c>
      <c r="C60" s="27">
        <v>0</v>
      </c>
      <c r="D60" s="27">
        <v>100000</v>
      </c>
      <c r="E60" s="27">
        <f t="shared" si="3"/>
        <v>138349</v>
      </c>
      <c r="F60" s="28" t="s">
        <v>128</v>
      </c>
      <c r="G60" s="28" t="s">
        <v>135</v>
      </c>
    </row>
    <row r="61" spans="1:7" x14ac:dyDescent="0.25">
      <c r="A61" s="44">
        <f t="shared" si="2"/>
        <v>53</v>
      </c>
      <c r="B61" s="45">
        <v>44588</v>
      </c>
      <c r="C61" s="46">
        <v>0</v>
      </c>
      <c r="D61" s="46">
        <v>51000</v>
      </c>
      <c r="E61" s="46">
        <f t="shared" si="3"/>
        <v>87349</v>
      </c>
      <c r="F61" s="44" t="s">
        <v>198</v>
      </c>
      <c r="G61" s="44" t="s">
        <v>12</v>
      </c>
    </row>
    <row r="62" spans="1:7" x14ac:dyDescent="0.25">
      <c r="A62" s="44">
        <f t="shared" si="2"/>
        <v>54</v>
      </c>
      <c r="B62" s="45">
        <v>44588</v>
      </c>
      <c r="C62" s="46">
        <v>0</v>
      </c>
      <c r="D62" s="46">
        <v>12000</v>
      </c>
      <c r="E62" s="46">
        <f t="shared" si="3"/>
        <v>75349</v>
      </c>
      <c r="F62" s="44" t="s">
        <v>187</v>
      </c>
      <c r="G62" s="44" t="s">
        <v>23</v>
      </c>
    </row>
    <row r="63" spans="1:7" x14ac:dyDescent="0.25">
      <c r="A63" s="44">
        <f t="shared" si="2"/>
        <v>55</v>
      </c>
      <c r="B63" s="45">
        <v>44588</v>
      </c>
      <c r="C63" s="46">
        <v>0</v>
      </c>
      <c r="D63" s="46">
        <v>23000</v>
      </c>
      <c r="E63" s="46">
        <f t="shared" si="3"/>
        <v>52349</v>
      </c>
      <c r="F63" s="44" t="s">
        <v>199</v>
      </c>
      <c r="G63" s="44" t="s">
        <v>23</v>
      </c>
    </row>
    <row r="64" spans="1:7" x14ac:dyDescent="0.25">
      <c r="A64" s="44">
        <f t="shared" si="2"/>
        <v>56</v>
      </c>
      <c r="B64" s="45">
        <v>44588</v>
      </c>
      <c r="C64" s="46">
        <v>0</v>
      </c>
      <c r="D64" s="46">
        <v>10000</v>
      </c>
      <c r="E64" s="46">
        <f t="shared" si="3"/>
        <v>42349</v>
      </c>
      <c r="F64" s="44" t="s">
        <v>200</v>
      </c>
      <c r="G64" s="44" t="s">
        <v>23</v>
      </c>
    </row>
    <row r="65" spans="1:7" x14ac:dyDescent="0.25">
      <c r="A65" s="44">
        <f t="shared" si="2"/>
        <v>57</v>
      </c>
      <c r="B65" s="45">
        <v>44588</v>
      </c>
      <c r="C65" s="46">
        <v>0</v>
      </c>
      <c r="D65" s="46">
        <v>40000</v>
      </c>
      <c r="E65" s="46">
        <f t="shared" si="3"/>
        <v>2349</v>
      </c>
      <c r="F65" s="44" t="s">
        <v>201</v>
      </c>
      <c r="G65" s="44" t="s">
        <v>23</v>
      </c>
    </row>
    <row r="66" spans="1:7" x14ac:dyDescent="0.25">
      <c r="A66" s="44">
        <f t="shared" si="2"/>
        <v>58</v>
      </c>
      <c r="B66" s="45">
        <v>44588</v>
      </c>
      <c r="C66" s="46">
        <v>0</v>
      </c>
      <c r="D66" s="46">
        <v>5000</v>
      </c>
      <c r="E66" s="46">
        <f t="shared" si="3"/>
        <v>-2651</v>
      </c>
      <c r="F66" s="44" t="s">
        <v>202</v>
      </c>
      <c r="G66" s="44" t="s">
        <v>64</v>
      </c>
    </row>
    <row r="67" spans="1:7" x14ac:dyDescent="0.25">
      <c r="A67" s="44">
        <f t="shared" si="2"/>
        <v>59</v>
      </c>
      <c r="B67" s="45">
        <v>44589</v>
      </c>
      <c r="C67" s="46">
        <v>0</v>
      </c>
      <c r="D67" s="46">
        <v>50000</v>
      </c>
      <c r="E67" s="46">
        <f t="shared" si="3"/>
        <v>-52651</v>
      </c>
      <c r="F67" s="44" t="s">
        <v>128</v>
      </c>
      <c r="G67" s="44" t="s">
        <v>17</v>
      </c>
    </row>
    <row r="68" spans="1:7" x14ac:dyDescent="0.25">
      <c r="A68" s="44">
        <f t="shared" si="2"/>
        <v>60</v>
      </c>
      <c r="B68" s="45">
        <v>44590</v>
      </c>
      <c r="C68" s="46">
        <v>500000</v>
      </c>
      <c r="D68" s="46">
        <v>0</v>
      </c>
      <c r="E68" s="46">
        <f t="shared" si="3"/>
        <v>447349</v>
      </c>
      <c r="F68" s="44" t="s">
        <v>152</v>
      </c>
      <c r="G68" s="44" t="s">
        <v>23</v>
      </c>
    </row>
    <row r="69" spans="1:7" x14ac:dyDescent="0.25">
      <c r="A69" s="44">
        <f t="shared" si="2"/>
        <v>61</v>
      </c>
      <c r="B69" s="45">
        <v>44590</v>
      </c>
      <c r="C69" s="46">
        <v>0</v>
      </c>
      <c r="D69" s="46">
        <v>200000</v>
      </c>
      <c r="E69" s="46">
        <f t="shared" si="3"/>
        <v>247349</v>
      </c>
      <c r="F69" s="44" t="s">
        <v>128</v>
      </c>
      <c r="G69" s="44" t="s">
        <v>17</v>
      </c>
    </row>
    <row r="70" spans="1:7" x14ac:dyDescent="0.25">
      <c r="A70" s="44">
        <f t="shared" si="2"/>
        <v>62</v>
      </c>
      <c r="B70" s="45">
        <v>44590</v>
      </c>
      <c r="C70" s="46">
        <v>0</v>
      </c>
      <c r="D70" s="46">
        <v>48400</v>
      </c>
      <c r="E70" s="46">
        <f t="shared" si="3"/>
        <v>198949</v>
      </c>
      <c r="F70" s="44" t="s">
        <v>203</v>
      </c>
      <c r="G70" s="44" t="s">
        <v>23</v>
      </c>
    </row>
    <row r="71" spans="1:7" x14ac:dyDescent="0.25">
      <c r="A71" s="44">
        <f t="shared" si="2"/>
        <v>63</v>
      </c>
      <c r="B71" s="45">
        <v>44590</v>
      </c>
      <c r="C71" s="46">
        <v>0</v>
      </c>
      <c r="D71" s="46">
        <v>32000</v>
      </c>
      <c r="E71" s="46">
        <f t="shared" si="3"/>
        <v>166949</v>
      </c>
      <c r="F71" s="44" t="s">
        <v>204</v>
      </c>
      <c r="G71" s="44" t="s">
        <v>23</v>
      </c>
    </row>
    <row r="72" spans="1:7" x14ac:dyDescent="0.25">
      <c r="A72" s="44">
        <f t="shared" si="2"/>
        <v>64</v>
      </c>
      <c r="B72" s="45">
        <v>44591</v>
      </c>
      <c r="C72" s="46">
        <v>0</v>
      </c>
      <c r="D72" s="46">
        <v>10000</v>
      </c>
      <c r="E72" s="46">
        <f t="shared" si="3"/>
        <v>156949</v>
      </c>
      <c r="F72" s="44" t="s">
        <v>61</v>
      </c>
      <c r="G72" s="44" t="s">
        <v>17</v>
      </c>
    </row>
    <row r="73" spans="1:7" x14ac:dyDescent="0.25">
      <c r="A73" s="44">
        <f t="shared" ref="A73:A75" si="4">ROW(A65)</f>
        <v>65</v>
      </c>
      <c r="B73" s="45">
        <v>44591</v>
      </c>
      <c r="C73" s="46">
        <v>0</v>
      </c>
      <c r="D73" s="46">
        <v>69000</v>
      </c>
      <c r="E73" s="46">
        <f t="shared" si="3"/>
        <v>87949</v>
      </c>
      <c r="F73" s="44" t="s">
        <v>205</v>
      </c>
      <c r="G73" s="44" t="s">
        <v>23</v>
      </c>
    </row>
    <row r="74" spans="1:7" x14ac:dyDescent="0.25">
      <c r="A74" s="44">
        <f t="shared" si="4"/>
        <v>66</v>
      </c>
      <c r="B74" s="45">
        <v>44592</v>
      </c>
      <c r="C74" s="46">
        <v>0</v>
      </c>
      <c r="D74" s="46">
        <v>12000</v>
      </c>
      <c r="E74" s="46">
        <f t="shared" ref="E74:E75" si="5">E73+C74-D74</f>
        <v>75949</v>
      </c>
      <c r="F74" s="44" t="s">
        <v>168</v>
      </c>
      <c r="G74" s="44" t="s">
        <v>23</v>
      </c>
    </row>
    <row r="75" spans="1:7" x14ac:dyDescent="0.25">
      <c r="A75" s="44">
        <f t="shared" si="4"/>
        <v>67</v>
      </c>
      <c r="B75" s="45">
        <v>44592</v>
      </c>
      <c r="C75" s="46">
        <v>0</v>
      </c>
      <c r="D75" s="46">
        <v>2000</v>
      </c>
      <c r="E75" s="46">
        <f t="shared" si="5"/>
        <v>73949</v>
      </c>
      <c r="F75" s="44" t="s">
        <v>176</v>
      </c>
      <c r="G75" s="44" t="s">
        <v>23</v>
      </c>
    </row>
    <row r="76" spans="1:7" ht="15" customHeight="1" x14ac:dyDescent="0.25">
      <c r="A76" s="49" t="s">
        <v>67</v>
      </c>
      <c r="B76" s="50"/>
      <c r="C76" s="51">
        <f>SUM(C3:C75)</f>
        <v>3253249</v>
      </c>
      <c r="D76" s="51">
        <f>SUM(D3:D75)</f>
        <v>3179300</v>
      </c>
      <c r="E76" s="51">
        <v>73949</v>
      </c>
      <c r="F76" s="50"/>
      <c r="G76" s="50"/>
    </row>
    <row r="77" spans="1:7" ht="15" customHeight="1" x14ac:dyDescent="0.25">
      <c r="A77" s="50"/>
      <c r="B77" s="50"/>
      <c r="C77" s="52"/>
      <c r="D77" s="52"/>
      <c r="E77" s="51"/>
      <c r="F77" s="50"/>
      <c r="G77" s="50"/>
    </row>
    <row r="78" spans="1:7" ht="15" customHeight="1" x14ac:dyDescent="0.25">
      <c r="A78" s="50"/>
      <c r="B78" s="50"/>
      <c r="C78" s="52"/>
      <c r="D78" s="52"/>
      <c r="E78" s="51"/>
      <c r="F78" s="50"/>
      <c r="G78" s="50"/>
    </row>
  </sheetData>
  <mergeCells count="7">
    <mergeCell ref="B1:G4"/>
    <mergeCell ref="B5:G6"/>
    <mergeCell ref="A76:B78"/>
    <mergeCell ref="C76:C78"/>
    <mergeCell ref="D76:D78"/>
    <mergeCell ref="E76:E78"/>
    <mergeCell ref="F76:G7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DA075-3EEA-49FD-A26F-3260CD6C0D89}">
  <dimension ref="A1:G65"/>
  <sheetViews>
    <sheetView tabSelected="1" topLeftCell="A24" workbookViewId="0">
      <selection activeCell="B37" sqref="B37"/>
    </sheetView>
  </sheetViews>
  <sheetFormatPr defaultRowHeight="15" x14ac:dyDescent="0.25"/>
  <cols>
    <col min="2" max="2" width="35.5703125" customWidth="1"/>
    <col min="3" max="3" width="41.5703125" style="6" customWidth="1"/>
    <col min="4" max="4" width="49.7109375" style="6" customWidth="1"/>
    <col min="5" max="5" width="36" style="6" customWidth="1"/>
    <col min="6" max="6" width="27.42578125" customWidth="1"/>
    <col min="7" max="7" width="33.5703125" customWidth="1"/>
  </cols>
  <sheetData>
    <row r="1" spans="1:7" x14ac:dyDescent="0.25">
      <c r="B1" s="47" t="s">
        <v>0</v>
      </c>
      <c r="C1" s="47"/>
      <c r="D1" s="47"/>
      <c r="E1" s="47"/>
      <c r="F1" s="47"/>
      <c r="G1" s="47"/>
    </row>
    <row r="2" spans="1:7" x14ac:dyDescent="0.25">
      <c r="B2" s="47"/>
      <c r="C2" s="47"/>
      <c r="D2" s="47"/>
      <c r="E2" s="47"/>
      <c r="F2" s="47"/>
      <c r="G2" s="47"/>
    </row>
    <row r="3" spans="1:7" x14ac:dyDescent="0.25">
      <c r="B3" s="47"/>
      <c r="C3" s="47"/>
      <c r="D3" s="47"/>
      <c r="E3" s="47"/>
      <c r="F3" s="47"/>
      <c r="G3" s="47"/>
    </row>
    <row r="4" spans="1:7" x14ac:dyDescent="0.25">
      <c r="B4" s="47"/>
      <c r="C4" s="47"/>
      <c r="D4" s="47"/>
      <c r="E4" s="47"/>
      <c r="F4" s="47"/>
      <c r="G4" s="47"/>
    </row>
    <row r="5" spans="1:7" x14ac:dyDescent="0.25">
      <c r="B5" s="53" t="s">
        <v>206</v>
      </c>
      <c r="C5" s="48"/>
      <c r="D5" s="48"/>
      <c r="E5" s="48"/>
      <c r="F5" s="48"/>
      <c r="G5" s="48"/>
    </row>
    <row r="6" spans="1:7" x14ac:dyDescent="0.25">
      <c r="B6" s="48"/>
      <c r="C6" s="48"/>
      <c r="D6" s="48"/>
      <c r="E6" s="48"/>
      <c r="F6" s="48"/>
      <c r="G6" s="48"/>
    </row>
    <row r="7" spans="1:7" x14ac:dyDescent="0.25">
      <c r="B7" s="5" t="s">
        <v>210</v>
      </c>
      <c r="C7"/>
      <c r="D7"/>
      <c r="E7"/>
    </row>
    <row r="8" spans="1:7" ht="23.25" x14ac:dyDescent="0.35">
      <c r="A8" s="4" t="s">
        <v>31</v>
      </c>
      <c r="B8" s="4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</row>
    <row r="9" spans="1:7" x14ac:dyDescent="0.25">
      <c r="B9" s="33">
        <v>44593</v>
      </c>
      <c r="C9" s="6">
        <v>73949</v>
      </c>
      <c r="D9" s="6">
        <v>0</v>
      </c>
      <c r="E9" s="6">
        <f>C9-D9</f>
        <v>73949</v>
      </c>
      <c r="F9" t="s">
        <v>207</v>
      </c>
      <c r="G9" t="s">
        <v>23</v>
      </c>
    </row>
    <row r="10" spans="1:7" x14ac:dyDescent="0.25">
      <c r="B10" s="33">
        <v>44593</v>
      </c>
      <c r="C10" s="6">
        <v>0</v>
      </c>
      <c r="D10" s="6">
        <v>66000</v>
      </c>
      <c r="E10" s="6">
        <f>E9+C10-D10</f>
        <v>7949</v>
      </c>
      <c r="F10" t="s">
        <v>208</v>
      </c>
      <c r="G10" t="s">
        <v>44</v>
      </c>
    </row>
    <row r="11" spans="1:7" x14ac:dyDescent="0.25">
      <c r="B11" s="33">
        <v>44593</v>
      </c>
      <c r="C11" s="6">
        <v>0</v>
      </c>
      <c r="D11" s="6">
        <v>39000</v>
      </c>
      <c r="E11" s="6">
        <f>E10+C11-D11</f>
        <v>-31051</v>
      </c>
      <c r="F11" t="s">
        <v>201</v>
      </c>
      <c r="G11" t="s">
        <v>23</v>
      </c>
    </row>
    <row r="12" spans="1:7" x14ac:dyDescent="0.25">
      <c r="B12" s="33">
        <v>44593</v>
      </c>
      <c r="C12" s="6">
        <v>0</v>
      </c>
      <c r="D12" s="6">
        <v>7000</v>
      </c>
      <c r="E12" s="6">
        <f t="shared" ref="E12:E65" si="0">E11+C12-D12</f>
        <v>-38051</v>
      </c>
      <c r="F12" t="s">
        <v>209</v>
      </c>
      <c r="G12" t="s">
        <v>23</v>
      </c>
    </row>
    <row r="13" spans="1:7" x14ac:dyDescent="0.25">
      <c r="B13" s="33">
        <v>44595</v>
      </c>
      <c r="C13" s="6">
        <v>500000</v>
      </c>
      <c r="D13" s="6">
        <v>0</v>
      </c>
      <c r="E13" s="6">
        <f t="shared" si="0"/>
        <v>461949</v>
      </c>
      <c r="F13" t="s">
        <v>164</v>
      </c>
      <c r="G13" t="s">
        <v>23</v>
      </c>
    </row>
    <row r="14" spans="1:7" x14ac:dyDescent="0.25">
      <c r="B14" s="33">
        <v>44595</v>
      </c>
      <c r="C14" s="6">
        <v>0</v>
      </c>
      <c r="D14" s="6">
        <v>38000</v>
      </c>
      <c r="E14" s="6">
        <f t="shared" si="0"/>
        <v>423949</v>
      </c>
      <c r="F14" t="s">
        <v>168</v>
      </c>
      <c r="G14" t="s">
        <v>23</v>
      </c>
    </row>
    <row r="15" spans="1:7" x14ac:dyDescent="0.25">
      <c r="B15" s="33">
        <v>44595</v>
      </c>
      <c r="C15" s="6">
        <v>0</v>
      </c>
      <c r="D15" s="6">
        <v>120000</v>
      </c>
      <c r="E15" s="6">
        <f t="shared" si="0"/>
        <v>303949</v>
      </c>
      <c r="F15" t="s">
        <v>211</v>
      </c>
      <c r="G15" t="s">
        <v>23</v>
      </c>
    </row>
    <row r="16" spans="1:7" x14ac:dyDescent="0.25">
      <c r="B16" s="33">
        <v>44595</v>
      </c>
      <c r="C16" s="6">
        <v>0</v>
      </c>
      <c r="D16" s="6">
        <v>67000</v>
      </c>
      <c r="E16" s="6">
        <f t="shared" si="0"/>
        <v>236949</v>
      </c>
      <c r="F16" t="s">
        <v>212</v>
      </c>
      <c r="G16" t="s">
        <v>23</v>
      </c>
    </row>
    <row r="17" spans="2:7" x14ac:dyDescent="0.25">
      <c r="B17" s="33">
        <v>44595</v>
      </c>
      <c r="C17" s="6">
        <v>0</v>
      </c>
      <c r="D17" s="6">
        <v>83000</v>
      </c>
      <c r="E17" s="6">
        <f t="shared" si="0"/>
        <v>153949</v>
      </c>
      <c r="F17" t="s">
        <v>121</v>
      </c>
      <c r="G17" t="s">
        <v>12</v>
      </c>
    </row>
    <row r="18" spans="2:7" x14ac:dyDescent="0.25">
      <c r="B18" s="33">
        <v>44595</v>
      </c>
      <c r="C18" s="6">
        <v>0</v>
      </c>
      <c r="D18" s="6">
        <v>100000</v>
      </c>
      <c r="E18" s="6">
        <f t="shared" si="0"/>
        <v>53949</v>
      </c>
      <c r="F18" t="s">
        <v>213</v>
      </c>
      <c r="G18" t="s">
        <v>17</v>
      </c>
    </row>
    <row r="19" spans="2:7" x14ac:dyDescent="0.25">
      <c r="B19" s="33">
        <v>44596</v>
      </c>
      <c r="C19" s="6">
        <v>250000</v>
      </c>
      <c r="D19" s="6">
        <v>0</v>
      </c>
      <c r="E19" s="6">
        <f t="shared" si="0"/>
        <v>303949</v>
      </c>
      <c r="F19" t="s">
        <v>214</v>
      </c>
      <c r="G19" t="s">
        <v>17</v>
      </c>
    </row>
    <row r="20" spans="2:7" x14ac:dyDescent="0.25">
      <c r="B20" s="33">
        <v>44596</v>
      </c>
      <c r="C20" s="6">
        <v>0</v>
      </c>
      <c r="D20" s="6">
        <v>125600</v>
      </c>
      <c r="E20" s="6">
        <f t="shared" si="0"/>
        <v>178349</v>
      </c>
      <c r="F20" t="s">
        <v>215</v>
      </c>
      <c r="G20" t="s">
        <v>17</v>
      </c>
    </row>
    <row r="21" spans="2:7" x14ac:dyDescent="0.25">
      <c r="B21" s="33">
        <v>44596</v>
      </c>
      <c r="C21" s="6">
        <v>0</v>
      </c>
      <c r="D21" s="6">
        <v>74000</v>
      </c>
      <c r="E21" s="6">
        <f t="shared" si="0"/>
        <v>104349</v>
      </c>
      <c r="F21" t="s">
        <v>216</v>
      </c>
      <c r="G21" t="s">
        <v>17</v>
      </c>
    </row>
    <row r="22" spans="2:7" x14ac:dyDescent="0.25">
      <c r="B22" s="33">
        <v>44596</v>
      </c>
      <c r="C22" s="6">
        <v>0</v>
      </c>
      <c r="D22" s="6">
        <v>15000</v>
      </c>
      <c r="E22" s="6">
        <f t="shared" si="0"/>
        <v>89349</v>
      </c>
      <c r="F22" t="s">
        <v>66</v>
      </c>
      <c r="G22" t="s">
        <v>17</v>
      </c>
    </row>
    <row r="23" spans="2:7" x14ac:dyDescent="0.25">
      <c r="B23" s="33">
        <v>44597</v>
      </c>
      <c r="C23" s="6">
        <v>200000</v>
      </c>
      <c r="D23" s="6">
        <v>0</v>
      </c>
      <c r="E23" s="6">
        <f t="shared" si="0"/>
        <v>289349</v>
      </c>
      <c r="F23" t="s">
        <v>214</v>
      </c>
    </row>
    <row r="24" spans="2:7" x14ac:dyDescent="0.25">
      <c r="B24" s="33">
        <v>44597</v>
      </c>
      <c r="C24" s="6">
        <v>0</v>
      </c>
      <c r="D24" s="6">
        <v>100000</v>
      </c>
      <c r="E24" s="6">
        <f t="shared" si="0"/>
        <v>189349</v>
      </c>
      <c r="F24" t="s">
        <v>163</v>
      </c>
      <c r="G24" t="s">
        <v>17</v>
      </c>
    </row>
    <row r="25" spans="2:7" x14ac:dyDescent="0.25">
      <c r="B25" s="33">
        <v>44597</v>
      </c>
      <c r="C25" s="6">
        <v>0</v>
      </c>
      <c r="D25" s="6">
        <v>50000</v>
      </c>
      <c r="E25" s="6">
        <f t="shared" si="0"/>
        <v>139349</v>
      </c>
      <c r="F25" t="s">
        <v>163</v>
      </c>
      <c r="G25" t="s">
        <v>17</v>
      </c>
    </row>
    <row r="26" spans="2:7" x14ac:dyDescent="0.25">
      <c r="B26" s="33">
        <v>44597</v>
      </c>
      <c r="C26" s="6">
        <v>0</v>
      </c>
      <c r="D26" s="6">
        <v>40000</v>
      </c>
      <c r="E26" s="6">
        <f t="shared" si="0"/>
        <v>99349</v>
      </c>
      <c r="F26" t="s">
        <v>163</v>
      </c>
      <c r="G26" t="s">
        <v>17</v>
      </c>
    </row>
    <row r="27" spans="2:7" x14ac:dyDescent="0.25">
      <c r="B27" s="33">
        <v>44597</v>
      </c>
      <c r="C27" s="6">
        <v>0</v>
      </c>
      <c r="D27" s="6">
        <v>8000</v>
      </c>
      <c r="E27" s="6">
        <f t="shared" si="0"/>
        <v>91349</v>
      </c>
      <c r="F27" t="s">
        <v>66</v>
      </c>
      <c r="G27" t="s">
        <v>17</v>
      </c>
    </row>
    <row r="28" spans="2:7" x14ac:dyDescent="0.25">
      <c r="B28" s="33">
        <v>44597</v>
      </c>
      <c r="C28" s="6">
        <v>0</v>
      </c>
      <c r="D28" s="6">
        <v>10000</v>
      </c>
      <c r="E28" s="6">
        <f t="shared" si="0"/>
        <v>81349</v>
      </c>
      <c r="F28" t="s">
        <v>66</v>
      </c>
      <c r="G28" t="s">
        <v>17</v>
      </c>
    </row>
    <row r="29" spans="2:7" x14ac:dyDescent="0.25">
      <c r="B29" s="33">
        <v>44598</v>
      </c>
      <c r="C29" s="6">
        <v>0</v>
      </c>
      <c r="D29" s="6">
        <v>10000</v>
      </c>
      <c r="E29" s="6">
        <f t="shared" si="0"/>
        <v>71349</v>
      </c>
      <c r="F29" t="s">
        <v>61</v>
      </c>
      <c r="G29" t="s">
        <v>17</v>
      </c>
    </row>
    <row r="30" spans="2:7" x14ac:dyDescent="0.25">
      <c r="B30" s="33">
        <v>44598</v>
      </c>
      <c r="C30" s="6">
        <v>0</v>
      </c>
      <c r="D30" s="6">
        <v>12000</v>
      </c>
      <c r="E30" s="6">
        <f t="shared" si="0"/>
        <v>59349</v>
      </c>
      <c r="F30" t="s">
        <v>217</v>
      </c>
      <c r="G30" t="s">
        <v>23</v>
      </c>
    </row>
    <row r="31" spans="2:7" x14ac:dyDescent="0.25">
      <c r="B31" s="33">
        <v>44598</v>
      </c>
      <c r="C31" s="6">
        <v>0</v>
      </c>
      <c r="D31" s="6">
        <v>30000</v>
      </c>
      <c r="E31" s="6">
        <f t="shared" si="0"/>
        <v>29349</v>
      </c>
      <c r="F31" t="s">
        <v>221</v>
      </c>
      <c r="G31" t="s">
        <v>222</v>
      </c>
    </row>
    <row r="32" spans="2:7" x14ac:dyDescent="0.25">
      <c r="B32" s="33">
        <v>44599</v>
      </c>
      <c r="C32" s="6">
        <v>0</v>
      </c>
      <c r="D32" s="6">
        <v>18000</v>
      </c>
      <c r="E32" s="6">
        <f t="shared" si="0"/>
        <v>11349</v>
      </c>
      <c r="F32" t="s">
        <v>218</v>
      </c>
      <c r="G32" t="s">
        <v>23</v>
      </c>
    </row>
    <row r="33" spans="2:7" x14ac:dyDescent="0.25">
      <c r="B33" s="33">
        <v>44599</v>
      </c>
      <c r="C33" s="6">
        <v>0</v>
      </c>
      <c r="D33" s="6">
        <v>36000</v>
      </c>
      <c r="E33" s="6">
        <f t="shared" si="0"/>
        <v>-24651</v>
      </c>
      <c r="F33" t="s">
        <v>219</v>
      </c>
      <c r="G33" t="s">
        <v>23</v>
      </c>
    </row>
    <row r="34" spans="2:7" x14ac:dyDescent="0.25">
      <c r="B34" s="33">
        <v>44599</v>
      </c>
      <c r="C34" s="6">
        <v>0</v>
      </c>
      <c r="D34" s="6">
        <v>11000</v>
      </c>
      <c r="E34" s="6">
        <f t="shared" si="0"/>
        <v>-35651</v>
      </c>
      <c r="F34" t="s">
        <v>168</v>
      </c>
      <c r="G34" t="s">
        <v>44</v>
      </c>
    </row>
    <row r="35" spans="2:7" x14ac:dyDescent="0.25">
      <c r="B35" s="33">
        <v>44600</v>
      </c>
      <c r="C35" s="6">
        <v>0</v>
      </c>
      <c r="D35" s="6">
        <v>8000</v>
      </c>
      <c r="E35" s="6">
        <f t="shared" si="0"/>
        <v>-43651</v>
      </c>
      <c r="F35" t="s">
        <v>220</v>
      </c>
      <c r="G35" t="s">
        <v>23</v>
      </c>
    </row>
    <row r="36" spans="2:7" x14ac:dyDescent="0.25">
      <c r="B36" s="33">
        <v>44600</v>
      </c>
      <c r="C36" s="6">
        <v>0</v>
      </c>
      <c r="D36" s="6">
        <v>23580</v>
      </c>
      <c r="E36" s="6">
        <f t="shared" si="0"/>
        <v>-67231</v>
      </c>
      <c r="F36" t="s">
        <v>168</v>
      </c>
      <c r="G36" t="s">
        <v>172</v>
      </c>
    </row>
    <row r="37" spans="2:7" x14ac:dyDescent="0.25">
      <c r="E37" s="6">
        <f t="shared" si="0"/>
        <v>-67231</v>
      </c>
    </row>
    <row r="38" spans="2:7" x14ac:dyDescent="0.25">
      <c r="E38" s="6">
        <f t="shared" si="0"/>
        <v>-67231</v>
      </c>
    </row>
    <row r="39" spans="2:7" x14ac:dyDescent="0.25">
      <c r="E39" s="6">
        <f t="shared" si="0"/>
        <v>-67231</v>
      </c>
    </row>
    <row r="40" spans="2:7" x14ac:dyDescent="0.25">
      <c r="E40" s="6">
        <f t="shared" si="0"/>
        <v>-67231</v>
      </c>
    </row>
    <row r="41" spans="2:7" x14ac:dyDescent="0.25">
      <c r="E41" s="6">
        <f t="shared" si="0"/>
        <v>-67231</v>
      </c>
    </row>
    <row r="42" spans="2:7" x14ac:dyDescent="0.25">
      <c r="E42" s="6">
        <f t="shared" si="0"/>
        <v>-67231</v>
      </c>
    </row>
    <row r="43" spans="2:7" x14ac:dyDescent="0.25">
      <c r="E43" s="6">
        <f t="shared" si="0"/>
        <v>-67231</v>
      </c>
    </row>
    <row r="44" spans="2:7" x14ac:dyDescent="0.25">
      <c r="E44" s="6">
        <f t="shared" si="0"/>
        <v>-67231</v>
      </c>
    </row>
    <row r="45" spans="2:7" x14ac:dyDescent="0.25">
      <c r="E45" s="6">
        <f t="shared" si="0"/>
        <v>-67231</v>
      </c>
    </row>
    <row r="46" spans="2:7" x14ac:dyDescent="0.25">
      <c r="E46" s="6">
        <f t="shared" si="0"/>
        <v>-67231</v>
      </c>
    </row>
    <row r="47" spans="2:7" x14ac:dyDescent="0.25">
      <c r="E47" s="6">
        <f t="shared" si="0"/>
        <v>-67231</v>
      </c>
    </row>
    <row r="48" spans="2:7" x14ac:dyDescent="0.25">
      <c r="E48" s="6">
        <f t="shared" si="0"/>
        <v>-67231</v>
      </c>
    </row>
    <row r="49" spans="5:5" x14ac:dyDescent="0.25">
      <c r="E49" s="6">
        <f t="shared" si="0"/>
        <v>-67231</v>
      </c>
    </row>
    <row r="50" spans="5:5" x14ac:dyDescent="0.25">
      <c r="E50" s="6">
        <f t="shared" si="0"/>
        <v>-67231</v>
      </c>
    </row>
    <row r="51" spans="5:5" x14ac:dyDescent="0.25">
      <c r="E51" s="6">
        <f t="shared" si="0"/>
        <v>-67231</v>
      </c>
    </row>
    <row r="52" spans="5:5" x14ac:dyDescent="0.25">
      <c r="E52" s="6">
        <f t="shared" si="0"/>
        <v>-67231</v>
      </c>
    </row>
    <row r="53" spans="5:5" x14ac:dyDescent="0.25">
      <c r="E53" s="6">
        <f t="shared" si="0"/>
        <v>-67231</v>
      </c>
    </row>
    <row r="54" spans="5:5" x14ac:dyDescent="0.25">
      <c r="E54" s="6">
        <f t="shared" si="0"/>
        <v>-67231</v>
      </c>
    </row>
    <row r="55" spans="5:5" x14ac:dyDescent="0.25">
      <c r="E55" s="6">
        <f t="shared" si="0"/>
        <v>-67231</v>
      </c>
    </row>
    <row r="56" spans="5:5" x14ac:dyDescent="0.25">
      <c r="E56" s="6">
        <f t="shared" si="0"/>
        <v>-67231</v>
      </c>
    </row>
    <row r="57" spans="5:5" x14ac:dyDescent="0.25">
      <c r="E57" s="6">
        <f t="shared" si="0"/>
        <v>-67231</v>
      </c>
    </row>
    <row r="58" spans="5:5" x14ac:dyDescent="0.25">
      <c r="E58" s="6">
        <f t="shared" si="0"/>
        <v>-67231</v>
      </c>
    </row>
    <row r="59" spans="5:5" x14ac:dyDescent="0.25">
      <c r="E59" s="6">
        <f t="shared" si="0"/>
        <v>-67231</v>
      </c>
    </row>
    <row r="60" spans="5:5" x14ac:dyDescent="0.25">
      <c r="E60" s="6">
        <f t="shared" si="0"/>
        <v>-67231</v>
      </c>
    </row>
    <row r="61" spans="5:5" x14ac:dyDescent="0.25">
      <c r="E61" s="6">
        <f t="shared" si="0"/>
        <v>-67231</v>
      </c>
    </row>
    <row r="62" spans="5:5" x14ac:dyDescent="0.25">
      <c r="E62" s="6">
        <f t="shared" si="0"/>
        <v>-67231</v>
      </c>
    </row>
    <row r="63" spans="5:5" x14ac:dyDescent="0.25">
      <c r="E63" s="6">
        <f t="shared" si="0"/>
        <v>-67231</v>
      </c>
    </row>
    <row r="64" spans="5:5" x14ac:dyDescent="0.25">
      <c r="E64" s="6">
        <f t="shared" si="0"/>
        <v>-67231</v>
      </c>
    </row>
    <row r="65" spans="5:5" x14ac:dyDescent="0.25">
      <c r="E65" s="6">
        <f t="shared" si="0"/>
        <v>-67231</v>
      </c>
    </row>
  </sheetData>
  <mergeCells count="2">
    <mergeCell ref="B1:G4"/>
    <mergeCell ref="B5:G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Oktober_2021</vt:lpstr>
      <vt:lpstr>November_2021</vt:lpstr>
      <vt:lpstr>Desember_2021</vt:lpstr>
      <vt:lpstr>Januari_2022</vt:lpstr>
      <vt:lpstr>Febuari_2022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Yofandi Riki Winata</dc:creator>
  <cp:lastModifiedBy>Yofandi Riki Winata</cp:lastModifiedBy>
  <cp:lastPrinted>2021-10-31T12:10:22Z</cp:lastPrinted>
  <dcterms:created xsi:type="dcterms:W3CDTF">2021-10-05T08:39:51Z</dcterms:created>
  <dcterms:modified xsi:type="dcterms:W3CDTF">2022-02-08T23:45:48Z</dcterms:modified>
</cp:coreProperties>
</file>