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2708E51F-E33E-4850-B4F8-DEDAFD17EED6}" xr6:coauthVersionLast="47" xr6:coauthVersionMax="47" xr10:uidLastSave="{00000000-0000-0000-0000-000000000000}"/>
  <bookViews>
    <workbookView xWindow="-120" yWindow="-120" windowWidth="20730" windowHeight="11760" activeTab="2" xr2:uid="{C456B771-9DF8-4725-AC5F-E2624C050843}"/>
  </bookViews>
  <sheets>
    <sheet name="Oktober" sheetId="1" r:id="rId1"/>
    <sheet name="November" sheetId="2" r:id="rId2"/>
    <sheet name="Desember" sheetId="3" r:id="rId3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3" l="1"/>
  <c r="E28" i="3" s="1"/>
  <c r="E29" i="3" s="1"/>
  <c r="E30" i="3" s="1"/>
  <c r="G70" i="2"/>
  <c r="I59" i="2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70" i="2"/>
  <c r="C70" i="2"/>
  <c r="K48" i="2"/>
  <c r="K39" i="2"/>
  <c r="K70" i="2"/>
  <c r="K21" i="2"/>
  <c r="K9" i="2"/>
  <c r="D68" i="2"/>
  <c r="E72" i="2"/>
  <c r="F72" i="2" s="1"/>
  <c r="I60" i="2"/>
  <c r="A60" i="2"/>
  <c r="A61" i="2"/>
  <c r="A62" i="2"/>
  <c r="A63" i="2"/>
  <c r="A64" i="2"/>
  <c r="A65" i="2"/>
  <c r="A55" i="2"/>
  <c r="A56" i="2"/>
  <c r="A57" i="2"/>
  <c r="A58" i="2"/>
  <c r="A59" i="2"/>
  <c r="A54" i="2"/>
  <c r="A50" i="2"/>
  <c r="A51" i="2"/>
  <c r="A52" i="2"/>
  <c r="A53" i="2"/>
  <c r="A49" i="2"/>
  <c r="A47" i="2"/>
  <c r="A48" i="2"/>
  <c r="J9" i="2"/>
  <c r="J8" i="2"/>
  <c r="A36" i="2"/>
  <c r="A31" i="2"/>
  <c r="A32" i="2"/>
  <c r="A33" i="2"/>
  <c r="A34" i="2"/>
  <c r="A35" i="2"/>
  <c r="A37" i="2"/>
  <c r="A38" i="2"/>
  <c r="A39" i="2"/>
  <c r="A40" i="2"/>
  <c r="A41" i="2"/>
  <c r="A42" i="2"/>
  <c r="A43" i="2"/>
  <c r="A44" i="2"/>
  <c r="A45" i="2"/>
  <c r="A46" i="2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9" i="2"/>
  <c r="E10" i="1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J10" i="2" l="1"/>
</calcChain>
</file>

<file path=xl/sharedStrings.xml><?xml version="1.0" encoding="utf-8"?>
<sst xmlns="http://schemas.openxmlformats.org/spreadsheetml/2006/main" count="324" uniqueCount="142">
  <si>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</si>
  <si>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</si>
  <si>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</si>
  <si>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</si>
  <si>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</si>
  <si>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</si>
  <si>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</si>
  <si>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</si>
  <si>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</si>
  <si>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</si>
  <si>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</si>
  <si>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</si>
  <si>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</si>
  <si>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</si>
  <si>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</si>
  <si>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</si>
  <si>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</si>
  <si>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</si>
  <si>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</si>
  <si>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</si>
  <si>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</si>
  <si>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</si>
  <si>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</si>
  <si>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</si>
  <si>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</si>
  <si>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</si>
  <si>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</si>
  <si>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</si>
  <si>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</si>
  <si>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</si>
  <si>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</si>
  <si>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</si>
  <si>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</si>
  <si>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</si>
  <si>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</si>
  <si>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</si>
  <si>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</si>
  <si>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</si>
  <si>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</si>
  <si>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</si>
  <si>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</si>
  <si>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</si>
  <si>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</si>
  <si>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</si>
  <si>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</si>
  <si>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</si>
  <si>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</si>
  <si>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</si>
  <si>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</si>
  <si>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</si>
  <si>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</si>
  <si>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</si>
  <si>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</si>
  <si>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</si>
  <si>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</si>
  <si>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</si>
  <si>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</si>
  <si>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</si>
  <si>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</si>
  <si>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</si>
  <si>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</si>
  <si>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</si>
  <si>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</si>
  <si>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</si>
  <si>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</si>
  <si>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</si>
  <si>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</si>
  <si>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</si>
  <si>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</si>
  <si>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</si>
  <si>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</si>
  <si>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</si>
  <si>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</si>
  <si>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</si>
  <si>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</si>
  <si>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</si>
  <si>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</si>
  <si>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</si>
  <si>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</si>
  <si>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</si>
  <si>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</si>
  <si>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</si>
  <si>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</si>
  <si>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</si>
  <si>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</si>
  <si>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</si>
  <si>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</si>
  <si>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</si>
  <si>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</si>
  <si>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</si>
  <si>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</si>
  <si>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</si>
  <si>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</si>
  <si>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</si>
  <si>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</si>
  <si>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</si>
  <si>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</si>
  <si>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</si>
  <si>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</si>
  <si>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</si>
  <si>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</si>
  <si>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</si>
  <si>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</si>
  <si>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</si>
  <si>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</si>
  <si>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</si>
  <si>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</si>
  <si>
    <t>uang beli beras 25 kg (Bless)</t>
  </si>
  <si>
    <t>uang beli beras 25 kg (cap murah mertah)</t>
  </si>
  <si>
    <t>uang masuk kas kecil asrama dari ce nanda (lewat ovo)</t>
  </si>
  <si>
    <t>biaya tranfrer tarik tunai ovo ke bank</t>
  </si>
  <si>
    <t>uangbeli minyak 2 L (1)</t>
  </si>
  <si>
    <t>uang beli gula buat es buah</t>
  </si>
  <si>
    <t>uang beli es batu</t>
  </si>
  <si>
    <t>uang beli galon aqua (7 galon)</t>
  </si>
  <si>
    <t>**</t>
  </si>
  <si>
    <t>uangbeli bensin avanza</t>
  </si>
  <si>
    <t>uang masuk kas kecil asrama dari ce nanda lewat dana</t>
  </si>
  <si>
    <t>uang beli steker kran sealt tape</t>
  </si>
  <si>
    <t xml:space="preserve">uang beli jas ujan plastik </t>
  </si>
  <si>
    <t>uang bensin motor pertalite</t>
  </si>
  <si>
    <t>uang beli galon aqua 10 galon</t>
  </si>
  <si>
    <t xml:space="preserve">uang safe </t>
  </si>
  <si>
    <t>uang yofandi</t>
  </si>
  <si>
    <t>*dimulai tanggal 01 Desmber 2021</t>
  </si>
  <si>
    <t>*Desember 2021</t>
  </si>
  <si>
    <t>sisa saldo nota dari bulan November</t>
  </si>
  <si>
    <t>uang masuk kas asrama tapi langsung dipakai</t>
  </si>
  <si>
    <t>uang beli bensin avanza</t>
  </si>
  <si>
    <t>uang beli santan kara</t>
  </si>
  <si>
    <t>uang masuk kas asrama tapi langsung dipakai untuk beli bahan asrama di lotte mart</t>
  </si>
  <si>
    <t>petrus sama yofandi</t>
  </si>
  <si>
    <t>uang masuk ke bandara juanda</t>
  </si>
  <si>
    <t>uang masuk ke ruko rich palace</t>
  </si>
  <si>
    <t>uang masuk ke kas kecil asrama, uang diambil valen</t>
  </si>
  <si>
    <t>valen sama yofandi</t>
  </si>
  <si>
    <t>uang beli minyak masako ladaku</t>
  </si>
  <si>
    <t>hosea sama saferius</t>
  </si>
  <si>
    <t>uang ngambil cucian kak Yehuda (tapi inisialnya ditulis yudas)</t>
  </si>
  <si>
    <t>uang beli bensin buat motor mio punya hfc kota</t>
  </si>
  <si>
    <t>uang beli garam dapur</t>
  </si>
  <si>
    <t>hosea sama yofandi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</si>
</sst>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F800]dddd\,\ mmmm\ dd\,\ yyyy"/>
    <numFmt numFmtId="165" formatCode="_([$Rp-421]* #,##0.00_);_([$Rp-421]* \(#,##0.00\);_([$Rp-421]* &quot;-&quot;??_);_(@_)"/>
    <numFmt numFmtId="166" formatCode="yyyy\-mm\-dd;@"/>
    <numFmt numFmtId="167" formatCode="m/d/yy\ h:mm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44" fontId="0" fillId="0" borderId="0" xfId="0" applyNumberFormat="1"/>
    <xf numFmtId="167" fontId="0" fillId="0" borderId="0" xfId="0" applyNumberFormat="1"/>
    <xf numFmtId="22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27" t="s">
        <v>0</v>
      </c>
      <c r="C1" s="27"/>
      <c r="D1" s="27"/>
      <c r="E1" s="27"/>
      <c r="F1" s="27"/>
      <c r="G1" s="27"/>
      <c r="H1" s="2"/>
      <c r="I1" s="2"/>
      <c r="J1" s="2"/>
      <c r="K1" s="2"/>
      <c r="L1" s="2"/>
      <c r="M1" s="2"/>
      <c r="N1" s="2"/>
      <c r="O1" s="2"/>
    </row>
    <row r="2" spans="1:15" x14ac:dyDescent="0.25">
      <c r="B2" s="27"/>
      <c r="C2" s="27"/>
      <c r="D2" s="27"/>
      <c r="E2" s="27"/>
      <c r="F2" s="27"/>
      <c r="G2" s="27"/>
      <c r="H2" s="2"/>
      <c r="I2" s="2"/>
      <c r="J2" s="2"/>
      <c r="K2" s="2"/>
      <c r="L2" s="2"/>
      <c r="M2" s="2"/>
      <c r="N2" s="2"/>
      <c r="O2" s="2"/>
    </row>
    <row r="3" spans="1:15" x14ac:dyDescent="0.25">
      <c r="B3" s="27"/>
      <c r="C3" s="27"/>
      <c r="D3" s="27"/>
      <c r="E3" s="27"/>
      <c r="F3" s="27"/>
      <c r="G3" s="27"/>
      <c r="H3" s="2"/>
      <c r="I3" s="2"/>
      <c r="J3" s="2"/>
      <c r="K3" s="2"/>
      <c r="L3" s="2"/>
      <c r="M3" s="2"/>
      <c r="N3" s="2"/>
      <c r="O3" s="2"/>
    </row>
    <row r="4" spans="1:15" x14ac:dyDescent="0.25">
      <c r="B4" s="27"/>
      <c r="C4" s="27"/>
      <c r="D4" s="27"/>
      <c r="E4" s="27"/>
      <c r="F4" s="27"/>
      <c r="G4" s="27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28" t="s">
        <v>1</v>
      </c>
      <c r="C5" s="28"/>
      <c r="D5" s="28"/>
      <c r="E5" s="28"/>
      <c r="F5" s="28"/>
      <c r="G5" s="28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28"/>
      <c r="C6" s="28"/>
      <c r="D6" s="28"/>
      <c r="E6" s="28"/>
      <c r="F6" s="28"/>
      <c r="G6" s="28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29" t="s">
        <v>67</v>
      </c>
      <c r="B60" s="30"/>
      <c r="C60" s="31">
        <f>SUM(C9:C59)</f>
        <v>2100000</v>
      </c>
      <c r="D60" s="31">
        <f>SUM(D9:D59)</f>
        <v>2118600</v>
      </c>
      <c r="E60" s="31">
        <v>-18600</v>
      </c>
      <c r="F60" s="30"/>
      <c r="G60" s="30"/>
    </row>
    <row r="61" spans="1:7" x14ac:dyDescent="0.25">
      <c r="A61" s="30"/>
      <c r="B61" s="30"/>
      <c r="C61" s="32"/>
      <c r="D61" s="32"/>
      <c r="E61" s="31"/>
      <c r="F61" s="30"/>
      <c r="G61" s="30"/>
    </row>
    <row r="62" spans="1:7" x14ac:dyDescent="0.25">
      <c r="A62" s="30"/>
      <c r="B62" s="30"/>
      <c r="C62" s="32"/>
      <c r="D62" s="32"/>
      <c r="E62" s="31"/>
      <c r="F62" s="30"/>
      <c r="G62" s="30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1"/>
  <sheetViews>
    <sheetView topLeftCell="A31" zoomScale="60" zoomScaleNormal="60" zoomScaleSheetLayoutView="80" workbookViewId="0">
      <selection activeCell="G70" sqref="G70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1" x14ac:dyDescent="0.25">
      <c r="B1" s="27" t="s">
        <v>0</v>
      </c>
      <c r="C1" s="27"/>
      <c r="D1" s="27"/>
      <c r="E1" s="27"/>
      <c r="F1" s="27"/>
      <c r="G1" s="27"/>
    </row>
    <row r="2" spans="1:11" x14ac:dyDescent="0.25">
      <c r="B2" s="27"/>
      <c r="C2" s="27"/>
      <c r="D2" s="27"/>
      <c r="E2" s="27"/>
      <c r="F2" s="27"/>
      <c r="G2" s="27"/>
    </row>
    <row r="3" spans="1:11" x14ac:dyDescent="0.25">
      <c r="B3" s="27"/>
      <c r="C3" s="27"/>
      <c r="D3" s="27"/>
      <c r="E3" s="27"/>
      <c r="F3" s="27"/>
      <c r="G3" s="27"/>
    </row>
    <row r="4" spans="1:11" x14ac:dyDescent="0.25">
      <c r="B4" s="27"/>
      <c r="C4" s="27"/>
      <c r="D4" s="27"/>
      <c r="E4" s="27"/>
      <c r="F4" s="27"/>
      <c r="G4" s="27"/>
    </row>
    <row r="5" spans="1:11" x14ac:dyDescent="0.25">
      <c r="B5" s="33" t="s">
        <v>69</v>
      </c>
      <c r="C5" s="28"/>
      <c r="D5" s="28"/>
      <c r="E5" s="28"/>
      <c r="F5" s="28"/>
      <c r="G5" s="28"/>
    </row>
    <row r="6" spans="1:11" x14ac:dyDescent="0.25">
      <c r="B6" s="28"/>
      <c r="C6" s="28"/>
      <c r="D6" s="28"/>
      <c r="E6" s="28"/>
      <c r="F6" s="28"/>
      <c r="G6" s="28"/>
    </row>
    <row r="7" spans="1:11" x14ac:dyDescent="0.25">
      <c r="B7" s="5" t="s">
        <v>68</v>
      </c>
    </row>
    <row r="8" spans="1:11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SUM(C9:C65)</f>
        <v>3950000</v>
      </c>
    </row>
    <row r="9" spans="1:11" x14ac:dyDescent="0.25">
      <c r="A9" s="8">
        <f>ROW(A1)</f>
        <v>1</v>
      </c>
      <c r="B9" s="9">
        <v>44503</v>
      </c>
      <c r="C9" s="10">
        <v>0</v>
      </c>
      <c r="D9" s="10">
        <v>18600</v>
      </c>
      <c r="E9" s="10">
        <f>C9-D9</f>
        <v>-18600</v>
      </c>
      <c r="F9" s="8" t="s">
        <v>70</v>
      </c>
      <c r="G9" s="8" t="s">
        <v>23</v>
      </c>
      <c r="I9" t="s">
        <v>104</v>
      </c>
      <c r="J9" s="6">
        <f>SUM(D9:D65)</f>
        <v>4199300</v>
      </c>
      <c r="K9" s="6">
        <f>SUM(D10:D20)</f>
        <v>928000</v>
      </c>
    </row>
    <row r="10" spans="1:11" x14ac:dyDescent="0.25">
      <c r="A10" s="8">
        <f t="shared" ref="A10:A53" si="0">ROW(A2)</f>
        <v>2</v>
      </c>
      <c r="B10" s="9">
        <v>44503</v>
      </c>
      <c r="C10" s="10">
        <v>300000</v>
      </c>
      <c r="D10" s="10">
        <v>0</v>
      </c>
      <c r="E10" s="10">
        <f>E9+C10-D10</f>
        <v>281400</v>
      </c>
      <c r="F10" s="8" t="s">
        <v>71</v>
      </c>
      <c r="G10" s="8" t="s">
        <v>23</v>
      </c>
      <c r="J10" s="6">
        <f>J8-J9</f>
        <v>-249300</v>
      </c>
    </row>
    <row r="11" spans="1:11" x14ac:dyDescent="0.25">
      <c r="A11" s="8">
        <f t="shared" si="0"/>
        <v>3</v>
      </c>
      <c r="B11" s="9">
        <v>44503</v>
      </c>
      <c r="C11" s="10">
        <v>0</v>
      </c>
      <c r="D11" s="10">
        <v>83000</v>
      </c>
      <c r="E11" s="10">
        <f t="shared" ref="E11:E65" si="1">E10+C11-D11</f>
        <v>198400</v>
      </c>
      <c r="F11" s="8" t="s">
        <v>72</v>
      </c>
      <c r="G11" s="8" t="s">
        <v>12</v>
      </c>
    </row>
    <row r="12" spans="1:11" x14ac:dyDescent="0.25">
      <c r="A12" s="8">
        <f t="shared" si="0"/>
        <v>4</v>
      </c>
      <c r="B12" s="9">
        <v>44503</v>
      </c>
      <c r="C12" s="10">
        <v>700000</v>
      </c>
      <c r="D12" s="10">
        <v>0</v>
      </c>
      <c r="E12" s="10">
        <f t="shared" si="1"/>
        <v>898400</v>
      </c>
      <c r="F12" s="8" t="s">
        <v>71</v>
      </c>
      <c r="G12" s="8" t="s">
        <v>23</v>
      </c>
    </row>
    <row r="13" spans="1:11" x14ac:dyDescent="0.25">
      <c r="A13" s="8">
        <f t="shared" si="0"/>
        <v>5</v>
      </c>
      <c r="B13" s="9">
        <v>44503</v>
      </c>
      <c r="C13" s="10">
        <v>0</v>
      </c>
      <c r="D13" s="10">
        <v>150000</v>
      </c>
      <c r="E13" s="10">
        <f t="shared" si="1"/>
        <v>748400</v>
      </c>
      <c r="F13" s="8" t="s">
        <v>73</v>
      </c>
      <c r="G13" s="8" t="s">
        <v>44</v>
      </c>
    </row>
    <row r="14" spans="1:11" x14ac:dyDescent="0.25">
      <c r="A14" s="8">
        <f t="shared" si="0"/>
        <v>6</v>
      </c>
      <c r="B14" s="9">
        <v>44503</v>
      </c>
      <c r="C14" s="10">
        <v>0</v>
      </c>
      <c r="D14" s="10">
        <v>15000</v>
      </c>
      <c r="E14" s="10">
        <f t="shared" si="1"/>
        <v>733400</v>
      </c>
      <c r="F14" s="8" t="s">
        <v>74</v>
      </c>
      <c r="G14" s="8" t="s">
        <v>75</v>
      </c>
    </row>
    <row r="15" spans="1:11" x14ac:dyDescent="0.25">
      <c r="A15" s="8">
        <f t="shared" si="0"/>
        <v>7</v>
      </c>
      <c r="B15" s="9">
        <v>44503</v>
      </c>
      <c r="C15" s="10">
        <v>0</v>
      </c>
      <c r="D15" s="10">
        <v>150000</v>
      </c>
      <c r="E15" s="10">
        <f t="shared" si="1"/>
        <v>583400</v>
      </c>
      <c r="F15" s="8" t="s">
        <v>76</v>
      </c>
      <c r="G15" s="8" t="s">
        <v>44</v>
      </c>
    </row>
    <row r="16" spans="1:11" x14ac:dyDescent="0.25">
      <c r="A16" s="8">
        <f t="shared" si="0"/>
        <v>8</v>
      </c>
      <c r="B16" s="9">
        <v>44504</v>
      </c>
      <c r="C16" s="10">
        <v>0</v>
      </c>
      <c r="D16" s="10">
        <v>80000</v>
      </c>
      <c r="E16" s="10">
        <f t="shared" si="1"/>
        <v>503400</v>
      </c>
      <c r="F16" s="8" t="s">
        <v>77</v>
      </c>
      <c r="G16" s="8" t="s">
        <v>78</v>
      </c>
    </row>
    <row r="17" spans="1:11" x14ac:dyDescent="0.25">
      <c r="A17" s="8">
        <f t="shared" si="0"/>
        <v>9</v>
      </c>
      <c r="B17" s="9">
        <v>44504</v>
      </c>
      <c r="C17" s="10">
        <v>0</v>
      </c>
      <c r="D17" s="10">
        <v>10000</v>
      </c>
      <c r="E17" s="10">
        <f t="shared" si="1"/>
        <v>493400</v>
      </c>
      <c r="F17" s="8" t="s">
        <v>79</v>
      </c>
      <c r="G17" s="8" t="s">
        <v>17</v>
      </c>
    </row>
    <row r="18" spans="1:11" x14ac:dyDescent="0.25">
      <c r="A18" s="8">
        <f t="shared" si="0"/>
        <v>10</v>
      </c>
      <c r="B18" s="9">
        <v>44505</v>
      </c>
      <c r="C18" s="10">
        <v>0</v>
      </c>
      <c r="D18" s="10">
        <v>230000</v>
      </c>
      <c r="E18" s="10">
        <f t="shared" si="1"/>
        <v>263400</v>
      </c>
      <c r="F18" s="8" t="s">
        <v>80</v>
      </c>
      <c r="G18" s="8" t="s">
        <v>23</v>
      </c>
    </row>
    <row r="19" spans="1:11" x14ac:dyDescent="0.25">
      <c r="A19" s="8">
        <f t="shared" si="0"/>
        <v>11</v>
      </c>
      <c r="B19" s="9">
        <v>44505</v>
      </c>
      <c r="C19" s="10">
        <v>0</v>
      </c>
      <c r="D19" s="10">
        <v>10000</v>
      </c>
      <c r="E19" s="10">
        <f t="shared" si="1"/>
        <v>253400</v>
      </c>
      <c r="F19" s="8" t="s">
        <v>79</v>
      </c>
      <c r="G19" s="8" t="s">
        <v>17</v>
      </c>
    </row>
    <row r="20" spans="1:11" x14ac:dyDescent="0.25">
      <c r="A20" s="8">
        <f t="shared" si="0"/>
        <v>12</v>
      </c>
      <c r="B20" s="9">
        <v>44505</v>
      </c>
      <c r="C20" s="10">
        <v>0</v>
      </c>
      <c r="D20" s="10">
        <v>200000</v>
      </c>
      <c r="E20" s="10">
        <f t="shared" si="1"/>
        <v>53400</v>
      </c>
      <c r="F20" s="8" t="s">
        <v>81</v>
      </c>
      <c r="G20" s="8" t="s">
        <v>17</v>
      </c>
    </row>
    <row r="21" spans="1:11" x14ac:dyDescent="0.25">
      <c r="A21" s="11">
        <f t="shared" si="0"/>
        <v>13</v>
      </c>
      <c r="B21" s="12">
        <v>44506</v>
      </c>
      <c r="C21" s="13">
        <v>100000</v>
      </c>
      <c r="D21" s="13">
        <v>0</v>
      </c>
      <c r="E21" s="13">
        <f t="shared" si="1"/>
        <v>153400</v>
      </c>
      <c r="F21" s="11" t="s">
        <v>71</v>
      </c>
      <c r="G21" s="11" t="s">
        <v>23</v>
      </c>
      <c r="K21" s="6">
        <f>SUM(D21:D35)</f>
        <v>601700</v>
      </c>
    </row>
    <row r="22" spans="1:11" x14ac:dyDescent="0.25">
      <c r="A22" s="11">
        <f t="shared" si="0"/>
        <v>14</v>
      </c>
      <c r="B22" s="12">
        <v>44506</v>
      </c>
      <c r="C22" s="13">
        <v>0</v>
      </c>
      <c r="D22" s="13">
        <v>90000</v>
      </c>
      <c r="E22" s="13">
        <f t="shared" si="1"/>
        <v>63400</v>
      </c>
      <c r="F22" s="11" t="s">
        <v>82</v>
      </c>
      <c r="G22" s="11" t="s">
        <v>23</v>
      </c>
    </row>
    <row r="23" spans="1:11" x14ac:dyDescent="0.25">
      <c r="A23" s="11">
        <f t="shared" si="0"/>
        <v>15</v>
      </c>
      <c r="B23" s="12">
        <v>44506</v>
      </c>
      <c r="C23" s="13">
        <v>0</v>
      </c>
      <c r="D23" s="13">
        <v>10000</v>
      </c>
      <c r="E23" s="13">
        <f t="shared" si="1"/>
        <v>53400</v>
      </c>
      <c r="F23" s="11" t="s">
        <v>83</v>
      </c>
      <c r="G23" s="11" t="s">
        <v>17</v>
      </c>
      <c r="H23" t="s">
        <v>85</v>
      </c>
      <c r="I23" t="s">
        <v>96</v>
      </c>
      <c r="K23" s="6"/>
    </row>
    <row r="24" spans="1:11" x14ac:dyDescent="0.25">
      <c r="A24" s="11">
        <f t="shared" si="0"/>
        <v>16</v>
      </c>
      <c r="B24" s="12">
        <v>44506</v>
      </c>
      <c r="C24" s="13">
        <v>0</v>
      </c>
      <c r="D24" s="13">
        <v>88400</v>
      </c>
      <c r="E24" s="13">
        <f t="shared" si="1"/>
        <v>-35000</v>
      </c>
      <c r="F24" s="11" t="s">
        <v>84</v>
      </c>
      <c r="G24" s="11" t="s">
        <v>23</v>
      </c>
      <c r="H24" t="s">
        <v>85</v>
      </c>
      <c r="I24" t="s">
        <v>96</v>
      </c>
      <c r="J24" s="6"/>
    </row>
    <row r="25" spans="1:11" x14ac:dyDescent="0.25">
      <c r="A25" s="11">
        <f t="shared" si="0"/>
        <v>17</v>
      </c>
      <c r="B25" s="12">
        <v>44506</v>
      </c>
      <c r="C25" s="13">
        <v>0</v>
      </c>
      <c r="D25" s="13">
        <v>7000</v>
      </c>
      <c r="E25" s="13">
        <f t="shared" si="1"/>
        <v>-42000</v>
      </c>
      <c r="F25" s="11" t="s">
        <v>86</v>
      </c>
      <c r="G25" s="11" t="s">
        <v>23</v>
      </c>
      <c r="H25" t="s">
        <v>85</v>
      </c>
      <c r="I25" t="s">
        <v>96</v>
      </c>
    </row>
    <row r="26" spans="1:11" x14ac:dyDescent="0.25">
      <c r="A26" s="11">
        <f t="shared" si="0"/>
        <v>18</v>
      </c>
      <c r="B26" s="12">
        <v>44506</v>
      </c>
      <c r="C26" s="13">
        <v>0</v>
      </c>
      <c r="D26" s="13">
        <v>50300</v>
      </c>
      <c r="E26" s="13">
        <f t="shared" si="1"/>
        <v>-92300</v>
      </c>
      <c r="F26" s="11" t="s">
        <v>88</v>
      </c>
      <c r="G26" s="11" t="s">
        <v>49</v>
      </c>
      <c r="H26" t="s">
        <v>89</v>
      </c>
      <c r="I26" t="s">
        <v>96</v>
      </c>
    </row>
    <row r="27" spans="1:11" x14ac:dyDescent="0.25">
      <c r="A27" s="11">
        <f t="shared" si="0"/>
        <v>19</v>
      </c>
      <c r="B27" s="12">
        <v>44507</v>
      </c>
      <c r="C27" s="13">
        <v>0</v>
      </c>
      <c r="D27" s="13">
        <v>10000</v>
      </c>
      <c r="E27" s="13">
        <f t="shared" si="1"/>
        <v>-102300</v>
      </c>
      <c r="F27" s="11" t="s">
        <v>83</v>
      </c>
      <c r="G27" s="11" t="s">
        <v>17</v>
      </c>
      <c r="H27" t="s">
        <v>85</v>
      </c>
      <c r="I27" t="s">
        <v>96</v>
      </c>
    </row>
    <row r="28" spans="1:11" x14ac:dyDescent="0.25">
      <c r="A28" s="11">
        <f t="shared" si="0"/>
        <v>20</v>
      </c>
      <c r="B28" s="12">
        <v>44507</v>
      </c>
      <c r="C28" s="13">
        <v>0</v>
      </c>
      <c r="D28" s="13">
        <v>10000</v>
      </c>
      <c r="E28" s="13">
        <f t="shared" si="1"/>
        <v>-112300</v>
      </c>
      <c r="F28" s="11" t="s">
        <v>90</v>
      </c>
      <c r="G28" s="11" t="s">
        <v>44</v>
      </c>
      <c r="H28" t="s">
        <v>85</v>
      </c>
      <c r="I28" t="s">
        <v>96</v>
      </c>
    </row>
    <row r="29" spans="1:11" x14ac:dyDescent="0.25">
      <c r="A29" s="11">
        <f t="shared" si="0"/>
        <v>21</v>
      </c>
      <c r="B29" s="12">
        <v>44507</v>
      </c>
      <c r="C29" s="13">
        <v>0</v>
      </c>
      <c r="D29" s="13">
        <v>12500</v>
      </c>
      <c r="E29" s="13">
        <f t="shared" si="1"/>
        <v>-124800</v>
      </c>
      <c r="F29" s="11" t="s">
        <v>91</v>
      </c>
      <c r="G29" s="11" t="s">
        <v>44</v>
      </c>
      <c r="H29" t="s">
        <v>85</v>
      </c>
      <c r="I29" t="s">
        <v>96</v>
      </c>
    </row>
    <row r="30" spans="1:11" x14ac:dyDescent="0.25">
      <c r="A30" s="11">
        <f t="shared" si="0"/>
        <v>22</v>
      </c>
      <c r="B30" s="12">
        <v>44508</v>
      </c>
      <c r="C30" s="13">
        <v>0</v>
      </c>
      <c r="D30" s="13">
        <v>10000</v>
      </c>
      <c r="E30" s="13">
        <f t="shared" si="1"/>
        <v>-134800</v>
      </c>
      <c r="F30" s="11" t="s">
        <v>74</v>
      </c>
      <c r="G30" s="11" t="s">
        <v>17</v>
      </c>
      <c r="H30" t="s">
        <v>85</v>
      </c>
      <c r="I30" t="s">
        <v>96</v>
      </c>
    </row>
    <row r="31" spans="1:11" x14ac:dyDescent="0.25">
      <c r="A31" s="11">
        <f t="shared" si="0"/>
        <v>23</v>
      </c>
      <c r="B31" s="12">
        <v>44509</v>
      </c>
      <c r="C31" s="13">
        <v>0</v>
      </c>
      <c r="D31" s="13">
        <v>83000</v>
      </c>
      <c r="E31" s="13">
        <f t="shared" si="1"/>
        <v>-217800</v>
      </c>
      <c r="F31" s="11" t="s">
        <v>72</v>
      </c>
      <c r="G31" s="11" t="s">
        <v>12</v>
      </c>
      <c r="H31" t="s">
        <v>85</v>
      </c>
      <c r="I31" t="s">
        <v>96</v>
      </c>
    </row>
    <row r="32" spans="1:11" x14ac:dyDescent="0.25">
      <c r="A32" s="11">
        <f t="shared" si="0"/>
        <v>24</v>
      </c>
      <c r="B32" s="12">
        <v>44510</v>
      </c>
      <c r="C32" s="13">
        <v>0</v>
      </c>
      <c r="D32" s="13">
        <v>10000</v>
      </c>
      <c r="E32" s="13">
        <f t="shared" si="1"/>
        <v>-227800</v>
      </c>
      <c r="F32" s="11" t="s">
        <v>83</v>
      </c>
      <c r="G32" s="11" t="s">
        <v>17</v>
      </c>
      <c r="H32" t="s">
        <v>85</v>
      </c>
      <c r="I32" t="s">
        <v>96</v>
      </c>
    </row>
    <row r="33" spans="1:11" x14ac:dyDescent="0.25">
      <c r="A33" s="11">
        <f t="shared" si="0"/>
        <v>25</v>
      </c>
      <c r="B33" s="12">
        <v>44512</v>
      </c>
      <c r="C33" s="13">
        <v>0</v>
      </c>
      <c r="D33" s="13">
        <v>100000</v>
      </c>
      <c r="E33" s="13">
        <f t="shared" si="1"/>
        <v>-327800</v>
      </c>
      <c r="F33" s="11" t="s">
        <v>81</v>
      </c>
      <c r="G33" s="11" t="s">
        <v>17</v>
      </c>
      <c r="H33" t="s">
        <v>85</v>
      </c>
      <c r="I33" t="s">
        <v>96</v>
      </c>
    </row>
    <row r="34" spans="1:11" x14ac:dyDescent="0.25">
      <c r="A34" s="11">
        <f t="shared" si="0"/>
        <v>26</v>
      </c>
      <c r="B34" s="12">
        <v>44512</v>
      </c>
      <c r="C34" s="13">
        <v>750000</v>
      </c>
      <c r="D34" s="13">
        <v>0</v>
      </c>
      <c r="E34" s="13">
        <f t="shared" si="1"/>
        <v>422200</v>
      </c>
      <c r="F34" s="11" t="s">
        <v>92</v>
      </c>
      <c r="G34" s="11" t="s">
        <v>23</v>
      </c>
    </row>
    <row r="35" spans="1:11" x14ac:dyDescent="0.25">
      <c r="A35" s="11">
        <f t="shared" si="0"/>
        <v>27</v>
      </c>
      <c r="B35" s="12">
        <v>44512</v>
      </c>
      <c r="C35" s="13">
        <v>0</v>
      </c>
      <c r="D35" s="13">
        <v>120500</v>
      </c>
      <c r="E35" s="13">
        <f t="shared" si="1"/>
        <v>301700</v>
      </c>
      <c r="F35" s="11" t="s">
        <v>93</v>
      </c>
      <c r="G35" s="11" t="s">
        <v>44</v>
      </c>
    </row>
    <row r="36" spans="1:11" x14ac:dyDescent="0.25">
      <c r="A36" s="14">
        <f>ROW(A28)</f>
        <v>28</v>
      </c>
      <c r="B36" s="15">
        <v>44513</v>
      </c>
      <c r="C36" s="16">
        <v>0</v>
      </c>
      <c r="D36" s="16">
        <v>15000</v>
      </c>
      <c r="E36" s="16">
        <f t="shared" si="1"/>
        <v>286700</v>
      </c>
      <c r="F36" s="14" t="s">
        <v>94</v>
      </c>
      <c r="G36" s="14" t="s">
        <v>23</v>
      </c>
    </row>
    <row r="37" spans="1:11" x14ac:dyDescent="0.25">
      <c r="A37" s="14">
        <f t="shared" si="0"/>
        <v>29</v>
      </c>
      <c r="B37" s="15">
        <v>44513</v>
      </c>
      <c r="C37" s="16">
        <v>0</v>
      </c>
      <c r="D37" s="16">
        <v>12500</v>
      </c>
      <c r="E37" s="16">
        <f t="shared" si="1"/>
        <v>274200</v>
      </c>
      <c r="F37" s="14" t="s">
        <v>95</v>
      </c>
      <c r="G37" s="14" t="s">
        <v>23</v>
      </c>
    </row>
    <row r="38" spans="1:11" x14ac:dyDescent="0.25">
      <c r="A38" s="14">
        <f t="shared" si="0"/>
        <v>30</v>
      </c>
      <c r="B38" s="15">
        <v>44513</v>
      </c>
      <c r="C38" s="16">
        <v>1250000</v>
      </c>
      <c r="D38" s="16">
        <v>0</v>
      </c>
      <c r="E38" s="16">
        <f t="shared" si="1"/>
        <v>1524200</v>
      </c>
      <c r="F38" s="14" t="s">
        <v>92</v>
      </c>
      <c r="G38" s="14" t="s">
        <v>23</v>
      </c>
    </row>
    <row r="39" spans="1:11" x14ac:dyDescent="0.25">
      <c r="A39" s="14">
        <f t="shared" si="0"/>
        <v>31</v>
      </c>
      <c r="B39" s="15">
        <v>44513</v>
      </c>
      <c r="C39" s="16">
        <v>0</v>
      </c>
      <c r="D39" s="16">
        <v>1576500</v>
      </c>
      <c r="E39" s="16">
        <f t="shared" si="1"/>
        <v>-52300</v>
      </c>
      <c r="F39" s="14" t="s">
        <v>97</v>
      </c>
      <c r="G39" s="14" t="s">
        <v>98</v>
      </c>
      <c r="H39" t="s">
        <v>85</v>
      </c>
      <c r="I39" t="s">
        <v>96</v>
      </c>
      <c r="J39" t="s">
        <v>106</v>
      </c>
      <c r="K39" s="6">
        <f>SUM(D36:D43)</f>
        <v>1724000</v>
      </c>
    </row>
    <row r="40" spans="1:11" x14ac:dyDescent="0.25">
      <c r="A40" s="14">
        <f t="shared" si="0"/>
        <v>32</v>
      </c>
      <c r="B40" s="15">
        <v>44513</v>
      </c>
      <c r="C40" s="16">
        <v>0</v>
      </c>
      <c r="D40" s="16">
        <v>15000</v>
      </c>
      <c r="E40" s="16">
        <f t="shared" si="1"/>
        <v>-67300</v>
      </c>
      <c r="F40" s="14" t="s">
        <v>74</v>
      </c>
      <c r="G40" s="14" t="s">
        <v>64</v>
      </c>
      <c r="K40" t="s">
        <v>115</v>
      </c>
    </row>
    <row r="41" spans="1:11" x14ac:dyDescent="0.25">
      <c r="A41" s="14">
        <f t="shared" si="0"/>
        <v>33</v>
      </c>
      <c r="B41" s="15">
        <v>44513</v>
      </c>
      <c r="C41" s="16">
        <v>0</v>
      </c>
      <c r="D41" s="16">
        <v>5000</v>
      </c>
      <c r="E41" s="16">
        <f t="shared" si="1"/>
        <v>-72300</v>
      </c>
      <c r="F41" s="14" t="s">
        <v>99</v>
      </c>
      <c r="G41" s="14" t="s">
        <v>98</v>
      </c>
    </row>
    <row r="42" spans="1:11" x14ac:dyDescent="0.25">
      <c r="A42" s="14">
        <f t="shared" si="0"/>
        <v>34</v>
      </c>
      <c r="B42" s="15">
        <v>44514</v>
      </c>
      <c r="C42" s="16">
        <v>0</v>
      </c>
      <c r="D42" s="16">
        <v>10000</v>
      </c>
      <c r="E42" s="16">
        <f t="shared" si="1"/>
        <v>-82300</v>
      </c>
      <c r="F42" s="14" t="s">
        <v>102</v>
      </c>
      <c r="G42" s="14" t="s">
        <v>103</v>
      </c>
      <c r="H42" t="s">
        <v>85</v>
      </c>
      <c r="I42" t="s">
        <v>96</v>
      </c>
      <c r="J42" t="s">
        <v>105</v>
      </c>
    </row>
    <row r="43" spans="1:11" x14ac:dyDescent="0.25">
      <c r="A43" s="14">
        <f t="shared" si="0"/>
        <v>35</v>
      </c>
      <c r="B43" s="15">
        <v>44514</v>
      </c>
      <c r="C43" s="16">
        <v>0</v>
      </c>
      <c r="D43" s="16">
        <v>90000</v>
      </c>
      <c r="E43" s="16">
        <f t="shared" si="1"/>
        <v>-172300</v>
      </c>
      <c r="F43" s="14" t="s">
        <v>81</v>
      </c>
      <c r="G43" s="14" t="s">
        <v>17</v>
      </c>
      <c r="H43" t="s">
        <v>85</v>
      </c>
      <c r="I43" t="s">
        <v>96</v>
      </c>
    </row>
    <row r="44" spans="1:11" x14ac:dyDescent="0.25">
      <c r="A44" s="20">
        <f t="shared" si="0"/>
        <v>36</v>
      </c>
      <c r="B44" s="21">
        <v>44515</v>
      </c>
      <c r="C44" s="22">
        <v>0</v>
      </c>
      <c r="D44" s="22">
        <v>17500</v>
      </c>
      <c r="E44" s="22">
        <f t="shared" si="1"/>
        <v>-189800</v>
      </c>
      <c r="F44" s="20" t="s">
        <v>101</v>
      </c>
      <c r="G44" s="20" t="s">
        <v>23</v>
      </c>
      <c r="H44" t="s">
        <v>85</v>
      </c>
      <c r="I44" t="s">
        <v>96</v>
      </c>
    </row>
    <row r="45" spans="1:11" x14ac:dyDescent="0.25">
      <c r="A45" s="20">
        <f t="shared" si="0"/>
        <v>37</v>
      </c>
      <c r="B45" s="21">
        <v>44515</v>
      </c>
      <c r="C45" s="22">
        <v>500000</v>
      </c>
      <c r="D45" s="22">
        <v>0</v>
      </c>
      <c r="E45" s="22">
        <f t="shared" si="1"/>
        <v>310200</v>
      </c>
      <c r="F45" s="20" t="s">
        <v>92</v>
      </c>
      <c r="G45" s="20" t="s">
        <v>23</v>
      </c>
    </row>
    <row r="46" spans="1:11" x14ac:dyDescent="0.25">
      <c r="A46" s="20">
        <f t="shared" si="0"/>
        <v>38</v>
      </c>
      <c r="B46" s="21">
        <v>44515</v>
      </c>
      <c r="C46" s="22">
        <v>0</v>
      </c>
      <c r="D46" s="22">
        <v>250000</v>
      </c>
      <c r="E46" s="22">
        <f t="shared" si="1"/>
        <v>60200</v>
      </c>
      <c r="F46" s="20" t="s">
        <v>107</v>
      </c>
      <c r="G46" s="20" t="s">
        <v>23</v>
      </c>
    </row>
    <row r="47" spans="1:11" x14ac:dyDescent="0.25">
      <c r="A47" s="20">
        <f t="shared" si="0"/>
        <v>39</v>
      </c>
      <c r="B47" s="21">
        <v>44515</v>
      </c>
      <c r="C47" s="22">
        <v>0</v>
      </c>
      <c r="D47" s="22">
        <v>59000</v>
      </c>
      <c r="E47" s="22">
        <f t="shared" si="1"/>
        <v>1200</v>
      </c>
      <c r="F47" s="20" t="s">
        <v>114</v>
      </c>
      <c r="G47" s="20" t="s">
        <v>12</v>
      </c>
    </row>
    <row r="48" spans="1:11" x14ac:dyDescent="0.25">
      <c r="A48" s="20">
        <f t="shared" si="0"/>
        <v>40</v>
      </c>
      <c r="B48" s="21">
        <v>44515</v>
      </c>
      <c r="C48" s="22">
        <v>0</v>
      </c>
      <c r="D48" s="22">
        <v>240000</v>
      </c>
      <c r="E48" s="22">
        <f t="shared" si="1"/>
        <v>-238800</v>
      </c>
      <c r="F48" s="20" t="s">
        <v>108</v>
      </c>
      <c r="G48" s="20" t="s">
        <v>23</v>
      </c>
      <c r="H48" t="s">
        <v>85</v>
      </c>
      <c r="I48" t="s">
        <v>100</v>
      </c>
      <c r="K48" s="6">
        <f>SUM(D44:D53)</f>
        <v>628500</v>
      </c>
    </row>
    <row r="49" spans="1:9" x14ac:dyDescent="0.25">
      <c r="A49" s="20">
        <f t="shared" si="0"/>
        <v>41</v>
      </c>
      <c r="B49" s="21">
        <v>44515</v>
      </c>
      <c r="C49" s="22">
        <v>0</v>
      </c>
      <c r="D49" s="22">
        <v>37000</v>
      </c>
      <c r="E49" s="22">
        <f t="shared" si="1"/>
        <v>-275800</v>
      </c>
      <c r="F49" s="20" t="s">
        <v>111</v>
      </c>
      <c r="G49" s="20" t="s">
        <v>23</v>
      </c>
      <c r="H49" t="s">
        <v>85</v>
      </c>
      <c r="I49" t="s">
        <v>100</v>
      </c>
    </row>
    <row r="50" spans="1:9" x14ac:dyDescent="0.25">
      <c r="A50" s="20">
        <f t="shared" si="0"/>
        <v>42</v>
      </c>
      <c r="B50" s="21">
        <v>44516</v>
      </c>
      <c r="C50" s="22">
        <v>100000</v>
      </c>
      <c r="D50" s="22">
        <v>0</v>
      </c>
      <c r="E50" s="22">
        <f t="shared" si="1"/>
        <v>-175800</v>
      </c>
      <c r="F50" s="20" t="s">
        <v>109</v>
      </c>
      <c r="G50" s="20" t="s">
        <v>23</v>
      </c>
    </row>
    <row r="51" spans="1:9" x14ac:dyDescent="0.25">
      <c r="A51" s="20">
        <f t="shared" si="0"/>
        <v>43</v>
      </c>
      <c r="B51" s="21">
        <v>44516</v>
      </c>
      <c r="C51" s="22">
        <v>0</v>
      </c>
      <c r="D51" s="22">
        <v>2500</v>
      </c>
      <c r="E51" s="22">
        <f t="shared" si="1"/>
        <v>-178300</v>
      </c>
      <c r="F51" s="20" t="s">
        <v>110</v>
      </c>
      <c r="G51" s="20" t="s">
        <v>23</v>
      </c>
    </row>
    <row r="52" spans="1:9" x14ac:dyDescent="0.25">
      <c r="A52" s="20">
        <f t="shared" si="0"/>
        <v>44</v>
      </c>
      <c r="B52" s="21">
        <v>44516</v>
      </c>
      <c r="C52" s="22">
        <v>0</v>
      </c>
      <c r="D52" s="22">
        <v>12500</v>
      </c>
      <c r="E52" s="22">
        <f t="shared" si="1"/>
        <v>-190800</v>
      </c>
      <c r="F52" s="20" t="s">
        <v>112</v>
      </c>
      <c r="G52" s="20" t="s">
        <v>23</v>
      </c>
    </row>
    <row r="53" spans="1:9" x14ac:dyDescent="0.25">
      <c r="A53" s="20">
        <f t="shared" si="0"/>
        <v>45</v>
      </c>
      <c r="B53" s="21">
        <v>44516</v>
      </c>
      <c r="C53" s="22">
        <v>0</v>
      </c>
      <c r="D53" s="22">
        <v>10000</v>
      </c>
      <c r="E53" s="22">
        <f t="shared" si="1"/>
        <v>-200800</v>
      </c>
      <c r="F53" s="20" t="s">
        <v>113</v>
      </c>
      <c r="G53" s="20" t="s">
        <v>23</v>
      </c>
    </row>
    <row r="54" spans="1:9" x14ac:dyDescent="0.25">
      <c r="A54" s="17">
        <f t="shared" ref="A54:A59" si="2">ROW(A48)</f>
        <v>48</v>
      </c>
      <c r="B54" s="18">
        <v>44520</v>
      </c>
      <c r="C54" s="19">
        <v>0</v>
      </c>
      <c r="D54" s="19">
        <v>8000</v>
      </c>
      <c r="E54" s="23">
        <f t="shared" si="1"/>
        <v>-208800</v>
      </c>
      <c r="F54" s="17" t="s">
        <v>38</v>
      </c>
      <c r="G54" s="17" t="s">
        <v>17</v>
      </c>
    </row>
    <row r="55" spans="1:9" x14ac:dyDescent="0.25">
      <c r="A55" s="17">
        <f t="shared" si="2"/>
        <v>49</v>
      </c>
      <c r="B55" s="18">
        <v>44521</v>
      </c>
      <c r="C55" s="19">
        <v>0</v>
      </c>
      <c r="D55" s="19">
        <v>10000</v>
      </c>
      <c r="E55" s="23">
        <f t="shared" si="1"/>
        <v>-218800</v>
      </c>
      <c r="F55" s="17" t="s">
        <v>61</v>
      </c>
      <c r="G55" s="17" t="s">
        <v>17</v>
      </c>
    </row>
    <row r="56" spans="1:9" x14ac:dyDescent="0.25">
      <c r="A56" s="17">
        <f t="shared" si="2"/>
        <v>50</v>
      </c>
      <c r="B56" s="18">
        <v>44521</v>
      </c>
      <c r="C56" s="19">
        <v>0</v>
      </c>
      <c r="D56" s="19">
        <v>100000</v>
      </c>
      <c r="E56" s="23">
        <f t="shared" si="1"/>
        <v>-318800</v>
      </c>
      <c r="F56" s="17" t="s">
        <v>116</v>
      </c>
      <c r="G56" s="17" t="s">
        <v>17</v>
      </c>
    </row>
    <row r="57" spans="1:9" x14ac:dyDescent="0.25">
      <c r="A57" s="17">
        <f t="shared" si="2"/>
        <v>51</v>
      </c>
      <c r="B57" s="18">
        <v>44521</v>
      </c>
      <c r="C57" s="19">
        <v>250000</v>
      </c>
      <c r="D57" s="19">
        <v>0</v>
      </c>
      <c r="E57" s="23">
        <f t="shared" si="1"/>
        <v>-68800</v>
      </c>
      <c r="F57" s="17" t="s">
        <v>117</v>
      </c>
      <c r="G57" s="17" t="s">
        <v>23</v>
      </c>
    </row>
    <row r="58" spans="1:9" x14ac:dyDescent="0.25">
      <c r="A58" s="17">
        <f t="shared" si="2"/>
        <v>52</v>
      </c>
      <c r="B58" s="18">
        <v>44521</v>
      </c>
      <c r="C58" s="19">
        <v>0</v>
      </c>
      <c r="D58" s="19">
        <v>43000</v>
      </c>
      <c r="E58" s="23">
        <f t="shared" si="1"/>
        <v>-111800</v>
      </c>
      <c r="F58" s="17" t="s">
        <v>118</v>
      </c>
      <c r="G58" s="17" t="s">
        <v>23</v>
      </c>
    </row>
    <row r="59" spans="1:9" x14ac:dyDescent="0.25">
      <c r="A59" s="17">
        <f t="shared" si="2"/>
        <v>53</v>
      </c>
      <c r="B59" s="18">
        <v>44521</v>
      </c>
      <c r="C59" s="19">
        <v>0</v>
      </c>
      <c r="D59" s="19">
        <v>29500</v>
      </c>
      <c r="E59" s="23">
        <f t="shared" si="1"/>
        <v>-141300</v>
      </c>
      <c r="F59" s="17" t="s">
        <v>119</v>
      </c>
      <c r="G59" s="17" t="s">
        <v>64</v>
      </c>
      <c r="H59" t="s">
        <v>122</v>
      </c>
      <c r="I59" s="6">
        <f>D54+D59+D60</f>
        <v>52500</v>
      </c>
    </row>
    <row r="60" spans="1:9" x14ac:dyDescent="0.25">
      <c r="A60" s="17">
        <f t="shared" ref="A60:A65" si="3">ROW(A54)</f>
        <v>54</v>
      </c>
      <c r="B60" s="18">
        <v>44521</v>
      </c>
      <c r="C60" s="19">
        <v>0</v>
      </c>
      <c r="D60" s="19">
        <v>15000</v>
      </c>
      <c r="E60" s="23">
        <f t="shared" si="1"/>
        <v>-156300</v>
      </c>
      <c r="F60" s="17" t="s">
        <v>120</v>
      </c>
      <c r="G60" s="17" t="s">
        <v>64</v>
      </c>
      <c r="H60" t="s">
        <v>123</v>
      </c>
      <c r="I60" s="6">
        <f>249300-52500</f>
        <v>196800</v>
      </c>
    </row>
    <row r="61" spans="1:9" x14ac:dyDescent="0.25">
      <c r="A61" s="17">
        <f t="shared" si="3"/>
        <v>55</v>
      </c>
      <c r="B61" s="18">
        <v>44524</v>
      </c>
      <c r="C61" s="19">
        <v>0</v>
      </c>
      <c r="D61" s="19">
        <v>83000</v>
      </c>
      <c r="E61" s="23">
        <f t="shared" si="1"/>
        <v>-239300</v>
      </c>
      <c r="F61" s="17" t="s">
        <v>121</v>
      </c>
      <c r="G61" s="17" t="s">
        <v>12</v>
      </c>
    </row>
    <row r="62" spans="1:9" x14ac:dyDescent="0.25">
      <c r="A62" s="17">
        <f t="shared" si="3"/>
        <v>56</v>
      </c>
      <c r="B62" s="18">
        <v>44527</v>
      </c>
      <c r="C62" s="19">
        <v>0</v>
      </c>
      <c r="D62" s="19">
        <v>10000</v>
      </c>
      <c r="E62" s="23">
        <f t="shared" si="1"/>
        <v>-249300</v>
      </c>
      <c r="F62" s="17" t="s">
        <v>74</v>
      </c>
      <c r="G62" s="17" t="s">
        <v>64</v>
      </c>
    </row>
    <row r="63" spans="1:9" x14ac:dyDescent="0.25">
      <c r="A63" s="17">
        <f t="shared" si="3"/>
        <v>57</v>
      </c>
      <c r="B63" s="17"/>
      <c r="C63" s="19">
        <v>0</v>
      </c>
      <c r="D63" s="19"/>
      <c r="E63" s="23">
        <f t="shared" si="1"/>
        <v>-249300</v>
      </c>
      <c r="F63" s="17"/>
      <c r="G63" s="17"/>
    </row>
    <row r="64" spans="1:9" x14ac:dyDescent="0.25">
      <c r="A64" s="17">
        <f t="shared" si="3"/>
        <v>58</v>
      </c>
      <c r="B64" s="17"/>
      <c r="C64" s="19">
        <v>0</v>
      </c>
      <c r="D64" s="19"/>
      <c r="E64" s="23">
        <f t="shared" si="1"/>
        <v>-249300</v>
      </c>
      <c r="F64" s="17"/>
      <c r="G64" s="17"/>
    </row>
    <row r="65" spans="1:11" x14ac:dyDescent="0.25">
      <c r="A65" s="17">
        <f t="shared" si="3"/>
        <v>59</v>
      </c>
      <c r="B65" s="17"/>
      <c r="C65" s="19">
        <v>0</v>
      </c>
      <c r="D65" s="19"/>
      <c r="E65" s="23">
        <f t="shared" si="1"/>
        <v>-249300</v>
      </c>
      <c r="F65" s="17"/>
      <c r="G65" s="17"/>
    </row>
    <row r="66" spans="1:11" x14ac:dyDescent="0.25">
      <c r="D66" s="6"/>
      <c r="E66" s="6"/>
    </row>
    <row r="67" spans="1:11" x14ac:dyDescent="0.25">
      <c r="D67" s="6"/>
      <c r="E67" s="6"/>
    </row>
    <row r="68" spans="1:11" x14ac:dyDescent="0.25">
      <c r="D68" s="6">
        <f>SUM(D54:D65)</f>
        <v>298500</v>
      </c>
      <c r="E68" s="6"/>
    </row>
    <row r="69" spans="1:11" x14ac:dyDescent="0.25">
      <c r="D69" s="6"/>
      <c r="E69" s="6"/>
    </row>
    <row r="70" spans="1:11" x14ac:dyDescent="0.25">
      <c r="C70" s="6">
        <f>SUM(C9:C65)</f>
        <v>3950000</v>
      </c>
      <c r="D70" s="6">
        <v>4183625</v>
      </c>
      <c r="E70" s="6">
        <f>C70-D70</f>
        <v>-233625</v>
      </c>
      <c r="G70">
        <f>298500+628500+928000+601700+1726925</f>
        <v>4183625</v>
      </c>
      <c r="K70" s="24">
        <f>SUM(K8:K65)</f>
        <v>3882200</v>
      </c>
    </row>
    <row r="71" spans="1:11" x14ac:dyDescent="0.25">
      <c r="D71" s="6"/>
      <c r="E71" s="6"/>
    </row>
    <row r="72" spans="1:11" x14ac:dyDescent="0.25">
      <c r="C72">
        <v>4183675</v>
      </c>
      <c r="D72" s="6">
        <v>3950000</v>
      </c>
      <c r="E72" s="6">
        <f>C72-D72</f>
        <v>233675</v>
      </c>
      <c r="F72" s="6">
        <f>E72+298500</f>
        <v>532175</v>
      </c>
    </row>
    <row r="73" spans="1:11" x14ac:dyDescent="0.25">
      <c r="D73" s="6"/>
      <c r="E73" s="6"/>
    </row>
    <row r="74" spans="1:11" x14ac:dyDescent="0.25">
      <c r="D74" s="6"/>
      <c r="E74" s="6"/>
    </row>
    <row r="75" spans="1:11" x14ac:dyDescent="0.25">
      <c r="D75" s="6"/>
      <c r="E75" s="6"/>
    </row>
    <row r="76" spans="1:11" x14ac:dyDescent="0.25">
      <c r="D76" s="6"/>
      <c r="E76" s="6"/>
    </row>
    <row r="77" spans="1:11" x14ac:dyDescent="0.25">
      <c r="D77" s="6"/>
      <c r="E77" s="6"/>
    </row>
    <row r="78" spans="1:11" x14ac:dyDescent="0.25">
      <c r="D78" s="6"/>
      <c r="E78" s="6"/>
    </row>
    <row r="79" spans="1:11" x14ac:dyDescent="0.25">
      <c r="D79" s="6"/>
      <c r="E79" s="6"/>
    </row>
    <row r="80" spans="1:11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E91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4CBD-DB22-4638-8CA7-C0C11522CF9D}">
  <dimension ref="A1:G30"/>
  <sheetViews>
    <sheetView tabSelected="1" topLeftCell="A8" workbookViewId="0">
      <selection activeCell="F30" sqref="F30"/>
    </sheetView>
  </sheetViews>
  <sheetFormatPr defaultRowHeight="15" x14ac:dyDescent="0.25"/>
  <cols>
    <col min="1" max="1" width="9.7109375" customWidth="1"/>
    <col min="2" max="2" width="28.7109375" customWidth="1"/>
    <col min="3" max="3" width="26.42578125" style="6" customWidth="1"/>
    <col min="4" max="4" width="23.28515625" style="6" customWidth="1"/>
    <col min="5" max="5" width="24.42578125" style="6" customWidth="1"/>
    <col min="6" max="6" width="35.42578125" customWidth="1"/>
    <col min="7" max="7" width="33.140625" customWidth="1"/>
  </cols>
  <sheetData>
    <row r="1" spans="1:7" x14ac:dyDescent="0.25">
      <c r="B1" s="27" t="s">
        <v>0</v>
      </c>
      <c r="C1" s="27"/>
      <c r="D1" s="27"/>
      <c r="E1" s="27"/>
      <c r="F1" s="27"/>
      <c r="G1" s="27"/>
    </row>
    <row r="2" spans="1:7" x14ac:dyDescent="0.25">
      <c r="B2" s="27"/>
      <c r="C2" s="27"/>
      <c r="D2" s="27"/>
      <c r="E2" s="27"/>
      <c r="F2" s="27"/>
      <c r="G2" s="27"/>
    </row>
    <row r="3" spans="1:7" x14ac:dyDescent="0.25">
      <c r="B3" s="27"/>
      <c r="C3" s="27"/>
      <c r="D3" s="27"/>
      <c r="E3" s="27"/>
      <c r="F3" s="27"/>
      <c r="G3" s="27"/>
    </row>
    <row r="4" spans="1:7" x14ac:dyDescent="0.25">
      <c r="B4" s="27"/>
      <c r="C4" s="27"/>
      <c r="D4" s="27"/>
      <c r="E4" s="27"/>
      <c r="F4" s="27"/>
      <c r="G4" s="27"/>
    </row>
    <row r="5" spans="1:7" x14ac:dyDescent="0.25">
      <c r="B5" s="33" t="s">
        <v>125</v>
      </c>
      <c r="C5" s="28"/>
      <c r="D5" s="28"/>
      <c r="E5" s="28"/>
      <c r="F5" s="28"/>
      <c r="G5" s="28"/>
    </row>
    <row r="6" spans="1:7" x14ac:dyDescent="0.25">
      <c r="B6" s="28"/>
      <c r="C6" s="28"/>
      <c r="D6" s="28"/>
      <c r="E6" s="28"/>
      <c r="F6" s="28"/>
      <c r="G6" s="28"/>
    </row>
    <row r="7" spans="1:7" x14ac:dyDescent="0.25">
      <c r="B7" s="5" t="s">
        <v>124</v>
      </c>
      <c r="C7"/>
      <c r="D7"/>
      <c r="E7"/>
    </row>
    <row r="8" spans="1:7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7" x14ac:dyDescent="0.25">
      <c r="B9" s="25">
        <v>44531.438888888886</v>
      </c>
      <c r="C9" s="6">
        <v>-249300</v>
      </c>
      <c r="D9" s="6">
        <v>0</v>
      </c>
      <c r="E9" s="6">
        <f>C9-D9</f>
        <v>-249300</v>
      </c>
      <c r="F9" t="s">
        <v>126</v>
      </c>
      <c r="G9" t="s">
        <v>23</v>
      </c>
    </row>
    <row r="10" spans="1:7" x14ac:dyDescent="0.25">
      <c r="B10" s="25">
        <v>44531.438888888886</v>
      </c>
      <c r="C10" s="6">
        <v>500000</v>
      </c>
      <c r="D10" s="6">
        <v>0</v>
      </c>
      <c r="E10" s="6">
        <f>E9+C10-D10</f>
        <v>250700</v>
      </c>
      <c r="F10" t="s">
        <v>127</v>
      </c>
      <c r="G10" t="s">
        <v>17</v>
      </c>
    </row>
    <row r="11" spans="1:7" x14ac:dyDescent="0.25">
      <c r="B11" s="25">
        <v>44531.460416666669</v>
      </c>
      <c r="C11" s="6">
        <v>0</v>
      </c>
      <c r="D11" s="6">
        <v>50000</v>
      </c>
      <c r="E11" s="6">
        <f t="shared" ref="E11:E30" si="0">E10+C11-D11</f>
        <v>200700</v>
      </c>
      <c r="F11" t="s">
        <v>128</v>
      </c>
      <c r="G11" t="s">
        <v>17</v>
      </c>
    </row>
    <row r="12" spans="1:7" x14ac:dyDescent="0.25">
      <c r="B12" s="25">
        <v>44531.460416666669</v>
      </c>
      <c r="C12" s="6">
        <v>0</v>
      </c>
      <c r="D12" s="6">
        <v>50000</v>
      </c>
      <c r="E12" s="6">
        <f t="shared" si="0"/>
        <v>150700</v>
      </c>
      <c r="F12" t="s">
        <v>128</v>
      </c>
      <c r="G12" t="s">
        <v>17</v>
      </c>
    </row>
    <row r="13" spans="1:7" x14ac:dyDescent="0.25">
      <c r="B13" s="25">
        <v>44531.582638888889</v>
      </c>
      <c r="C13" s="6">
        <v>0</v>
      </c>
      <c r="D13" s="6">
        <v>20500</v>
      </c>
      <c r="E13" s="6">
        <f t="shared" si="0"/>
        <v>130200</v>
      </c>
      <c r="F13" t="s">
        <v>129</v>
      </c>
      <c r="G13" t="s">
        <v>17</v>
      </c>
    </row>
    <row r="14" spans="1:7" x14ac:dyDescent="0.25">
      <c r="B14" s="25">
        <v>44531.811805555553</v>
      </c>
      <c r="C14" s="6">
        <v>500000</v>
      </c>
      <c r="D14" s="6">
        <v>490800</v>
      </c>
      <c r="E14" s="6">
        <f t="shared" si="0"/>
        <v>139400</v>
      </c>
      <c r="F14" t="s">
        <v>130</v>
      </c>
      <c r="G14" t="s">
        <v>17</v>
      </c>
    </row>
    <row r="15" spans="1:7" x14ac:dyDescent="0.25">
      <c r="B15" s="25">
        <v>44532.46875</v>
      </c>
      <c r="C15" s="6">
        <v>0</v>
      </c>
      <c r="D15" s="6">
        <v>83000</v>
      </c>
      <c r="E15" s="6">
        <f t="shared" si="0"/>
        <v>56400</v>
      </c>
      <c r="F15" t="s">
        <v>121</v>
      </c>
      <c r="G15" t="s">
        <v>131</v>
      </c>
    </row>
    <row r="16" spans="1:7" x14ac:dyDescent="0.25">
      <c r="B16" s="26">
        <v>44533.388888888891</v>
      </c>
      <c r="C16" s="6">
        <v>0</v>
      </c>
      <c r="D16" s="6">
        <v>40000</v>
      </c>
      <c r="E16" s="6">
        <f t="shared" si="0"/>
        <v>16400</v>
      </c>
      <c r="F16" t="s">
        <v>128</v>
      </c>
      <c r="G16" t="s">
        <v>17</v>
      </c>
    </row>
    <row r="17" spans="2:7" x14ac:dyDescent="0.25">
      <c r="B17" s="26">
        <v>44533.374305555553</v>
      </c>
      <c r="C17" s="6">
        <v>0</v>
      </c>
      <c r="D17" s="6">
        <v>10000</v>
      </c>
      <c r="E17" s="6">
        <f t="shared" si="0"/>
        <v>6400</v>
      </c>
      <c r="F17" t="s">
        <v>132</v>
      </c>
      <c r="G17" t="s">
        <v>17</v>
      </c>
    </row>
    <row r="18" spans="2:7" x14ac:dyDescent="0.25">
      <c r="B18" s="26">
        <v>44533.459027777775</v>
      </c>
      <c r="C18" s="6">
        <v>0</v>
      </c>
      <c r="D18" s="6">
        <v>10000</v>
      </c>
      <c r="E18" s="6">
        <f t="shared" si="0"/>
        <v>-3600</v>
      </c>
      <c r="F18" t="s">
        <v>133</v>
      </c>
      <c r="G18" t="s">
        <v>17</v>
      </c>
    </row>
    <row r="19" spans="2:7" x14ac:dyDescent="0.25">
      <c r="B19" s="26">
        <v>44533.75277777778</v>
      </c>
      <c r="C19" s="6">
        <v>500000</v>
      </c>
      <c r="D19" s="6">
        <v>0</v>
      </c>
      <c r="E19" s="6">
        <f t="shared" si="0"/>
        <v>496400</v>
      </c>
      <c r="F19" t="s">
        <v>134</v>
      </c>
      <c r="G19" t="s">
        <v>135</v>
      </c>
    </row>
    <row r="20" spans="2:7" x14ac:dyDescent="0.25">
      <c r="B20" s="26">
        <v>44533.820138888892</v>
      </c>
      <c r="C20" s="6">
        <v>0</v>
      </c>
      <c r="D20" s="6">
        <v>18000</v>
      </c>
      <c r="E20" s="6">
        <f t="shared" si="0"/>
        <v>478400</v>
      </c>
      <c r="F20" t="s">
        <v>136</v>
      </c>
      <c r="G20" t="s">
        <v>17</v>
      </c>
    </row>
    <row r="21" spans="2:7" x14ac:dyDescent="0.25">
      <c r="B21" s="26">
        <v>44533.820138888892</v>
      </c>
      <c r="C21" s="6">
        <v>0</v>
      </c>
      <c r="D21" s="6">
        <v>10000</v>
      </c>
      <c r="E21" s="6">
        <f t="shared" si="0"/>
        <v>468400</v>
      </c>
      <c r="F21" t="s">
        <v>74</v>
      </c>
      <c r="G21" t="s">
        <v>137</v>
      </c>
    </row>
    <row r="22" spans="2:7" x14ac:dyDescent="0.25">
      <c r="B22" s="26">
        <v>44534.883333333331</v>
      </c>
      <c r="C22" s="6">
        <v>0</v>
      </c>
      <c r="D22" s="6">
        <v>60000</v>
      </c>
      <c r="E22" s="6">
        <f t="shared" si="0"/>
        <v>408400</v>
      </c>
      <c r="F22" t="s">
        <v>138</v>
      </c>
      <c r="G22" t="s">
        <v>135</v>
      </c>
    </row>
    <row r="23" spans="2:7" x14ac:dyDescent="0.25">
      <c r="B23" s="26">
        <v>44534.614583333336</v>
      </c>
      <c r="C23" s="6">
        <v>0</v>
      </c>
      <c r="D23" s="6">
        <v>20000</v>
      </c>
      <c r="E23" s="6">
        <f t="shared" si="0"/>
        <v>388400</v>
      </c>
      <c r="F23" t="s">
        <v>139</v>
      </c>
      <c r="G23" t="s">
        <v>23</v>
      </c>
    </row>
    <row r="24" spans="2:7" x14ac:dyDescent="0.25">
      <c r="B24" s="26">
        <v>44534.833333333336</v>
      </c>
      <c r="C24" s="6">
        <v>0</v>
      </c>
      <c r="D24" s="6">
        <v>100000</v>
      </c>
      <c r="E24" s="6">
        <f t="shared" si="0"/>
        <v>288400</v>
      </c>
      <c r="F24" t="s">
        <v>128</v>
      </c>
      <c r="G24" t="s">
        <v>17</v>
      </c>
    </row>
    <row r="25" spans="2:7" x14ac:dyDescent="0.25">
      <c r="B25" s="26">
        <v>44535.508333333331</v>
      </c>
      <c r="C25" s="6">
        <v>500000</v>
      </c>
      <c r="D25" s="6">
        <v>0</v>
      </c>
      <c r="E25" s="6">
        <f t="shared" si="0"/>
        <v>788400</v>
      </c>
      <c r="F25" t="s">
        <v>134</v>
      </c>
      <c r="G25" t="s">
        <v>17</v>
      </c>
    </row>
    <row r="26" spans="2:7" x14ac:dyDescent="0.25">
      <c r="B26" s="26">
        <v>44535.508333333331</v>
      </c>
      <c r="C26" s="6">
        <v>0</v>
      </c>
      <c r="D26" s="6">
        <v>10000</v>
      </c>
      <c r="E26" s="6">
        <f t="shared" si="0"/>
        <v>778400</v>
      </c>
      <c r="F26" t="s">
        <v>61</v>
      </c>
      <c r="G26" t="s">
        <v>17</v>
      </c>
    </row>
    <row r="27" spans="2:7" x14ac:dyDescent="0.25">
      <c r="B27" s="26">
        <v>44536.291666666664</v>
      </c>
      <c r="C27" s="6">
        <v>0</v>
      </c>
      <c r="D27" s="6">
        <v>9000</v>
      </c>
      <c r="E27" s="6">
        <f t="shared" si="0"/>
        <v>769400</v>
      </c>
      <c r="F27" t="s">
        <v>140</v>
      </c>
      <c r="G27" t="s">
        <v>141</v>
      </c>
    </row>
    <row r="28" spans="2:7" x14ac:dyDescent="0.25">
      <c r="B28" s="26">
        <v>44537.486805555556</v>
      </c>
      <c r="C28" s="6">
        <v>0</v>
      </c>
      <c r="D28" s="6">
        <v>10000</v>
      </c>
      <c r="E28" s="6">
        <f t="shared" si="0"/>
        <v>759400</v>
      </c>
      <c r="F28" t="s">
        <v>74</v>
      </c>
      <c r="G28" t="s">
        <v>135</v>
      </c>
    </row>
    <row r="29" spans="2:7" x14ac:dyDescent="0.25">
      <c r="B29" s="26">
        <v>44537.660983796297</v>
      </c>
      <c r="C29" s="6">
        <v>0</v>
      </c>
      <c r="D29" s="6">
        <v>100000</v>
      </c>
      <c r="E29" s="6">
        <f t="shared" si="0"/>
        <v>659400</v>
      </c>
      <c r="F29" t="s">
        <v>128</v>
      </c>
      <c r="G29" t="s">
        <v>17</v>
      </c>
    </row>
    <row r="30" spans="2:7" x14ac:dyDescent="0.25">
      <c r="E30" s="6">
        <f t="shared" si="0"/>
        <v>659400</v>
      </c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2021-12-08T15:31:37Z</dcterms:modified>
</cp:coreProperties>
</file>